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8efmalpha\ROAD_DESIGN_COMMON\Team_W1\zz-NP\1R-35745 - Ward 59 Roads - 26-27\Cost\"/>
    </mc:Choice>
  </mc:AlternateContent>
  <xr:revisionPtr revIDLastSave="0" documentId="13_ncr:1_{D47A338E-5A7F-4CCA-9C56-120496A36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R-35745" sheetId="1" r:id="rId1"/>
  </sheets>
  <definedNames>
    <definedName name="_xlnm.Print_Area" localSheetId="0">'1R-35745'!$A$1:$G$170</definedName>
    <definedName name="_xlnm.Print_Titles" localSheetId="0">'1R-35745'!$1:$1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4" i="1" l="1"/>
  <c r="G160" i="1"/>
  <c r="G150" i="1"/>
  <c r="G52" i="1"/>
  <c r="G53" i="1"/>
  <c r="G54" i="1"/>
  <c r="G55" i="1"/>
  <c r="G61" i="1"/>
  <c r="G62" i="1"/>
  <c r="G63" i="1"/>
  <c r="G64" i="1"/>
  <c r="G66" i="1"/>
  <c r="G67" i="1"/>
  <c r="G68" i="1"/>
  <c r="G69" i="1"/>
  <c r="G70" i="1"/>
  <c r="G71" i="1"/>
  <c r="G72" i="1"/>
  <c r="G73" i="1"/>
  <c r="G74" i="1"/>
  <c r="G75" i="1"/>
  <c r="G76" i="1"/>
  <c r="G77" i="1"/>
  <c r="G81" i="1"/>
  <c r="G82" i="1"/>
  <c r="G83" i="1"/>
  <c r="G84" i="1"/>
  <c r="G85" i="1"/>
  <c r="G90" i="1"/>
  <c r="G91" i="1"/>
  <c r="G92" i="1"/>
  <c r="G93" i="1"/>
  <c r="G98" i="1"/>
  <c r="G99" i="1"/>
  <c r="G100" i="1"/>
  <c r="G104" i="1"/>
  <c r="G105" i="1"/>
  <c r="G106" i="1"/>
  <c r="G107" i="1"/>
  <c r="G108" i="1"/>
  <c r="G109" i="1"/>
  <c r="G110" i="1"/>
  <c r="G111" i="1"/>
  <c r="G112" i="1"/>
  <c r="G113" i="1"/>
  <c r="G118" i="1"/>
  <c r="G119" i="1"/>
  <c r="G120" i="1"/>
  <c r="G121" i="1"/>
  <c r="G122" i="1"/>
  <c r="G123" i="1"/>
  <c r="G125" i="1"/>
  <c r="G126" i="1"/>
  <c r="G131" i="1"/>
  <c r="G133" i="1"/>
  <c r="G134" i="1"/>
  <c r="G136" i="1"/>
  <c r="G137" i="1"/>
  <c r="G138" i="1"/>
  <c r="G140" i="1"/>
  <c r="G141" i="1"/>
  <c r="G142" i="1"/>
  <c r="G147" i="1"/>
  <c r="G148" i="1"/>
  <c r="G149" i="1"/>
  <c r="G154" i="1"/>
  <c r="G156" i="1"/>
  <c r="G158" i="1"/>
  <c r="G159" i="1"/>
  <c r="G163" i="1"/>
  <c r="G48" i="1"/>
  <c r="G56" i="1" s="1"/>
  <c r="G51" i="1"/>
  <c r="G34" i="1"/>
  <c r="G35" i="1"/>
  <c r="G37" i="1"/>
  <c r="G38" i="1"/>
  <c r="G40" i="1"/>
  <c r="G41" i="1"/>
  <c r="G27" i="1"/>
  <c r="G28" i="1"/>
  <c r="G25" i="1"/>
  <c r="G24" i="1"/>
  <c r="G21" i="1"/>
  <c r="G20" i="1"/>
  <c r="G6" i="1"/>
  <c r="G7" i="1"/>
  <c r="G9" i="1"/>
  <c r="G10" i="1"/>
  <c r="G12" i="1"/>
  <c r="G14" i="1"/>
  <c r="G16" i="1"/>
  <c r="G17" i="1"/>
  <c r="G5" i="1"/>
  <c r="G143" i="1" l="1"/>
  <c r="G127" i="1"/>
  <c r="G114" i="1"/>
  <c r="G101" i="1"/>
  <c r="G94" i="1"/>
  <c r="G86" i="1"/>
  <c r="G78" i="1"/>
  <c r="G42" i="1"/>
  <c r="G29" i="1"/>
  <c r="G166" i="1" s="1"/>
  <c r="G167" i="1" l="1"/>
  <c r="G169" i="1" s="1"/>
</calcChain>
</file>

<file path=xl/sharedStrings.xml><?xml version="1.0" encoding="utf-8"?>
<sst xmlns="http://schemas.openxmlformats.org/spreadsheetml/2006/main" count="363" uniqueCount="263">
  <si>
    <t>Clause</t>
  </si>
  <si>
    <t>Unit</t>
  </si>
  <si>
    <t>Amount</t>
  </si>
  <si>
    <t>PRELIMINARY AND GENERAL ITEMS</t>
  </si>
  <si>
    <t>0102</t>
  </si>
  <si>
    <t>C1.2 GENERAL REQUIREMENTS AND PROVISIONS</t>
  </si>
  <si>
    <t>C1.3.1.1_x000D_
PS.C1.3.1_x000D_
PS.C1.3.2</t>
  </si>
  <si>
    <t>The Contractors General Obligations_x000D_
Fixed Obligations</t>
  </si>
  <si>
    <t>sum</t>
  </si>
  <si>
    <t>CONTRACTOR’S SITE ESTABLISHMENT AND GENERAL OBLIGATIONS</t>
  </si>
  <si>
    <t>C1.3.1.2_x000D_
PS.C1.3.1_x000D_
PS.C1.3.2</t>
  </si>
  <si>
    <t>The Contractors General Obligations_x000D_
Value-related Obligations</t>
  </si>
  <si>
    <t>C1.3.1.3_x000D_
PS.C1.3.1_x000D_
PS.C1.3.2</t>
  </si>
  <si>
    <t>The Contractors General Obligations_x000D_
Time-related Obligations</t>
  </si>
  <si>
    <t>months</t>
  </si>
  <si>
    <t>C1.2.2.1_x000D_
PS.1</t>
  </si>
  <si>
    <t>Submission of a Scheme 1 Programme</t>
  </si>
  <si>
    <t>Programming and Reporting</t>
  </si>
  <si>
    <t>C1.2.2.2_x000D_
PS.1</t>
  </si>
  <si>
    <t>Reviewing and updating a Scheme 1 Programme</t>
  </si>
  <si>
    <t>C1.2.5.1_x000D_
PS.10</t>
  </si>
  <si>
    <t>Implementation of Health and Safety Plan</t>
  </si>
  <si>
    <t>Health and Safety</t>
  </si>
  <si>
    <t>C1.4.8_x000D_
PS.11</t>
  </si>
  <si>
    <t>Provision of security on site to guard against any disruption of the works throughout the duration of the contract</t>
  </si>
  <si>
    <t>Security</t>
  </si>
  <si>
    <t>C1.2.4_x000D_
PS.14</t>
  </si>
  <si>
    <t>Liasing, coordinating and mentoring CPG Sub-contractors</t>
  </si>
  <si>
    <t>C1.2.4_x000D_
PS.13</t>
  </si>
  <si>
    <t>Stakeholder Management and Liaison</t>
  </si>
  <si>
    <t>Stakeholder Management</t>
  </si>
  <si>
    <t>C1.2.4.1_x000D_
PS.13</t>
  </si>
  <si>
    <t>Community Liaison Officer</t>
  </si>
  <si>
    <t>PC Sum</t>
  </si>
  <si>
    <t>CLO</t>
  </si>
  <si>
    <t>Enter % of Work Package Order</t>
  </si>
  <si>
    <t>%</t>
  </si>
  <si>
    <t>C1.2.6_x000D_
PS.16</t>
  </si>
  <si>
    <t>Submission of As-Built Data</t>
  </si>
  <si>
    <t>PS.18</t>
  </si>
  <si>
    <t>Testing and Equipment for the Engineer (Provisional)</t>
  </si>
  <si>
    <t>C1.3.2_x000D_
PS.C1.3.2</t>
  </si>
  <si>
    <t>Contract sign boards</t>
  </si>
  <si>
    <t>no.</t>
  </si>
  <si>
    <t>ACCOMMODATION OF TRAFFIC</t>
  </si>
  <si>
    <t>C1.5.7.1(b)</t>
  </si>
  <si>
    <t>Delineators including mounting bases and ballast: Double sided, reversible left or right (1200mm x 250mm)</t>
  </si>
  <si>
    <t>no</t>
  </si>
  <si>
    <t>PS.1.3.4</t>
  </si>
  <si>
    <t>Temporary barriers for accommodation of traffic, concrete New Jersey type, Contractor's own source</t>
  </si>
  <si>
    <t>m</t>
  </si>
  <si>
    <t>SITE CLEARANCE</t>
  </si>
  <si>
    <t>0106</t>
  </si>
  <si>
    <t>C1.6 CLEARING AND GRUBBING</t>
  </si>
  <si>
    <t>C1.6.1.1_x000D_
PS.C.1.6.1</t>
  </si>
  <si>
    <t>Clearing with machines where necessary, to spoil including haulage</t>
  </si>
  <si>
    <t>m2</t>
  </si>
  <si>
    <t>Clearing</t>
  </si>
  <si>
    <t>C1.6.1.2_x000D_
PS.C.1.6.1</t>
  </si>
  <si>
    <t>Clearing with hand labour only when labour enhanced work is specified, to spoil including haulage</t>
  </si>
  <si>
    <t>C1.6.2.1_x000D_
PS.C.1.6.1</t>
  </si>
  <si>
    <t>Grubbing with machines where necessary, to spoil including haulage</t>
  </si>
  <si>
    <t>Grubbing</t>
  </si>
  <si>
    <t>C1.6.2.2_x000D_
PS.C.1.6.1</t>
  </si>
  <si>
    <t>Grubbing with hand labour when labour enhancement work is specified or it is not practical to use a machine, to spoil including haulage</t>
  </si>
  <si>
    <t>C1.6.3.1</t>
  </si>
  <si>
    <t>Girth equal to or exceeding 1,0 m up to and including 2,0 m, to spoil including haulage</t>
  </si>
  <si>
    <t>Removal and Grubbing of Large Trees and Tree Stumps</t>
  </si>
  <si>
    <t>C1.6.3.2</t>
  </si>
  <si>
    <t>Girth exceeding 2,0 m up to and including 3,0 m, to spoil including haulage</t>
  </si>
  <si>
    <t>SERVICES</t>
  </si>
  <si>
    <t>0201</t>
  </si>
  <si>
    <t>C2.1 GEN REQMENTS AND TRENCHING SERVICE</t>
  </si>
  <si>
    <t>C2.1.1.2_x000D_
PS.2</t>
  </si>
  <si>
    <t>Permanent services relocation or protection work by others</t>
  </si>
  <si>
    <t>Relocation of Services by Others:_x000D_
_x000D_
Water, Sewer, Electricity and Telecommunications</t>
  </si>
  <si>
    <t>C2.1.1.3_x000D_
PS.1</t>
  </si>
  <si>
    <t>Handling costs and profit in respect of item above</t>
  </si>
  <si>
    <t>C2.1.1.4_x000D_
PS.2</t>
  </si>
  <si>
    <t>Permanent services relocation or protection work by the Contractor</t>
  </si>
  <si>
    <t>ProvSum</t>
  </si>
  <si>
    <t>Relocation of Services by the Contractor_x000D_
_x000D_
Water, Sewer, Electricity and Telecommunications</t>
  </si>
  <si>
    <t>C2.1.2.5_x000D_
PS.2</t>
  </si>
  <si>
    <t>Using hand excavation to locate, expose and verify services</t>
  </si>
  <si>
    <t>m3</t>
  </si>
  <si>
    <t>C2.1.27.1_x000D_
PS.C2.1.27.1</t>
  </si>
  <si>
    <t>Demolition of existing manholes, access chambers and other service structures consisting of: Unreinforced concrete, to spoil including haulage</t>
  </si>
  <si>
    <t>C2.1.27.2_x000D_
PS.C2.1.27.2</t>
  </si>
  <si>
    <t>Demolition of existing manholes, access chambers and other service structures consisting of: Reinforced concrete, to spoil including haulage</t>
  </si>
  <si>
    <t>C2.1.27.3_x000D_
PS.C2.1.27.3</t>
  </si>
  <si>
    <t>Demolition of existing manholes, access chambers and other service structures consisting of: Masonry, to spoil including haulage</t>
  </si>
  <si>
    <t>C2.2.5.2</t>
  </si>
  <si>
    <t>Concrete encasement of services (class 20/26)</t>
  </si>
  <si>
    <t>DRAINAGE</t>
  </si>
  <si>
    <t>0302</t>
  </si>
  <si>
    <t>C3.2 CULVERTS</t>
  </si>
  <si>
    <t>C3.2.1.1(a)_x000D_
PS.C3.2.1.1_x000D_
PS.C2.1</t>
  </si>
  <si>
    <t>Excavation for culvert structures: in all material situated within the following depth ranges below the surface level:
(a) 0 m to 1,5 m, to spoil including haulage</t>
  </si>
  <si>
    <t>450mm Pipes</t>
  </si>
  <si>
    <t>C3.2.1.1(b)_x000D_
PS.C3.2.1.1_x000D_
PS.C2.1</t>
  </si>
  <si>
    <t>(b) Exceeding 1,5 m and up to 3,0 m, to spoil including haulage</t>
  </si>
  <si>
    <t>C3.2.2.1_x000D_
PS.C3.2.3.2</t>
  </si>
  <si>
    <t>Backfilling: Using the excavated material</t>
  </si>
  <si>
    <t>C3.2.2.2(a)_x000D_
PS.C3.2.3.2</t>
  </si>
  <si>
    <t>Backfilling: Using granular material</t>
  </si>
  <si>
    <t>C3.2.1.1(a)_x000D_
PS.C3.2.3.2_x000D_
PS.C2.1</t>
  </si>
  <si>
    <t>Excavation for Inlets and Manholes: in all material situated within the following depth ranges below the surface level:
(a) 0 m to 1,5 m, and store on site for backfill</t>
  </si>
  <si>
    <t>Inlets and Manholes</t>
  </si>
  <si>
    <t>(b) Exceeding 1,5 m and up to 3,0 m, and store on site for backfill</t>
  </si>
  <si>
    <t>C3.2.1.4_x000D_
PS.C3.2.1.1_x000D_
PS.C2.1</t>
  </si>
  <si>
    <t>Extra over sub-item C3.2.1.1 for excavation in hard or boulder material,
irrespective of depth, to spoil including haulage</t>
  </si>
  <si>
    <t>C3.2.3.2_x000D_
PS.C3.2.3.2</t>
  </si>
  <si>
    <t>Concrete pipe culverts: On Class B bedding (450mm diameter concrete Class 100D)</t>
  </si>
  <si>
    <t>C3.2.3.3_x000D_
PS.C3.2.3.2</t>
  </si>
  <si>
    <t>Concrete pipe culverts: On Class C bedding (450mm diameter concrete Class 100D)</t>
  </si>
  <si>
    <t>C3.2.15.2_x000D_
PS.C3.2.15.2</t>
  </si>
  <si>
    <t>Inlet: Type S2; Depth: Exceeding 0,0m and up to 1,5m, including brickwork for inlet walls</t>
  </si>
  <si>
    <t>Inlet: Type S2; Depth: Exceeding 1,5m and up to 2,0m, including brickwork for inlet walls</t>
  </si>
  <si>
    <t>Manhole: Type A (Dwg 38571), including brickwork for inlet walls</t>
  </si>
  <si>
    <t>PS.C3.2.15.2_x000D_
PS.C3.2.9</t>
  </si>
  <si>
    <t>Headwalls, Type A, for 450mm pipes</t>
  </si>
  <si>
    <t>C2.1.19.2</t>
  </si>
  <si>
    <t>Dealing with subsurface water</t>
  </si>
  <si>
    <t>0303</t>
  </si>
  <si>
    <t>C3.3 CONCRETE KERBING AND CHANNELING</t>
  </si>
  <si>
    <t>C3.3.4_x000D_
PS.C3.3.2.1</t>
  </si>
  <si>
    <t>Drop kerbs and channel / Fillet at pedestrian crossings and driveways (Drawing 38579)</t>
  </si>
  <si>
    <t>C13.4.11</t>
  </si>
  <si>
    <t>Cast in situ concrete for Pedestrian / Vehicular Scoop (Grade 20/13)</t>
  </si>
  <si>
    <t>C3.3.8.1</t>
  </si>
  <si>
    <t>Linings for open drains: 600mm Cast in situ concrete v-drain, inclusive of formwork and reinforcing (class 20/13)</t>
  </si>
  <si>
    <t>C2.1.16_x000D_
PS.C2.1.16</t>
  </si>
  <si>
    <t>Subsurface drains in trench bottoms (Drawing 38575 - Type A)</t>
  </si>
  <si>
    <t>PS.C.3.3.2.1</t>
  </si>
  <si>
    <t>Extruded Asphalt Haunching - 130mm x 130mm</t>
  </si>
  <si>
    <t>EARTHWORKS</t>
  </si>
  <si>
    <t>0402</t>
  </si>
  <si>
    <t>C4.2 CUT MATERIALS</t>
  </si>
  <si>
    <t>C4.2.9.1_x000D_
PS.C4.2</t>
  </si>
  <si>
    <t>Excavating of materials to spoil, including haulage, in sites designated by the Contractor, material obtained from: 
Soft excavation</t>
  </si>
  <si>
    <t>C4.2.9.3_x000D_
PS.C4.2</t>
  </si>
  <si>
    <t>Boulder excavation class B to spoil, including haulage</t>
  </si>
  <si>
    <t>C4.2.9.4_x000D_
PS.C4.2</t>
  </si>
  <si>
    <t>Hard excavation (other than by blasting) to spoil, including haulage</t>
  </si>
  <si>
    <t>C4.2.12.1(a)</t>
  </si>
  <si>
    <t>Finishing the side slopes of Cuttings:
(a) In soft material</t>
  </si>
  <si>
    <t>0403</t>
  </si>
  <si>
    <t>C4.3 EXISTING ROAD MATERIALS</t>
  </si>
  <si>
    <t>C4.3.4.1(a)</t>
  </si>
  <si>
    <t>Saw-cutting existing materials within the following average depth ranges:
Asphalt:
(a) Up to 50 mm</t>
  </si>
  <si>
    <t>Saw-cut</t>
  </si>
  <si>
    <t>C4.3.18.1_x000D_
PS.C4.2</t>
  </si>
  <si>
    <t>Excavate non-compliant or excess pavement layer material to spoil in sites designated by the Contractor, including haulage,, material consisting of: Asphalt material</t>
  </si>
  <si>
    <t>C4.3.18.2_x000D_
PS.C4.2</t>
  </si>
  <si>
    <t>Excavate non-compliant or excess pavement layer material to spoil in sites designated by the Contractor, including haulage, material consisting of: Crushed stone, macadam, gravel and sand material</t>
  </si>
  <si>
    <t>0404</t>
  </si>
  <si>
    <t>C4.4 COMMERCIAL MATERIALS</t>
  </si>
  <si>
    <t>C5.3.1</t>
  </si>
  <si>
    <t>Compiling and implementing M&amp;U plans for the construction of all the pavement layers.</t>
  </si>
  <si>
    <t>C4.4.2.1(d )</t>
  </si>
  <si>
    <t>Commercial materials identified by the Contractor from commercial, private or other non-commercial suppliers:_x000D_
Pavement layer material:Type G2</t>
  </si>
  <si>
    <t>C5.3.2.1(b)</t>
  </si>
  <si>
    <t>100mm Selected layer (G2) compacted to 98 % of MDD</t>
  </si>
  <si>
    <t>C4.4.2.1(e )</t>
  </si>
  <si>
    <t>Commercial materials identified by the Contractor from commercial, private or other non-commercial suppliers: _x000D_
Pavement layer material:Type G5</t>
  </si>
  <si>
    <t>150mm Selected layer (G5) compacted to 98 % of MDD</t>
  </si>
  <si>
    <t>C4.4.2.1(g )</t>
  </si>
  <si>
    <t>Commercial materials identified by the Contractor from commercial, private or other non-commercial suppliers:_x000D_
Pavement layer material:Type G7</t>
  </si>
  <si>
    <t>150mm Selected layer (G7) compacted to 95 % of MDD</t>
  </si>
  <si>
    <t>C5.3.11.1</t>
  </si>
  <si>
    <t>Using a 3,0 m straight edge</t>
  </si>
  <si>
    <t>C5.3.11.2</t>
  </si>
  <si>
    <t>Using a rolling straight edge</t>
  </si>
  <si>
    <t>Selected layer (G2) compacted to 98 % of MDD for driveways and restricted areas</t>
  </si>
  <si>
    <t>LAYERWORKS</t>
  </si>
  <si>
    <t>0501</t>
  </si>
  <si>
    <t>C5.1 ROADBED</t>
  </si>
  <si>
    <t>C5.1.1.2_x000D_
PS.C5.1.1.2</t>
  </si>
  <si>
    <t>Roadbed construction and compaction to 95 % of MDD</t>
  </si>
  <si>
    <t>C5.1.3.1(a)_x000D_
PS.C4.2</t>
  </si>
  <si>
    <t>Excavate material to spoil from roadbed construction, material obtained from:
(a) Soft excavation</t>
  </si>
  <si>
    <t>C5.1.3.1(c )_x000D_
PS.C4.2</t>
  </si>
  <si>
    <t>(c) Boulder excavation Class B</t>
  </si>
  <si>
    <t>C5.1.3.1(d)_x000D_
PS.C4.2</t>
  </si>
  <si>
    <t>(d) Hard excavation</t>
  </si>
  <si>
    <t>C5.1.4.1</t>
  </si>
  <si>
    <t>In-place treatment of roadbed in hard material: by ripping</t>
  </si>
  <si>
    <t>C5.1.5.3</t>
  </si>
  <si>
    <t>Roller passes compaction: Smooth drum vibratory rollers</t>
  </si>
  <si>
    <t>C12.3.20_x000D_
PS.C.12.3.20</t>
  </si>
  <si>
    <t>Importing dump rock for subgrade improvement, 300mm thick</t>
  </si>
  <si>
    <t>Subgrade Improvement</t>
  </si>
  <si>
    <t>PS.C12.11</t>
  </si>
  <si>
    <t>Supply and place general grade 5 geofabric</t>
  </si>
  <si>
    <t>0901</t>
  </si>
  <si>
    <t>C9.1 ASPHALT LAYERS</t>
  </si>
  <si>
    <t>C9.1.1.2(a)_x000D_
PS.C9.1</t>
  </si>
  <si>
    <t>Sand skeletal mixes: Continuously graded base or surfacing (SA-S14).</t>
  </si>
  <si>
    <t>Lump sum</t>
  </si>
  <si>
    <t>Asphalt Mix Designs</t>
  </si>
  <si>
    <t>C9.1.3.1_x000D_
PS.C9.1</t>
  </si>
  <si>
    <t>Stable–grade 30 % net bitumen emulsion as specified. Applied with a calibrated distributer</t>
  </si>
  <si>
    <t>Bond Coat</t>
  </si>
  <si>
    <t>C9.1.3.2_x000D_
PS.C9.1</t>
  </si>
  <si>
    <t>Applied in restricted areas using a portable pressure sprayer</t>
  </si>
  <si>
    <t>C9.1.5.1(a)_x000D_
PS.C9.1</t>
  </si>
  <si>
    <t>New construction (paver laid)_x000D_
(a) Stone skeletal mix – continuously graded (SA-S14) as defined (45mm layer)</t>
  </si>
  <si>
    <t>Asphalt Surface</t>
  </si>
  <si>
    <t>New construction (hand laid)_x000D_
(a) Stone skeletal mix – continuously graded (SA-S14) as defined (45mm layer)</t>
  </si>
  <si>
    <t>C9.1.12</t>
  </si>
  <si>
    <t>Asphalt reinforcing - complete (Glassgrid GG100 or similar)</t>
  </si>
  <si>
    <t>C9.1.13.1</t>
  </si>
  <si>
    <t>100 mm diameter</t>
  </si>
  <si>
    <t>Coring of Asphalt Layers</t>
  </si>
  <si>
    <t>C8.1.1.2</t>
  </si>
  <si>
    <t>Prime coat: MC -30 cut-back bitumen</t>
  </si>
  <si>
    <t>C8.1.3</t>
  </si>
  <si>
    <t>Extra over item C8.1.1 for applying the prime coat accessible only to hand-held or light equipment</t>
  </si>
  <si>
    <t>ANCILLARY ROAD WORKS</t>
  </si>
  <si>
    <t>1106</t>
  </si>
  <si>
    <t>C11.6 ROAD SIGNS</t>
  </si>
  <si>
    <t>C11.6.1.3(a)</t>
  </si>
  <si>
    <t>Road signboards with painted or coloured semi-matt background. Symbols, lettering and borders in semi- matt black or in Class I retro-reflective material, where the sign board is constructed from:
Prepainted galvanized steel plate:
(a) Area 0 to 0,5 m2</t>
  </si>
  <si>
    <t>C11.6.5.1_x000D_
PS.C2.1</t>
  </si>
  <si>
    <t>Excavation and backfilling for road sign supports (not applicable to kilometre posts):
Excavating soft material and backfilling</t>
  </si>
  <si>
    <t>Cast in situ concrete for road sign footings as directed by the Engineer (Grade 20/19)</t>
  </si>
  <si>
    <t>1107</t>
  </si>
  <si>
    <t>C11.7 ROAD MARKINGS AND ROAD STUDS</t>
  </si>
  <si>
    <t>C11.7.1.4</t>
  </si>
  <si>
    <t>White lettering and symbols (Thermoplastic)</t>
  </si>
  <si>
    <t>Lettering and Symbols</t>
  </si>
  <si>
    <t>C11.7.1.7</t>
  </si>
  <si>
    <t>Transverse lines, painted island and arrestor bed markings (White) (Thermoplastic)</t>
  </si>
  <si>
    <t>Transverse Lines and Islands</t>
  </si>
  <si>
    <t>C11.7.3.1</t>
  </si>
  <si>
    <t>Thermoplastic road marking, broken or unbroken (White, 100mm wide)</t>
  </si>
  <si>
    <t>Broken and Unbroken Lines</t>
  </si>
  <si>
    <t>C11.7.8</t>
  </si>
  <si>
    <t>Setting out and premarking the lines</t>
  </si>
  <si>
    <t>1109</t>
  </si>
  <si>
    <t>C11.9 FINISHING  ROAD AND ROAD RESERVE</t>
  </si>
  <si>
    <t>C11.9.1.1</t>
  </si>
  <si>
    <t>Finishing the road and road reserve: Single carriageway road</t>
  </si>
  <si>
    <t>Item No.</t>
  </si>
  <si>
    <t>Description</t>
  </si>
  <si>
    <t>Quantity</t>
  </si>
  <si>
    <t>Rate</t>
  </si>
  <si>
    <t>SECTION 1 TOTAL:</t>
  </si>
  <si>
    <t>SECTION 2 TOTAL:</t>
  </si>
  <si>
    <t>SECTION 3 TOTAL:</t>
  </si>
  <si>
    <t>SECTION 4 (CULVERTS) TOTAL:</t>
  </si>
  <si>
    <t>SECTION 4 (Concrete Kerbing and Channeling) TOTAL:</t>
  </si>
  <si>
    <t>SECTION 5 (Cut Materials) TOTAL:</t>
  </si>
  <si>
    <t>SECTION 5 (Existing Road Materials) TOTAL:</t>
  </si>
  <si>
    <t>SECTION 5 (Commercial Materials) TOTAL:</t>
  </si>
  <si>
    <t>SECTION 6 (Roadbed) TOTAL:</t>
  </si>
  <si>
    <t>SECTION 6 (Asphalt Layers) TOTAL:</t>
  </si>
  <si>
    <t>SECTION 7 (Road Signs) TOTAL:</t>
  </si>
  <si>
    <t>SECTION 7 (Road Markings) TOTAL:</t>
  </si>
  <si>
    <t>SECTION 7 (Finishing the Road) TOTAL:</t>
  </si>
  <si>
    <t>SUB-TOTAL</t>
  </si>
  <si>
    <t>ADD VAT (ONLY IF REGIESTERED VAT VENDOR)</t>
  </si>
  <si>
    <t>TOTAL CARRIED TO FORM OF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</si>
</sst>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44" fontId="3" fillId="0" borderId="1" xfId="1" applyFont="1" applyFill="1" applyBorder="1" applyProtection="1"/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44" fontId="6" fillId="0" borderId="1" xfId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center"/>
    </xf>
    <xf numFmtId="44" fontId="3" fillId="0" borderId="0" xfId="1" applyFont="1" applyFill="1" applyProtection="1"/>
    <xf numFmtId="44" fontId="3" fillId="0" borderId="1" xfId="1" applyFont="1" applyFill="1" applyBorder="1" applyProtection="1">
      <protection locked="0"/>
    </xf>
    <xf numFmtId="9" fontId="3" fillId="0" borderId="1" xfId="2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44" fontId="9" fillId="0" borderId="1" xfId="1" applyFont="1" applyFill="1" applyBorder="1" applyProtection="1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4" fontId="9" fillId="2" borderId="1" xfId="1" applyFont="1" applyFill="1" applyBorder="1" applyProtection="1"/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Protection="1"/>
    <xf numFmtId="44" fontId="10" fillId="0" borderId="1" xfId="1" applyFont="1" applyFill="1" applyBorder="1" applyProtection="1"/>
    <xf numFmtId="44" fontId="11" fillId="0" borderId="1" xfId="1" applyFont="1" applyFill="1" applyBorder="1" applyProtection="1"/>
    <xf numFmtId="0" fontId="2" fillId="3" borderId="1" xfId="0" applyFont="1" applyFill="1" applyBorder="1" applyAlignment="1">
      <alignment horizontal="center" vertical="center"/>
    </xf>
    <xf numFmtId="44" fontId="2" fillId="3" borderId="1" xfId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0"/>
  <sheetViews>
    <sheetView tabSelected="1" view="pageBreakPreview" zoomScale="85" zoomScaleNormal="100" zoomScaleSheetLayoutView="85" workbookViewId="0">
      <selection activeCell="F7" sqref="F7"/>
    </sheetView>
  </sheetViews>
  <sheetFormatPr defaultRowHeight="15" outlineLevelRow="3" x14ac:dyDescent="0.25"/>
  <cols>
    <col min="1" max="1" width="8.5703125" style="2" bestFit="1" customWidth="1"/>
    <col min="2" max="2" width="11" style="2" customWidth="1"/>
    <col min="3" max="3" width="44.85546875" style="2" bestFit="1" customWidth="1"/>
    <col min="4" max="4" width="8" style="2" bestFit="1" customWidth="1"/>
    <col min="5" max="5" width="8.5703125" style="15" bestFit="1" customWidth="1"/>
    <col min="6" max="6" width="13.42578125" style="2" customWidth="1"/>
    <col min="7" max="7" width="26.7109375" style="16" customWidth="1"/>
    <col min="8" max="16384" width="9.140625" style="2"/>
  </cols>
  <sheetData>
    <row r="1" spans="1:7" x14ac:dyDescent="0.25">
      <c r="A1" s="32" t="s">
        <v>243</v>
      </c>
      <c r="B1" s="32" t="s">
        <v>0</v>
      </c>
      <c r="C1" s="32" t="s">
        <v>244</v>
      </c>
      <c r="D1" s="32" t="s">
        <v>1</v>
      </c>
      <c r="E1" s="32" t="s">
        <v>245</v>
      </c>
      <c r="F1" s="32" t="s">
        <v>246</v>
      </c>
      <c r="G1" s="33" t="s">
        <v>2</v>
      </c>
    </row>
    <row r="2" spans="1:7" x14ac:dyDescent="0.25">
      <c r="A2" s="3"/>
      <c r="B2" s="4">
        <v>1</v>
      </c>
      <c r="C2" s="4" t="s">
        <v>3</v>
      </c>
      <c r="D2" s="3"/>
      <c r="E2" s="5"/>
      <c r="F2" s="3"/>
      <c r="G2" s="6"/>
    </row>
    <row r="3" spans="1:7" outlineLevel="1" x14ac:dyDescent="0.25">
      <c r="A3" s="3"/>
      <c r="B3" s="7" t="s">
        <v>4</v>
      </c>
      <c r="C3" s="7" t="s">
        <v>5</v>
      </c>
      <c r="D3" s="3"/>
      <c r="E3" s="5"/>
      <c r="F3" s="3"/>
      <c r="G3" s="6"/>
    </row>
    <row r="4" spans="1:7" ht="24" outlineLevel="1" x14ac:dyDescent="0.25">
      <c r="A4" s="3"/>
      <c r="B4" s="7"/>
      <c r="C4" s="8" t="s">
        <v>9</v>
      </c>
      <c r="D4" s="3"/>
      <c r="E4" s="5"/>
      <c r="F4" s="3"/>
      <c r="G4" s="6"/>
    </row>
    <row r="5" spans="1:7" ht="33.75" outlineLevel="2" x14ac:dyDescent="0.25">
      <c r="A5" s="9">
        <v>1</v>
      </c>
      <c r="B5" s="10" t="s">
        <v>6</v>
      </c>
      <c r="C5" s="11" t="s">
        <v>7</v>
      </c>
      <c r="D5" s="12" t="s">
        <v>8</v>
      </c>
      <c r="E5" s="12">
        <v>1</v>
      </c>
      <c r="F5" s="17"/>
      <c r="G5" s="6">
        <f>F5*E5</f>
        <v>0</v>
      </c>
    </row>
    <row r="6" spans="1:7" ht="33.75" outlineLevel="2" x14ac:dyDescent="0.25">
      <c r="A6" s="9">
        <v>2</v>
      </c>
      <c r="B6" s="10" t="s">
        <v>10</v>
      </c>
      <c r="C6" s="11" t="s">
        <v>11</v>
      </c>
      <c r="D6" s="12" t="s">
        <v>8</v>
      </c>
      <c r="E6" s="12">
        <v>1</v>
      </c>
      <c r="F6" s="17"/>
      <c r="G6" s="6">
        <f t="shared" ref="G6:G17" si="0">F6*E6</f>
        <v>0</v>
      </c>
    </row>
    <row r="7" spans="1:7" ht="33.75" outlineLevel="2" x14ac:dyDescent="0.25">
      <c r="A7" s="9">
        <v>3</v>
      </c>
      <c r="B7" s="10" t="s">
        <v>12</v>
      </c>
      <c r="C7" s="11" t="s">
        <v>13</v>
      </c>
      <c r="D7" s="12" t="s">
        <v>14</v>
      </c>
      <c r="E7" s="12">
        <v>6</v>
      </c>
      <c r="F7" s="17"/>
      <c r="G7" s="6">
        <f t="shared" si="0"/>
        <v>0</v>
      </c>
    </row>
    <row r="8" spans="1:7" outlineLevel="2" x14ac:dyDescent="0.25">
      <c r="A8" s="9"/>
      <c r="B8" s="10"/>
      <c r="C8" s="8" t="s">
        <v>17</v>
      </c>
      <c r="D8" s="12"/>
      <c r="E8" s="12"/>
      <c r="F8" s="6"/>
      <c r="G8" s="6"/>
    </row>
    <row r="9" spans="1:7" ht="22.5" outlineLevel="2" x14ac:dyDescent="0.25">
      <c r="A9" s="9">
        <v>4</v>
      </c>
      <c r="B9" s="10" t="s">
        <v>15</v>
      </c>
      <c r="C9" s="11" t="s">
        <v>16</v>
      </c>
      <c r="D9" s="12" t="s">
        <v>8</v>
      </c>
      <c r="E9" s="12">
        <v>1</v>
      </c>
      <c r="F9" s="17"/>
      <c r="G9" s="6">
        <f t="shared" si="0"/>
        <v>0</v>
      </c>
    </row>
    <row r="10" spans="1:7" ht="25.5" outlineLevel="2" x14ac:dyDescent="0.25">
      <c r="A10" s="9">
        <v>5</v>
      </c>
      <c r="B10" s="10" t="s">
        <v>18</v>
      </c>
      <c r="C10" s="11" t="s">
        <v>19</v>
      </c>
      <c r="D10" s="12" t="s">
        <v>14</v>
      </c>
      <c r="E10" s="12">
        <v>6</v>
      </c>
      <c r="F10" s="17"/>
      <c r="G10" s="6">
        <f t="shared" si="0"/>
        <v>0</v>
      </c>
    </row>
    <row r="11" spans="1:7" outlineLevel="2" x14ac:dyDescent="0.25">
      <c r="A11" s="9"/>
      <c r="B11" s="10"/>
      <c r="C11" s="8" t="s">
        <v>22</v>
      </c>
      <c r="D11" s="12"/>
      <c r="E11" s="12"/>
      <c r="F11" s="6"/>
      <c r="G11" s="6"/>
    </row>
    <row r="12" spans="1:7" ht="22.5" outlineLevel="2" x14ac:dyDescent="0.25">
      <c r="A12" s="9">
        <v>6</v>
      </c>
      <c r="B12" s="10" t="s">
        <v>20</v>
      </c>
      <c r="C12" s="11" t="s">
        <v>21</v>
      </c>
      <c r="D12" s="12" t="s">
        <v>14</v>
      </c>
      <c r="E12" s="12">
        <v>6</v>
      </c>
      <c r="F12" s="17"/>
      <c r="G12" s="6">
        <f t="shared" si="0"/>
        <v>0</v>
      </c>
    </row>
    <row r="13" spans="1:7" outlineLevel="3" x14ac:dyDescent="0.25">
      <c r="A13" s="3"/>
      <c r="B13" s="3"/>
      <c r="C13" s="8" t="s">
        <v>25</v>
      </c>
      <c r="D13" s="3"/>
      <c r="E13" s="5"/>
      <c r="F13" s="6"/>
      <c r="G13" s="6"/>
    </row>
    <row r="14" spans="1:7" ht="38.25" outlineLevel="2" x14ac:dyDescent="0.25">
      <c r="A14" s="9">
        <v>7</v>
      </c>
      <c r="B14" s="10" t="s">
        <v>23</v>
      </c>
      <c r="C14" s="11" t="s">
        <v>24</v>
      </c>
      <c r="D14" s="12" t="s">
        <v>14</v>
      </c>
      <c r="E14" s="12">
        <v>6</v>
      </c>
      <c r="F14" s="17"/>
      <c r="G14" s="6">
        <f t="shared" si="0"/>
        <v>0</v>
      </c>
    </row>
    <row r="15" spans="1:7" outlineLevel="3" x14ac:dyDescent="0.25">
      <c r="A15" s="3"/>
      <c r="B15" s="3"/>
      <c r="C15" s="8" t="s">
        <v>30</v>
      </c>
      <c r="D15" s="3"/>
      <c r="E15" s="5"/>
      <c r="F15" s="6"/>
      <c r="G15" s="6"/>
    </row>
    <row r="16" spans="1:7" ht="25.5" outlineLevel="2" x14ac:dyDescent="0.25">
      <c r="A16" s="9">
        <v>8</v>
      </c>
      <c r="B16" s="10" t="s">
        <v>26</v>
      </c>
      <c r="C16" s="11" t="s">
        <v>27</v>
      </c>
      <c r="D16" s="12" t="s">
        <v>14</v>
      </c>
      <c r="E16" s="12">
        <v>6</v>
      </c>
      <c r="F16" s="17"/>
      <c r="G16" s="6">
        <f t="shared" si="0"/>
        <v>0</v>
      </c>
    </row>
    <row r="17" spans="1:7" ht="22.5" outlineLevel="2" x14ac:dyDescent="0.25">
      <c r="A17" s="9">
        <v>9</v>
      </c>
      <c r="B17" s="10" t="s">
        <v>28</v>
      </c>
      <c r="C17" s="11" t="s">
        <v>29</v>
      </c>
      <c r="D17" s="12" t="s">
        <v>14</v>
      </c>
      <c r="E17" s="12">
        <v>6</v>
      </c>
      <c r="F17" s="17"/>
      <c r="G17" s="6">
        <f t="shared" si="0"/>
        <v>0</v>
      </c>
    </row>
    <row r="18" spans="1:7" outlineLevel="3" x14ac:dyDescent="0.25">
      <c r="A18" s="3"/>
      <c r="B18" s="3"/>
      <c r="C18" s="8" t="s">
        <v>34</v>
      </c>
      <c r="D18" s="3"/>
      <c r="E18" s="5"/>
      <c r="F18" s="3"/>
      <c r="G18" s="6"/>
    </row>
    <row r="19" spans="1:7" ht="22.5" outlineLevel="2" x14ac:dyDescent="0.25">
      <c r="A19" s="9">
        <v>10</v>
      </c>
      <c r="B19" s="10" t="s">
        <v>31</v>
      </c>
      <c r="C19" s="11" t="s">
        <v>32</v>
      </c>
      <c r="D19" s="12" t="s">
        <v>33</v>
      </c>
      <c r="E19" s="12">
        <v>100000</v>
      </c>
      <c r="F19" s="13">
        <v>1</v>
      </c>
      <c r="G19" s="14">
        <v>100000</v>
      </c>
    </row>
    <row r="20" spans="1:7" ht="22.5" outlineLevel="2" x14ac:dyDescent="0.25">
      <c r="A20" s="9">
        <v>11</v>
      </c>
      <c r="B20" s="10" t="s">
        <v>28</v>
      </c>
      <c r="C20" s="11" t="s">
        <v>35</v>
      </c>
      <c r="D20" s="12" t="s">
        <v>36</v>
      </c>
      <c r="E20" s="12">
        <v>100000</v>
      </c>
      <c r="F20" s="18"/>
      <c r="G20" s="6">
        <f>F20*E20</f>
        <v>0</v>
      </c>
    </row>
    <row r="21" spans="1:7" ht="22.5" outlineLevel="2" x14ac:dyDescent="0.25">
      <c r="A21" s="9">
        <v>12</v>
      </c>
      <c r="B21" s="10" t="s">
        <v>37</v>
      </c>
      <c r="C21" s="11" t="s">
        <v>38</v>
      </c>
      <c r="D21" s="12" t="s">
        <v>8</v>
      </c>
      <c r="E21" s="12">
        <v>1</v>
      </c>
      <c r="F21" s="17"/>
      <c r="G21" s="6">
        <f t="shared" ref="G21" si="1">F21*E21</f>
        <v>0</v>
      </c>
    </row>
    <row r="22" spans="1:7" outlineLevel="1" x14ac:dyDescent="0.25">
      <c r="A22" s="3"/>
      <c r="B22" s="7" t="s">
        <v>4</v>
      </c>
      <c r="C22" s="7" t="s">
        <v>5</v>
      </c>
      <c r="D22" s="3"/>
      <c r="E22" s="5"/>
      <c r="F22" s="3"/>
      <c r="G22" s="6"/>
    </row>
    <row r="23" spans="1:7" ht="25.5" outlineLevel="2" x14ac:dyDescent="0.25">
      <c r="A23" s="9">
        <v>13</v>
      </c>
      <c r="B23" s="10" t="s">
        <v>39</v>
      </c>
      <c r="C23" s="11" t="s">
        <v>40</v>
      </c>
      <c r="D23" s="12" t="s">
        <v>33</v>
      </c>
      <c r="E23" s="12">
        <v>50000</v>
      </c>
      <c r="F23" s="13">
        <v>1</v>
      </c>
      <c r="G23" s="14">
        <v>50000</v>
      </c>
    </row>
    <row r="24" spans="1:7" outlineLevel="2" x14ac:dyDescent="0.25">
      <c r="A24" s="9">
        <v>14</v>
      </c>
      <c r="B24" s="10" t="s">
        <v>39</v>
      </c>
      <c r="C24" s="11" t="s">
        <v>35</v>
      </c>
      <c r="D24" s="12" t="s">
        <v>36</v>
      </c>
      <c r="E24" s="12">
        <v>50000</v>
      </c>
      <c r="F24" s="18"/>
      <c r="G24" s="6">
        <f>F24*E24</f>
        <v>0</v>
      </c>
    </row>
    <row r="25" spans="1:7" ht="22.5" outlineLevel="2" x14ac:dyDescent="0.25">
      <c r="A25" s="9">
        <v>15</v>
      </c>
      <c r="B25" s="10" t="s">
        <v>41</v>
      </c>
      <c r="C25" s="11" t="s">
        <v>42</v>
      </c>
      <c r="D25" s="12" t="s">
        <v>43</v>
      </c>
      <c r="E25" s="12">
        <v>1</v>
      </c>
      <c r="F25" s="17"/>
      <c r="G25" s="6">
        <f t="shared" ref="G25:G41" si="2">F25*E25</f>
        <v>0</v>
      </c>
    </row>
    <row r="26" spans="1:7" outlineLevel="3" x14ac:dyDescent="0.25">
      <c r="A26" s="3"/>
      <c r="B26" s="3"/>
      <c r="C26" s="8" t="s">
        <v>44</v>
      </c>
      <c r="D26" s="3"/>
      <c r="E26" s="5"/>
      <c r="F26" s="6"/>
      <c r="G26" s="6"/>
    </row>
    <row r="27" spans="1:7" ht="38.25" outlineLevel="2" x14ac:dyDescent="0.25">
      <c r="A27" s="9">
        <v>16</v>
      </c>
      <c r="B27" s="10" t="s">
        <v>45</v>
      </c>
      <c r="C27" s="11" t="s">
        <v>46</v>
      </c>
      <c r="D27" s="12" t="s">
        <v>47</v>
      </c>
      <c r="E27" s="12">
        <v>50</v>
      </c>
      <c r="F27" s="17"/>
      <c r="G27" s="6">
        <f t="shared" si="2"/>
        <v>0</v>
      </c>
    </row>
    <row r="28" spans="1:7" ht="25.5" outlineLevel="2" x14ac:dyDescent="0.25">
      <c r="A28" s="9">
        <v>17</v>
      </c>
      <c r="B28" s="10" t="s">
        <v>48</v>
      </c>
      <c r="C28" s="11" t="s">
        <v>49</v>
      </c>
      <c r="D28" s="12" t="s">
        <v>50</v>
      </c>
      <c r="E28" s="12">
        <v>20</v>
      </c>
      <c r="F28" s="17"/>
      <c r="G28" s="6">
        <f t="shared" si="2"/>
        <v>0</v>
      </c>
    </row>
    <row r="29" spans="1:7" outlineLevel="2" x14ac:dyDescent="0.25">
      <c r="A29" s="22"/>
      <c r="B29" s="23"/>
      <c r="C29" s="23" t="s">
        <v>247</v>
      </c>
      <c r="D29" s="24"/>
      <c r="E29" s="24"/>
      <c r="F29" s="25"/>
      <c r="G29" s="25">
        <f>SUM(G2:G28)</f>
        <v>150000</v>
      </c>
    </row>
    <row r="30" spans="1:7" outlineLevel="2" x14ac:dyDescent="0.25">
      <c r="A30" s="19"/>
      <c r="B30" s="20"/>
      <c r="C30" s="20"/>
      <c r="D30" s="1"/>
      <c r="E30" s="1"/>
      <c r="F30" s="21"/>
      <c r="G30" s="21"/>
    </row>
    <row r="31" spans="1:7" x14ac:dyDescent="0.25">
      <c r="A31" s="3"/>
      <c r="B31" s="4">
        <v>2</v>
      </c>
      <c r="C31" s="4" t="s">
        <v>51</v>
      </c>
      <c r="D31" s="3"/>
      <c r="E31" s="5"/>
      <c r="F31" s="3"/>
      <c r="G31" s="6"/>
    </row>
    <row r="32" spans="1:7" outlineLevel="1" x14ac:dyDescent="0.25">
      <c r="A32" s="3"/>
      <c r="B32" s="7" t="s">
        <v>52</v>
      </c>
      <c r="C32" s="7" t="s">
        <v>53</v>
      </c>
      <c r="D32" s="3"/>
      <c r="E32" s="5"/>
      <c r="F32" s="6"/>
      <c r="G32" s="6"/>
    </row>
    <row r="33" spans="1:7" outlineLevel="1" x14ac:dyDescent="0.25">
      <c r="A33" s="3"/>
      <c r="B33" s="7"/>
      <c r="C33" s="8" t="s">
        <v>57</v>
      </c>
      <c r="D33" s="3"/>
      <c r="E33" s="5"/>
      <c r="F33" s="6"/>
      <c r="G33" s="6"/>
    </row>
    <row r="34" spans="1:7" ht="25.5" outlineLevel="2" x14ac:dyDescent="0.25">
      <c r="A34" s="9">
        <v>1</v>
      </c>
      <c r="B34" s="10" t="s">
        <v>54</v>
      </c>
      <c r="C34" s="11" t="s">
        <v>55</v>
      </c>
      <c r="D34" s="12" t="s">
        <v>56</v>
      </c>
      <c r="E34" s="12">
        <v>4000</v>
      </c>
      <c r="F34" s="17"/>
      <c r="G34" s="6">
        <f t="shared" si="2"/>
        <v>0</v>
      </c>
    </row>
    <row r="35" spans="1:7" ht="38.25" outlineLevel="2" x14ac:dyDescent="0.25">
      <c r="A35" s="9">
        <v>2</v>
      </c>
      <c r="B35" s="10" t="s">
        <v>58</v>
      </c>
      <c r="C35" s="11" t="s">
        <v>59</v>
      </c>
      <c r="D35" s="12" t="s">
        <v>56</v>
      </c>
      <c r="E35" s="12">
        <v>200</v>
      </c>
      <c r="F35" s="17"/>
      <c r="G35" s="6">
        <f t="shared" si="2"/>
        <v>0</v>
      </c>
    </row>
    <row r="36" spans="1:7" outlineLevel="2" x14ac:dyDescent="0.25">
      <c r="A36" s="9"/>
      <c r="B36" s="10"/>
      <c r="C36" s="8" t="s">
        <v>62</v>
      </c>
      <c r="D36" s="12"/>
      <c r="E36" s="12"/>
      <c r="F36" s="6"/>
      <c r="G36" s="6"/>
    </row>
    <row r="37" spans="1:7" ht="25.5" outlineLevel="2" x14ac:dyDescent="0.25">
      <c r="A37" s="9">
        <v>3</v>
      </c>
      <c r="B37" s="10" t="s">
        <v>60</v>
      </c>
      <c r="C37" s="11" t="s">
        <v>61</v>
      </c>
      <c r="D37" s="12" t="s">
        <v>56</v>
      </c>
      <c r="E37" s="12">
        <v>4000</v>
      </c>
      <c r="F37" s="17"/>
      <c r="G37" s="6">
        <f t="shared" si="2"/>
        <v>0</v>
      </c>
    </row>
    <row r="38" spans="1:7" ht="38.25" outlineLevel="2" x14ac:dyDescent="0.25">
      <c r="A38" s="9">
        <v>4</v>
      </c>
      <c r="B38" s="10" t="s">
        <v>63</v>
      </c>
      <c r="C38" s="11" t="s">
        <v>64</v>
      </c>
      <c r="D38" s="12" t="s">
        <v>56</v>
      </c>
      <c r="E38" s="12">
        <v>200</v>
      </c>
      <c r="F38" s="17"/>
      <c r="G38" s="6">
        <f t="shared" si="2"/>
        <v>0</v>
      </c>
    </row>
    <row r="39" spans="1:7" ht="24" outlineLevel="2" x14ac:dyDescent="0.25">
      <c r="A39" s="9"/>
      <c r="B39" s="10"/>
      <c r="C39" s="8" t="s">
        <v>67</v>
      </c>
      <c r="D39" s="12"/>
      <c r="E39" s="12"/>
      <c r="F39" s="6"/>
      <c r="G39" s="6"/>
    </row>
    <row r="40" spans="1:7" ht="25.5" outlineLevel="2" x14ac:dyDescent="0.25">
      <c r="A40" s="9">
        <v>5</v>
      </c>
      <c r="B40" s="10" t="s">
        <v>65</v>
      </c>
      <c r="C40" s="11" t="s">
        <v>66</v>
      </c>
      <c r="D40" s="12" t="s">
        <v>47</v>
      </c>
      <c r="E40" s="12">
        <v>2</v>
      </c>
      <c r="F40" s="17"/>
      <c r="G40" s="6">
        <f t="shared" si="2"/>
        <v>0</v>
      </c>
    </row>
    <row r="41" spans="1:7" ht="25.5" outlineLevel="2" x14ac:dyDescent="0.25">
      <c r="A41" s="9">
        <v>6</v>
      </c>
      <c r="B41" s="10" t="s">
        <v>68</v>
      </c>
      <c r="C41" s="11" t="s">
        <v>69</v>
      </c>
      <c r="D41" s="12" t="s">
        <v>47</v>
      </c>
      <c r="E41" s="12">
        <v>2</v>
      </c>
      <c r="F41" s="17"/>
      <c r="G41" s="6">
        <f t="shared" si="2"/>
        <v>0</v>
      </c>
    </row>
    <row r="42" spans="1:7" outlineLevel="2" x14ac:dyDescent="0.25">
      <c r="A42" s="26"/>
      <c r="B42" s="27"/>
      <c r="C42" s="23" t="s">
        <v>248</v>
      </c>
      <c r="D42" s="28"/>
      <c r="E42" s="28"/>
      <c r="F42" s="29"/>
      <c r="G42" s="25">
        <f>SUM(G34:G41)</f>
        <v>0</v>
      </c>
    </row>
    <row r="43" spans="1:7" outlineLevel="2" x14ac:dyDescent="0.25">
      <c r="A43" s="9"/>
      <c r="B43" s="10"/>
      <c r="C43" s="11"/>
      <c r="D43" s="12"/>
      <c r="E43" s="12"/>
      <c r="F43" s="6"/>
      <c r="G43" s="6"/>
    </row>
    <row r="44" spans="1:7" x14ac:dyDescent="0.25">
      <c r="A44" s="3"/>
      <c r="B44" s="4">
        <v>3</v>
      </c>
      <c r="C44" s="4" t="s">
        <v>70</v>
      </c>
      <c r="D44" s="3"/>
      <c r="E44" s="5"/>
      <c r="F44" s="6"/>
      <c r="G44" s="6"/>
    </row>
    <row r="45" spans="1:7" outlineLevel="1" x14ac:dyDescent="0.25">
      <c r="A45" s="3"/>
      <c r="B45" s="7" t="s">
        <v>71</v>
      </c>
      <c r="C45" s="7" t="s">
        <v>72</v>
      </c>
      <c r="D45" s="3"/>
      <c r="E45" s="5"/>
      <c r="F45" s="6"/>
      <c r="G45" s="6"/>
    </row>
    <row r="46" spans="1:7" ht="36" outlineLevel="1" x14ac:dyDescent="0.25">
      <c r="A46" s="3"/>
      <c r="B46" s="7"/>
      <c r="C46" s="8" t="s">
        <v>75</v>
      </c>
      <c r="D46" s="3"/>
      <c r="E46" s="5"/>
      <c r="F46" s="6"/>
      <c r="G46" s="6"/>
    </row>
    <row r="47" spans="1:7" ht="25.5" outlineLevel="2" x14ac:dyDescent="0.25">
      <c r="A47" s="9">
        <v>1</v>
      </c>
      <c r="B47" s="10" t="s">
        <v>73</v>
      </c>
      <c r="C47" s="11" t="s">
        <v>74</v>
      </c>
      <c r="D47" s="12" t="s">
        <v>33</v>
      </c>
      <c r="E47" s="12">
        <v>80000</v>
      </c>
      <c r="F47" s="13">
        <v>1</v>
      </c>
      <c r="G47" s="14">
        <v>80000</v>
      </c>
    </row>
    <row r="48" spans="1:7" ht="22.5" outlineLevel="2" x14ac:dyDescent="0.25">
      <c r="A48" s="9">
        <v>2</v>
      </c>
      <c r="B48" s="10" t="s">
        <v>76</v>
      </c>
      <c r="C48" s="11" t="s">
        <v>77</v>
      </c>
      <c r="D48" s="12" t="s">
        <v>36</v>
      </c>
      <c r="E48" s="12">
        <v>80000</v>
      </c>
      <c r="F48" s="18"/>
      <c r="G48" s="6">
        <f>F48*E48</f>
        <v>0</v>
      </c>
    </row>
    <row r="49" spans="1:7" ht="36" outlineLevel="2" x14ac:dyDescent="0.25">
      <c r="A49" s="9"/>
      <c r="B49" s="10"/>
      <c r="C49" s="8" t="s">
        <v>81</v>
      </c>
      <c r="D49" s="12"/>
      <c r="E49" s="12"/>
      <c r="F49" s="3"/>
      <c r="G49" s="6"/>
    </row>
    <row r="50" spans="1:7" ht="25.5" outlineLevel="2" x14ac:dyDescent="0.25">
      <c r="A50" s="9">
        <v>3</v>
      </c>
      <c r="B50" s="10" t="s">
        <v>78</v>
      </c>
      <c r="C50" s="11" t="s">
        <v>79</v>
      </c>
      <c r="D50" s="12" t="s">
        <v>80</v>
      </c>
      <c r="E50" s="12">
        <v>1</v>
      </c>
      <c r="F50" s="13">
        <v>100000</v>
      </c>
      <c r="G50" s="14">
        <v>100000</v>
      </c>
    </row>
    <row r="51" spans="1:7" ht="25.5" outlineLevel="2" x14ac:dyDescent="0.25">
      <c r="A51" s="9">
        <v>4</v>
      </c>
      <c r="B51" s="10" t="s">
        <v>82</v>
      </c>
      <c r="C51" s="11" t="s">
        <v>83</v>
      </c>
      <c r="D51" s="12" t="s">
        <v>84</v>
      </c>
      <c r="E51" s="12">
        <v>30</v>
      </c>
      <c r="F51" s="17"/>
      <c r="G51" s="6">
        <f t="shared" ref="G51:G126" si="3">F51*E51</f>
        <v>0</v>
      </c>
    </row>
    <row r="52" spans="1:7" ht="38.25" outlineLevel="2" x14ac:dyDescent="0.25">
      <c r="A52" s="9">
        <v>5</v>
      </c>
      <c r="B52" s="10" t="s">
        <v>85</v>
      </c>
      <c r="C52" s="11" t="s">
        <v>86</v>
      </c>
      <c r="D52" s="12" t="s">
        <v>84</v>
      </c>
      <c r="E52" s="12">
        <v>2</v>
      </c>
      <c r="F52" s="17"/>
      <c r="G52" s="6">
        <f t="shared" si="3"/>
        <v>0</v>
      </c>
    </row>
    <row r="53" spans="1:7" ht="38.25" outlineLevel="2" x14ac:dyDescent="0.25">
      <c r="A53" s="9">
        <v>6</v>
      </c>
      <c r="B53" s="10" t="s">
        <v>87</v>
      </c>
      <c r="C53" s="11" t="s">
        <v>88</v>
      </c>
      <c r="D53" s="12" t="s">
        <v>84</v>
      </c>
      <c r="E53" s="12">
        <v>2</v>
      </c>
      <c r="F53" s="17"/>
      <c r="G53" s="6">
        <f t="shared" si="3"/>
        <v>0</v>
      </c>
    </row>
    <row r="54" spans="1:7" ht="38.25" outlineLevel="2" x14ac:dyDescent="0.25">
      <c r="A54" s="9">
        <v>7</v>
      </c>
      <c r="B54" s="10" t="s">
        <v>89</v>
      </c>
      <c r="C54" s="11" t="s">
        <v>90</v>
      </c>
      <c r="D54" s="12" t="s">
        <v>84</v>
      </c>
      <c r="E54" s="12">
        <v>2</v>
      </c>
      <c r="F54" s="17"/>
      <c r="G54" s="6">
        <f t="shared" si="3"/>
        <v>0</v>
      </c>
    </row>
    <row r="55" spans="1:7" outlineLevel="2" x14ac:dyDescent="0.25">
      <c r="A55" s="9">
        <v>8</v>
      </c>
      <c r="B55" s="10" t="s">
        <v>91</v>
      </c>
      <c r="C55" s="11" t="s">
        <v>92</v>
      </c>
      <c r="D55" s="12" t="s">
        <v>84</v>
      </c>
      <c r="E55" s="12">
        <v>5</v>
      </c>
      <c r="F55" s="17"/>
      <c r="G55" s="6">
        <f t="shared" si="3"/>
        <v>0</v>
      </c>
    </row>
    <row r="56" spans="1:7" outlineLevel="2" x14ac:dyDescent="0.25">
      <c r="A56" s="26"/>
      <c r="B56" s="27"/>
      <c r="C56" s="23" t="s">
        <v>249</v>
      </c>
      <c r="D56" s="28"/>
      <c r="E56" s="28"/>
      <c r="F56" s="29"/>
      <c r="G56" s="25">
        <f>SUM(G46:G55)</f>
        <v>180000</v>
      </c>
    </row>
    <row r="57" spans="1:7" outlineLevel="2" x14ac:dyDescent="0.25">
      <c r="A57" s="9"/>
      <c r="B57" s="10"/>
      <c r="C57" s="11"/>
      <c r="D57" s="12"/>
      <c r="E57" s="12"/>
      <c r="F57" s="6"/>
      <c r="G57" s="6"/>
    </row>
    <row r="58" spans="1:7" x14ac:dyDescent="0.25">
      <c r="A58" s="3"/>
      <c r="B58" s="4">
        <v>4</v>
      </c>
      <c r="C58" s="4" t="s">
        <v>93</v>
      </c>
      <c r="D58" s="3"/>
      <c r="E58" s="5"/>
      <c r="F58" s="6"/>
      <c r="G58" s="6"/>
    </row>
    <row r="59" spans="1:7" outlineLevel="1" x14ac:dyDescent="0.25">
      <c r="A59" s="3"/>
      <c r="B59" s="7" t="s">
        <v>94</v>
      </c>
      <c r="C59" s="7" t="s">
        <v>95</v>
      </c>
      <c r="D59" s="3"/>
      <c r="E59" s="5"/>
      <c r="F59" s="6"/>
      <c r="G59" s="6"/>
    </row>
    <row r="60" spans="1:7" outlineLevel="1" x14ac:dyDescent="0.25">
      <c r="A60" s="3"/>
      <c r="B60" s="7"/>
      <c r="C60" s="8" t="s">
        <v>98</v>
      </c>
      <c r="D60" s="3"/>
      <c r="E60" s="5"/>
      <c r="F60" s="6"/>
      <c r="G60" s="6"/>
    </row>
    <row r="61" spans="1:7" ht="51" outlineLevel="2" x14ac:dyDescent="0.25">
      <c r="A61" s="9">
        <v>1</v>
      </c>
      <c r="B61" s="10" t="s">
        <v>96</v>
      </c>
      <c r="C61" s="11" t="s">
        <v>97</v>
      </c>
      <c r="D61" s="12" t="s">
        <v>50</v>
      </c>
      <c r="E61" s="12">
        <v>200</v>
      </c>
      <c r="F61" s="17"/>
      <c r="G61" s="6">
        <f t="shared" si="3"/>
        <v>0</v>
      </c>
    </row>
    <row r="62" spans="1:7" ht="33.75" outlineLevel="2" x14ac:dyDescent="0.25">
      <c r="A62" s="9">
        <v>2</v>
      </c>
      <c r="B62" s="10" t="s">
        <v>99</v>
      </c>
      <c r="C62" s="11" t="s">
        <v>100</v>
      </c>
      <c r="D62" s="12" t="s">
        <v>50</v>
      </c>
      <c r="E62" s="12">
        <v>50</v>
      </c>
      <c r="F62" s="17"/>
      <c r="G62" s="6">
        <f t="shared" si="3"/>
        <v>0</v>
      </c>
    </row>
    <row r="63" spans="1:7" ht="22.5" outlineLevel="2" x14ac:dyDescent="0.25">
      <c r="A63" s="9">
        <v>3</v>
      </c>
      <c r="B63" s="10" t="s">
        <v>101</v>
      </c>
      <c r="C63" s="11" t="s">
        <v>102</v>
      </c>
      <c r="D63" s="12" t="s">
        <v>50</v>
      </c>
      <c r="E63" s="12">
        <v>250</v>
      </c>
      <c r="F63" s="17"/>
      <c r="G63" s="6">
        <f t="shared" si="3"/>
        <v>0</v>
      </c>
    </row>
    <row r="64" spans="1:7" ht="22.5" outlineLevel="2" x14ac:dyDescent="0.25">
      <c r="A64" s="9">
        <v>4</v>
      </c>
      <c r="B64" s="10" t="s">
        <v>103</v>
      </c>
      <c r="C64" s="11" t="s">
        <v>104</v>
      </c>
      <c r="D64" s="12" t="s">
        <v>50</v>
      </c>
      <c r="E64" s="12">
        <v>20</v>
      </c>
      <c r="F64" s="17"/>
      <c r="G64" s="6">
        <f t="shared" si="3"/>
        <v>0</v>
      </c>
    </row>
    <row r="65" spans="1:7" outlineLevel="2" x14ac:dyDescent="0.25">
      <c r="A65" s="9"/>
      <c r="B65" s="10"/>
      <c r="C65" s="8" t="s">
        <v>107</v>
      </c>
      <c r="D65" s="12"/>
      <c r="E65" s="12"/>
      <c r="F65" s="6"/>
      <c r="G65" s="6"/>
    </row>
    <row r="66" spans="1:7" ht="51" outlineLevel="2" x14ac:dyDescent="0.25">
      <c r="A66" s="9">
        <v>5</v>
      </c>
      <c r="B66" s="10" t="s">
        <v>105</v>
      </c>
      <c r="C66" s="11" t="s">
        <v>106</v>
      </c>
      <c r="D66" s="12" t="s">
        <v>84</v>
      </c>
      <c r="E66" s="12">
        <v>10</v>
      </c>
      <c r="F66" s="17"/>
      <c r="G66" s="6">
        <f t="shared" si="3"/>
        <v>0</v>
      </c>
    </row>
    <row r="67" spans="1:7" ht="33.75" outlineLevel="2" x14ac:dyDescent="0.25">
      <c r="A67" s="9">
        <v>6</v>
      </c>
      <c r="B67" s="10" t="s">
        <v>99</v>
      </c>
      <c r="C67" s="11" t="s">
        <v>108</v>
      </c>
      <c r="D67" s="12" t="s">
        <v>84</v>
      </c>
      <c r="E67" s="12">
        <v>5</v>
      </c>
      <c r="F67" s="17"/>
      <c r="G67" s="6">
        <f t="shared" si="3"/>
        <v>0</v>
      </c>
    </row>
    <row r="68" spans="1:7" ht="22.5" outlineLevel="2" x14ac:dyDescent="0.25">
      <c r="A68" s="9">
        <v>7</v>
      </c>
      <c r="B68" s="10" t="s">
        <v>101</v>
      </c>
      <c r="C68" s="11" t="s">
        <v>102</v>
      </c>
      <c r="D68" s="12" t="s">
        <v>84</v>
      </c>
      <c r="E68" s="12">
        <v>15</v>
      </c>
      <c r="F68" s="17"/>
      <c r="G68" s="6">
        <f t="shared" si="3"/>
        <v>0</v>
      </c>
    </row>
    <row r="69" spans="1:7" ht="22.5" outlineLevel="2" x14ac:dyDescent="0.25">
      <c r="A69" s="9">
        <v>8</v>
      </c>
      <c r="B69" s="10" t="s">
        <v>103</v>
      </c>
      <c r="C69" s="11" t="s">
        <v>104</v>
      </c>
      <c r="D69" s="12" t="s">
        <v>84</v>
      </c>
      <c r="E69" s="12">
        <v>5</v>
      </c>
      <c r="F69" s="17"/>
      <c r="G69" s="6">
        <f t="shared" si="3"/>
        <v>0</v>
      </c>
    </row>
    <row r="70" spans="1:7" ht="38.25" outlineLevel="2" x14ac:dyDescent="0.25">
      <c r="A70" s="9">
        <v>9</v>
      </c>
      <c r="B70" s="10" t="s">
        <v>109</v>
      </c>
      <c r="C70" s="11" t="s">
        <v>110</v>
      </c>
      <c r="D70" s="12" t="s">
        <v>84</v>
      </c>
      <c r="E70" s="12">
        <v>80</v>
      </c>
      <c r="F70" s="17"/>
      <c r="G70" s="6">
        <f t="shared" si="3"/>
        <v>0</v>
      </c>
    </row>
    <row r="71" spans="1:7" ht="25.5" outlineLevel="2" x14ac:dyDescent="0.25">
      <c r="A71" s="9">
        <v>10</v>
      </c>
      <c r="B71" s="10" t="s">
        <v>111</v>
      </c>
      <c r="C71" s="11" t="s">
        <v>112</v>
      </c>
      <c r="D71" s="12" t="s">
        <v>50</v>
      </c>
      <c r="E71" s="12">
        <v>200</v>
      </c>
      <c r="F71" s="17"/>
      <c r="G71" s="6">
        <f t="shared" si="3"/>
        <v>0</v>
      </c>
    </row>
    <row r="72" spans="1:7" ht="25.5" outlineLevel="2" x14ac:dyDescent="0.25">
      <c r="A72" s="9">
        <v>11</v>
      </c>
      <c r="B72" s="10" t="s">
        <v>113</v>
      </c>
      <c r="C72" s="11" t="s">
        <v>114</v>
      </c>
      <c r="D72" s="12" t="s">
        <v>50</v>
      </c>
      <c r="E72" s="12">
        <v>80</v>
      </c>
      <c r="F72" s="17"/>
      <c r="G72" s="6">
        <f t="shared" si="3"/>
        <v>0</v>
      </c>
    </row>
    <row r="73" spans="1:7" ht="25.5" outlineLevel="2" x14ac:dyDescent="0.25">
      <c r="A73" s="9">
        <v>12</v>
      </c>
      <c r="B73" s="10" t="s">
        <v>115</v>
      </c>
      <c r="C73" s="11" t="s">
        <v>116</v>
      </c>
      <c r="D73" s="12" t="s">
        <v>47</v>
      </c>
      <c r="E73" s="12">
        <v>8</v>
      </c>
      <c r="F73" s="17"/>
      <c r="G73" s="6">
        <f t="shared" si="3"/>
        <v>0</v>
      </c>
    </row>
    <row r="74" spans="1:7" ht="25.5" outlineLevel="2" x14ac:dyDescent="0.25">
      <c r="A74" s="9">
        <v>13</v>
      </c>
      <c r="B74" s="10" t="s">
        <v>115</v>
      </c>
      <c r="C74" s="11" t="s">
        <v>117</v>
      </c>
      <c r="D74" s="12" t="s">
        <v>47</v>
      </c>
      <c r="E74" s="12">
        <v>3</v>
      </c>
      <c r="F74" s="17"/>
      <c r="G74" s="6">
        <f t="shared" si="3"/>
        <v>0</v>
      </c>
    </row>
    <row r="75" spans="1:7" ht="25.5" outlineLevel="2" x14ac:dyDescent="0.25">
      <c r="A75" s="9">
        <v>14</v>
      </c>
      <c r="B75" s="10" t="s">
        <v>115</v>
      </c>
      <c r="C75" s="11" t="s">
        <v>118</v>
      </c>
      <c r="D75" s="12" t="s">
        <v>47</v>
      </c>
      <c r="E75" s="12">
        <v>1</v>
      </c>
      <c r="F75" s="17"/>
      <c r="G75" s="6">
        <f t="shared" si="3"/>
        <v>0</v>
      </c>
    </row>
    <row r="76" spans="1:7" ht="22.5" outlineLevel="2" x14ac:dyDescent="0.25">
      <c r="A76" s="9">
        <v>15</v>
      </c>
      <c r="B76" s="10" t="s">
        <v>119</v>
      </c>
      <c r="C76" s="11" t="s">
        <v>120</v>
      </c>
      <c r="D76" s="12" t="s">
        <v>47</v>
      </c>
      <c r="E76" s="12">
        <v>2</v>
      </c>
      <c r="F76" s="17"/>
      <c r="G76" s="6">
        <f t="shared" si="3"/>
        <v>0</v>
      </c>
    </row>
    <row r="77" spans="1:7" outlineLevel="2" x14ac:dyDescent="0.25">
      <c r="A77" s="9">
        <v>16</v>
      </c>
      <c r="B77" s="10" t="s">
        <v>121</v>
      </c>
      <c r="C77" s="11" t="s">
        <v>122</v>
      </c>
      <c r="D77" s="12" t="s">
        <v>8</v>
      </c>
      <c r="E77" s="12">
        <v>1</v>
      </c>
      <c r="F77" s="17"/>
      <c r="G77" s="6">
        <f t="shared" si="3"/>
        <v>0</v>
      </c>
    </row>
    <row r="78" spans="1:7" outlineLevel="2" x14ac:dyDescent="0.25">
      <c r="A78" s="26"/>
      <c r="B78" s="27"/>
      <c r="C78" s="23" t="s">
        <v>250</v>
      </c>
      <c r="D78" s="28"/>
      <c r="E78" s="28"/>
      <c r="F78" s="29"/>
      <c r="G78" s="25">
        <f>SUM(G61:G77)</f>
        <v>0</v>
      </c>
    </row>
    <row r="79" spans="1:7" outlineLevel="2" x14ac:dyDescent="0.25">
      <c r="A79" s="9"/>
      <c r="B79" s="10"/>
      <c r="C79" s="11"/>
      <c r="D79" s="12"/>
      <c r="E79" s="12"/>
      <c r="F79" s="6"/>
      <c r="G79" s="6"/>
    </row>
    <row r="80" spans="1:7" outlineLevel="1" x14ac:dyDescent="0.25">
      <c r="A80" s="3"/>
      <c r="B80" s="7" t="s">
        <v>123</v>
      </c>
      <c r="C80" s="7" t="s">
        <v>124</v>
      </c>
      <c r="D80" s="3"/>
      <c r="E80" s="5"/>
      <c r="F80" s="6"/>
      <c r="G80" s="6"/>
    </row>
    <row r="81" spans="1:7" ht="25.5" outlineLevel="2" x14ac:dyDescent="0.25">
      <c r="A81" s="9">
        <v>1</v>
      </c>
      <c r="B81" s="10" t="s">
        <v>125</v>
      </c>
      <c r="C81" s="11" t="s">
        <v>126</v>
      </c>
      <c r="D81" s="12" t="s">
        <v>50</v>
      </c>
      <c r="E81" s="12">
        <v>15</v>
      </c>
      <c r="F81" s="17"/>
      <c r="G81" s="6">
        <f t="shared" si="3"/>
        <v>0</v>
      </c>
    </row>
    <row r="82" spans="1:7" ht="25.5" outlineLevel="2" x14ac:dyDescent="0.25">
      <c r="A82" s="9">
        <v>2</v>
      </c>
      <c r="B82" s="10" t="s">
        <v>127</v>
      </c>
      <c r="C82" s="11" t="s">
        <v>128</v>
      </c>
      <c r="D82" s="12" t="s">
        <v>84</v>
      </c>
      <c r="E82" s="12">
        <v>10</v>
      </c>
      <c r="F82" s="17"/>
      <c r="G82" s="6">
        <f t="shared" si="3"/>
        <v>0</v>
      </c>
    </row>
    <row r="83" spans="1:7" ht="38.25" outlineLevel="2" x14ac:dyDescent="0.25">
      <c r="A83" s="9">
        <v>3</v>
      </c>
      <c r="B83" s="10" t="s">
        <v>129</v>
      </c>
      <c r="C83" s="11" t="s">
        <v>130</v>
      </c>
      <c r="D83" s="12" t="s">
        <v>84</v>
      </c>
      <c r="E83" s="12">
        <v>5</v>
      </c>
      <c r="F83" s="17"/>
      <c r="G83" s="6">
        <f t="shared" si="3"/>
        <v>0</v>
      </c>
    </row>
    <row r="84" spans="1:7" ht="25.5" outlineLevel="2" x14ac:dyDescent="0.25">
      <c r="A84" s="9">
        <v>4</v>
      </c>
      <c r="B84" s="10" t="s">
        <v>131</v>
      </c>
      <c r="C84" s="11" t="s">
        <v>132</v>
      </c>
      <c r="D84" s="12" t="s">
        <v>50</v>
      </c>
      <c r="E84" s="12">
        <v>50</v>
      </c>
      <c r="F84" s="17"/>
      <c r="G84" s="6">
        <f t="shared" si="3"/>
        <v>0</v>
      </c>
    </row>
    <row r="85" spans="1:7" outlineLevel="2" x14ac:dyDescent="0.25">
      <c r="A85" s="9">
        <v>5</v>
      </c>
      <c r="B85" s="10" t="s">
        <v>133</v>
      </c>
      <c r="C85" s="11" t="s">
        <v>134</v>
      </c>
      <c r="D85" s="12" t="s">
        <v>50</v>
      </c>
      <c r="E85" s="12">
        <v>700</v>
      </c>
      <c r="F85" s="17"/>
      <c r="G85" s="6">
        <f t="shared" si="3"/>
        <v>0</v>
      </c>
    </row>
    <row r="86" spans="1:7" ht="25.5" outlineLevel="2" x14ac:dyDescent="0.25">
      <c r="A86" s="26"/>
      <c r="B86" s="27"/>
      <c r="C86" s="23" t="s">
        <v>251</v>
      </c>
      <c r="D86" s="28"/>
      <c r="E86" s="28"/>
      <c r="F86" s="29"/>
      <c r="G86" s="25">
        <f>SUM(G81:G85)</f>
        <v>0</v>
      </c>
    </row>
    <row r="87" spans="1:7" outlineLevel="2" x14ac:dyDescent="0.25">
      <c r="A87" s="9"/>
      <c r="B87" s="10"/>
      <c r="C87" s="11"/>
      <c r="D87" s="12"/>
      <c r="E87" s="12"/>
      <c r="F87" s="6"/>
      <c r="G87" s="6"/>
    </row>
    <row r="88" spans="1:7" x14ac:dyDescent="0.25">
      <c r="A88" s="3"/>
      <c r="B88" s="4">
        <v>5</v>
      </c>
      <c r="C88" s="4" t="s">
        <v>135</v>
      </c>
      <c r="D88" s="3"/>
      <c r="E88" s="5"/>
      <c r="F88" s="6"/>
      <c r="G88" s="6"/>
    </row>
    <row r="89" spans="1:7" outlineLevel="1" x14ac:dyDescent="0.25">
      <c r="A89" s="3"/>
      <c r="B89" s="7" t="s">
        <v>136</v>
      </c>
      <c r="C89" s="7" t="s">
        <v>137</v>
      </c>
      <c r="D89" s="3"/>
      <c r="E89" s="5"/>
      <c r="F89" s="6"/>
      <c r="G89" s="6"/>
    </row>
    <row r="90" spans="1:7" ht="51" outlineLevel="2" x14ac:dyDescent="0.25">
      <c r="A90" s="9">
        <v>1</v>
      </c>
      <c r="B90" s="10" t="s">
        <v>138</v>
      </c>
      <c r="C90" s="11" t="s">
        <v>139</v>
      </c>
      <c r="D90" s="12" t="s">
        <v>84</v>
      </c>
      <c r="E90" s="12">
        <v>2400</v>
      </c>
      <c r="F90" s="17"/>
      <c r="G90" s="6">
        <f t="shared" si="3"/>
        <v>0</v>
      </c>
    </row>
    <row r="91" spans="1:7" ht="25.5" outlineLevel="2" x14ac:dyDescent="0.25">
      <c r="A91" s="9">
        <v>2</v>
      </c>
      <c r="B91" s="10" t="s">
        <v>140</v>
      </c>
      <c r="C91" s="11" t="s">
        <v>141</v>
      </c>
      <c r="D91" s="12" t="s">
        <v>84</v>
      </c>
      <c r="E91" s="12">
        <v>20</v>
      </c>
      <c r="F91" s="17"/>
      <c r="G91" s="6">
        <f t="shared" si="3"/>
        <v>0</v>
      </c>
    </row>
    <row r="92" spans="1:7" ht="25.5" outlineLevel="2" x14ac:dyDescent="0.25">
      <c r="A92" s="9">
        <v>3</v>
      </c>
      <c r="B92" s="10" t="s">
        <v>142</v>
      </c>
      <c r="C92" s="11" t="s">
        <v>143</v>
      </c>
      <c r="D92" s="12" t="s">
        <v>84</v>
      </c>
      <c r="E92" s="12">
        <v>20</v>
      </c>
      <c r="F92" s="17"/>
      <c r="G92" s="6">
        <f t="shared" si="3"/>
        <v>0</v>
      </c>
    </row>
    <row r="93" spans="1:7" ht="25.5" outlineLevel="2" x14ac:dyDescent="0.25">
      <c r="A93" s="9">
        <v>4</v>
      </c>
      <c r="B93" s="10" t="s">
        <v>144</v>
      </c>
      <c r="C93" s="11" t="s">
        <v>145</v>
      </c>
      <c r="D93" s="12" t="s">
        <v>56</v>
      </c>
      <c r="E93" s="12">
        <v>20</v>
      </c>
      <c r="F93" s="17"/>
      <c r="G93" s="6">
        <f t="shared" si="3"/>
        <v>0</v>
      </c>
    </row>
    <row r="94" spans="1:7" outlineLevel="2" x14ac:dyDescent="0.25">
      <c r="A94" s="26"/>
      <c r="B94" s="27"/>
      <c r="C94" s="23" t="s">
        <v>252</v>
      </c>
      <c r="D94" s="28"/>
      <c r="E94" s="28"/>
      <c r="F94" s="29"/>
      <c r="G94" s="25">
        <f>SUM(G90:G93)</f>
        <v>0</v>
      </c>
    </row>
    <row r="95" spans="1:7" outlineLevel="2" x14ac:dyDescent="0.25">
      <c r="A95" s="9"/>
      <c r="B95" s="10"/>
      <c r="C95" s="11"/>
      <c r="D95" s="12"/>
      <c r="E95" s="12"/>
      <c r="F95" s="6"/>
      <c r="G95" s="6"/>
    </row>
    <row r="96" spans="1:7" outlineLevel="1" x14ac:dyDescent="0.25">
      <c r="A96" s="3"/>
      <c r="B96" s="7" t="s">
        <v>146</v>
      </c>
      <c r="C96" s="7" t="s">
        <v>147</v>
      </c>
      <c r="D96" s="3"/>
      <c r="E96" s="5"/>
      <c r="F96" s="6"/>
      <c r="G96" s="6"/>
    </row>
    <row r="97" spans="1:7" outlineLevel="1" x14ac:dyDescent="0.25">
      <c r="A97" s="3"/>
      <c r="B97" s="7"/>
      <c r="C97" s="8" t="s">
        <v>150</v>
      </c>
      <c r="D97" s="3"/>
      <c r="E97" s="5"/>
      <c r="F97" s="6"/>
      <c r="G97" s="6"/>
    </row>
    <row r="98" spans="1:7" ht="51" outlineLevel="2" x14ac:dyDescent="0.25">
      <c r="A98" s="9">
        <v>1</v>
      </c>
      <c r="B98" s="10" t="s">
        <v>148</v>
      </c>
      <c r="C98" s="11" t="s">
        <v>149</v>
      </c>
      <c r="D98" s="12" t="s">
        <v>50</v>
      </c>
      <c r="E98" s="12">
        <v>10</v>
      </c>
      <c r="F98" s="17"/>
      <c r="G98" s="6">
        <f t="shared" si="3"/>
        <v>0</v>
      </c>
    </row>
    <row r="99" spans="1:7" ht="51" outlineLevel="2" x14ac:dyDescent="0.25">
      <c r="A99" s="9">
        <v>2</v>
      </c>
      <c r="B99" s="10" t="s">
        <v>151</v>
      </c>
      <c r="C99" s="11" t="s">
        <v>152</v>
      </c>
      <c r="D99" s="12" t="s">
        <v>84</v>
      </c>
      <c r="E99" s="12">
        <v>2</v>
      </c>
      <c r="F99" s="17"/>
      <c r="G99" s="6">
        <f t="shared" si="3"/>
        <v>0</v>
      </c>
    </row>
    <row r="100" spans="1:7" ht="63.75" outlineLevel="2" x14ac:dyDescent="0.25">
      <c r="A100" s="9">
        <v>3</v>
      </c>
      <c r="B100" s="10" t="s">
        <v>153</v>
      </c>
      <c r="C100" s="11" t="s">
        <v>154</v>
      </c>
      <c r="D100" s="12" t="s">
        <v>84</v>
      </c>
      <c r="E100" s="12">
        <v>2</v>
      </c>
      <c r="F100" s="17"/>
      <c r="G100" s="6">
        <f t="shared" si="3"/>
        <v>0</v>
      </c>
    </row>
    <row r="101" spans="1:7" outlineLevel="1" x14ac:dyDescent="0.25">
      <c r="A101" s="26"/>
      <c r="B101" s="27"/>
      <c r="C101" s="23" t="s">
        <v>253</v>
      </c>
      <c r="D101" s="28"/>
      <c r="E101" s="28"/>
      <c r="F101" s="29"/>
      <c r="G101" s="25">
        <f>SUM(G98:G100)</f>
        <v>0</v>
      </c>
    </row>
    <row r="102" spans="1:7" outlineLevel="2" x14ac:dyDescent="0.25">
      <c r="A102" s="9"/>
      <c r="B102" s="10"/>
      <c r="C102" s="11"/>
      <c r="D102" s="12"/>
      <c r="E102" s="12"/>
      <c r="F102" s="6"/>
      <c r="G102" s="6"/>
    </row>
    <row r="103" spans="1:7" outlineLevel="2" x14ac:dyDescent="0.25">
      <c r="A103" s="3"/>
      <c r="B103" s="7" t="s">
        <v>155</v>
      </c>
      <c r="C103" s="7" t="s">
        <v>156</v>
      </c>
      <c r="D103" s="3"/>
      <c r="E103" s="5"/>
      <c r="F103" s="6"/>
      <c r="G103" s="6"/>
    </row>
    <row r="104" spans="1:7" ht="25.5" outlineLevel="2" x14ac:dyDescent="0.25">
      <c r="A104" s="9">
        <v>1</v>
      </c>
      <c r="B104" s="10" t="s">
        <v>157</v>
      </c>
      <c r="C104" s="11" t="s">
        <v>158</v>
      </c>
      <c r="D104" s="12" t="s">
        <v>47</v>
      </c>
      <c r="E104" s="12">
        <v>1</v>
      </c>
      <c r="F104" s="17"/>
      <c r="G104" s="6">
        <f t="shared" si="3"/>
        <v>0</v>
      </c>
    </row>
    <row r="105" spans="1:7" ht="51" outlineLevel="2" x14ac:dyDescent="0.25">
      <c r="A105" s="9">
        <v>2</v>
      </c>
      <c r="B105" s="10" t="s">
        <v>159</v>
      </c>
      <c r="C105" s="11" t="s">
        <v>160</v>
      </c>
      <c r="D105" s="12" t="s">
        <v>84</v>
      </c>
      <c r="E105" s="12">
        <v>420</v>
      </c>
      <c r="F105" s="17"/>
      <c r="G105" s="6">
        <f t="shared" si="3"/>
        <v>0</v>
      </c>
    </row>
    <row r="106" spans="1:7" ht="25.5" outlineLevel="2" x14ac:dyDescent="0.25">
      <c r="A106" s="9">
        <v>3</v>
      </c>
      <c r="B106" s="10" t="s">
        <v>161</v>
      </c>
      <c r="C106" s="11" t="s">
        <v>162</v>
      </c>
      <c r="D106" s="12" t="s">
        <v>84</v>
      </c>
      <c r="E106" s="12">
        <v>440</v>
      </c>
      <c r="F106" s="17"/>
      <c r="G106" s="6">
        <f t="shared" si="3"/>
        <v>0</v>
      </c>
    </row>
    <row r="107" spans="1:7" ht="51" outlineLevel="2" x14ac:dyDescent="0.25">
      <c r="A107" s="9">
        <v>4</v>
      </c>
      <c r="B107" s="10" t="s">
        <v>163</v>
      </c>
      <c r="C107" s="11" t="s">
        <v>164</v>
      </c>
      <c r="D107" s="12" t="s">
        <v>84</v>
      </c>
      <c r="E107" s="12">
        <v>700</v>
      </c>
      <c r="F107" s="17"/>
      <c r="G107" s="6">
        <f t="shared" si="3"/>
        <v>0</v>
      </c>
    </row>
    <row r="108" spans="1:7" ht="25.5" outlineLevel="2" x14ac:dyDescent="0.25">
      <c r="A108" s="9">
        <v>5</v>
      </c>
      <c r="B108" s="10" t="s">
        <v>161</v>
      </c>
      <c r="C108" s="11" t="s">
        <v>165</v>
      </c>
      <c r="D108" s="12" t="s">
        <v>84</v>
      </c>
      <c r="E108" s="12">
        <v>700</v>
      </c>
      <c r="F108" s="17"/>
      <c r="G108" s="6">
        <f t="shared" si="3"/>
        <v>0</v>
      </c>
    </row>
    <row r="109" spans="1:7" ht="51" outlineLevel="2" x14ac:dyDescent="0.25">
      <c r="A109" s="9">
        <v>6</v>
      </c>
      <c r="B109" s="10" t="s">
        <v>166</v>
      </c>
      <c r="C109" s="11" t="s">
        <v>167</v>
      </c>
      <c r="D109" s="12" t="s">
        <v>84</v>
      </c>
      <c r="E109" s="12">
        <v>730</v>
      </c>
      <c r="F109" s="17"/>
      <c r="G109" s="6">
        <f t="shared" si="3"/>
        <v>0</v>
      </c>
    </row>
    <row r="110" spans="1:7" ht="25.5" outlineLevel="2" x14ac:dyDescent="0.25">
      <c r="A110" s="9">
        <v>7</v>
      </c>
      <c r="B110" s="10" t="s">
        <v>161</v>
      </c>
      <c r="C110" s="11" t="s">
        <v>168</v>
      </c>
      <c r="D110" s="12" t="s">
        <v>84</v>
      </c>
      <c r="E110" s="12">
        <v>730</v>
      </c>
      <c r="F110" s="17"/>
      <c r="G110" s="6">
        <f t="shared" si="3"/>
        <v>0</v>
      </c>
    </row>
    <row r="111" spans="1:7" outlineLevel="2" x14ac:dyDescent="0.25">
      <c r="A111" s="9">
        <v>8</v>
      </c>
      <c r="B111" s="10" t="s">
        <v>169</v>
      </c>
      <c r="C111" s="11" t="s">
        <v>170</v>
      </c>
      <c r="D111" s="12" t="s">
        <v>50</v>
      </c>
      <c r="E111" s="12">
        <v>1</v>
      </c>
      <c r="F111" s="17"/>
      <c r="G111" s="6">
        <f t="shared" si="3"/>
        <v>0</v>
      </c>
    </row>
    <row r="112" spans="1:7" x14ac:dyDescent="0.25">
      <c r="A112" s="9">
        <v>9</v>
      </c>
      <c r="B112" s="10" t="s">
        <v>171</v>
      </c>
      <c r="C112" s="11" t="s">
        <v>172</v>
      </c>
      <c r="D112" s="12" t="s">
        <v>50</v>
      </c>
      <c r="E112" s="12">
        <v>1</v>
      </c>
      <c r="F112" s="17"/>
      <c r="G112" s="6">
        <f t="shared" si="3"/>
        <v>0</v>
      </c>
    </row>
    <row r="113" spans="1:7" ht="25.5" outlineLevel="1" x14ac:dyDescent="0.25">
      <c r="A113" s="9">
        <v>10</v>
      </c>
      <c r="B113" s="10" t="s">
        <v>161</v>
      </c>
      <c r="C113" s="11" t="s">
        <v>173</v>
      </c>
      <c r="D113" s="12" t="s">
        <v>84</v>
      </c>
      <c r="E113" s="12">
        <v>20</v>
      </c>
      <c r="F113" s="17"/>
      <c r="G113" s="6">
        <f t="shared" si="3"/>
        <v>0</v>
      </c>
    </row>
    <row r="114" spans="1:7" outlineLevel="1" x14ac:dyDescent="0.25">
      <c r="A114" s="26"/>
      <c r="B114" s="27"/>
      <c r="C114" s="23" t="s">
        <v>254</v>
      </c>
      <c r="D114" s="28"/>
      <c r="E114" s="28"/>
      <c r="F114" s="29"/>
      <c r="G114" s="25">
        <f>SUM(G104:G113)</f>
        <v>0</v>
      </c>
    </row>
    <row r="115" spans="1:7" outlineLevel="1" x14ac:dyDescent="0.25">
      <c r="A115" s="9"/>
      <c r="B115" s="10"/>
      <c r="C115" s="11"/>
      <c r="D115" s="12"/>
      <c r="E115" s="12"/>
      <c r="F115" s="6"/>
      <c r="G115" s="6"/>
    </row>
    <row r="116" spans="1:7" outlineLevel="2" x14ac:dyDescent="0.25">
      <c r="A116" s="3"/>
      <c r="B116" s="4">
        <v>6</v>
      </c>
      <c r="C116" s="4" t="s">
        <v>174</v>
      </c>
      <c r="D116" s="3"/>
      <c r="E116" s="5"/>
      <c r="F116" s="6"/>
      <c r="G116" s="6"/>
    </row>
    <row r="117" spans="1:7" outlineLevel="2" x14ac:dyDescent="0.25">
      <c r="A117" s="3"/>
      <c r="B117" s="7" t="s">
        <v>175</v>
      </c>
      <c r="C117" s="7" t="s">
        <v>176</v>
      </c>
      <c r="D117" s="3"/>
      <c r="E117" s="5"/>
      <c r="F117" s="6"/>
      <c r="G117" s="6"/>
    </row>
    <row r="118" spans="1:7" ht="25.5" outlineLevel="2" x14ac:dyDescent="0.25">
      <c r="A118" s="9">
        <v>1</v>
      </c>
      <c r="B118" s="10" t="s">
        <v>177</v>
      </c>
      <c r="C118" s="11" t="s">
        <v>178</v>
      </c>
      <c r="D118" s="12" t="s">
        <v>84</v>
      </c>
      <c r="E118" s="12">
        <v>730</v>
      </c>
      <c r="F118" s="17"/>
      <c r="G118" s="6">
        <f t="shared" si="3"/>
        <v>0</v>
      </c>
    </row>
    <row r="119" spans="1:7" ht="38.25" outlineLevel="2" x14ac:dyDescent="0.25">
      <c r="A119" s="9">
        <v>2</v>
      </c>
      <c r="B119" s="10" t="s">
        <v>179</v>
      </c>
      <c r="C119" s="11" t="s">
        <v>180</v>
      </c>
      <c r="D119" s="12" t="s">
        <v>84</v>
      </c>
      <c r="E119" s="12">
        <v>35</v>
      </c>
      <c r="F119" s="17"/>
      <c r="G119" s="6">
        <f t="shared" si="3"/>
        <v>0</v>
      </c>
    </row>
    <row r="120" spans="1:7" ht="22.5" outlineLevel="2" x14ac:dyDescent="0.25">
      <c r="A120" s="9">
        <v>3</v>
      </c>
      <c r="B120" s="10" t="s">
        <v>181</v>
      </c>
      <c r="C120" s="11" t="s">
        <v>182</v>
      </c>
      <c r="D120" s="12" t="s">
        <v>84</v>
      </c>
      <c r="E120" s="12">
        <v>10</v>
      </c>
      <c r="F120" s="17"/>
      <c r="G120" s="6">
        <f t="shared" si="3"/>
        <v>0</v>
      </c>
    </row>
    <row r="121" spans="1:7" ht="22.5" outlineLevel="2" x14ac:dyDescent="0.25">
      <c r="A121" s="9">
        <v>4</v>
      </c>
      <c r="B121" s="10" t="s">
        <v>183</v>
      </c>
      <c r="C121" s="11" t="s">
        <v>184</v>
      </c>
      <c r="D121" s="12" t="s">
        <v>84</v>
      </c>
      <c r="E121" s="12">
        <v>5</v>
      </c>
      <c r="F121" s="17"/>
      <c r="G121" s="6">
        <f t="shared" si="3"/>
        <v>0</v>
      </c>
    </row>
    <row r="122" spans="1:7" ht="25.5" outlineLevel="2" x14ac:dyDescent="0.25">
      <c r="A122" s="9">
        <v>5</v>
      </c>
      <c r="B122" s="10" t="s">
        <v>185</v>
      </c>
      <c r="C122" s="11" t="s">
        <v>186</v>
      </c>
      <c r="D122" s="12" t="s">
        <v>84</v>
      </c>
      <c r="E122" s="12">
        <v>30</v>
      </c>
      <c r="F122" s="17"/>
      <c r="G122" s="6">
        <f t="shared" si="3"/>
        <v>0</v>
      </c>
    </row>
    <row r="123" spans="1:7" ht="25.5" outlineLevel="2" x14ac:dyDescent="0.25">
      <c r="A123" s="9">
        <v>6</v>
      </c>
      <c r="B123" s="10" t="s">
        <v>187</v>
      </c>
      <c r="C123" s="11" t="s">
        <v>188</v>
      </c>
      <c r="D123" s="12" t="s">
        <v>56</v>
      </c>
      <c r="E123" s="12">
        <v>4850</v>
      </c>
      <c r="F123" s="17"/>
      <c r="G123" s="6">
        <f t="shared" si="3"/>
        <v>0</v>
      </c>
    </row>
    <row r="124" spans="1:7" outlineLevel="2" x14ac:dyDescent="0.25">
      <c r="A124" s="9"/>
      <c r="B124" s="10"/>
      <c r="C124" s="8" t="s">
        <v>191</v>
      </c>
      <c r="D124" s="12"/>
      <c r="E124" s="12"/>
      <c r="F124" s="6"/>
      <c r="G124" s="6"/>
    </row>
    <row r="125" spans="1:7" ht="25.5" outlineLevel="1" x14ac:dyDescent="0.25">
      <c r="A125" s="9">
        <v>7</v>
      </c>
      <c r="B125" s="10" t="s">
        <v>189</v>
      </c>
      <c r="C125" s="11" t="s">
        <v>190</v>
      </c>
      <c r="D125" s="12" t="s">
        <v>84</v>
      </c>
      <c r="E125" s="12">
        <v>50</v>
      </c>
      <c r="F125" s="17"/>
      <c r="G125" s="6">
        <f t="shared" si="3"/>
        <v>0</v>
      </c>
    </row>
    <row r="126" spans="1:7" outlineLevel="1" x14ac:dyDescent="0.25">
      <c r="A126" s="9">
        <v>8</v>
      </c>
      <c r="B126" s="10" t="s">
        <v>192</v>
      </c>
      <c r="C126" s="11" t="s">
        <v>193</v>
      </c>
      <c r="D126" s="12" t="s">
        <v>56</v>
      </c>
      <c r="E126" s="12">
        <v>50</v>
      </c>
      <c r="F126" s="17"/>
      <c r="G126" s="6">
        <f t="shared" si="3"/>
        <v>0</v>
      </c>
    </row>
    <row r="127" spans="1:7" outlineLevel="1" x14ac:dyDescent="0.25">
      <c r="A127" s="26"/>
      <c r="B127" s="27"/>
      <c r="C127" s="23" t="s">
        <v>255</v>
      </c>
      <c r="D127" s="28"/>
      <c r="E127" s="28"/>
      <c r="F127" s="29"/>
      <c r="G127" s="25">
        <f>SUM(G118:G126)</f>
        <v>0</v>
      </c>
    </row>
    <row r="128" spans="1:7" outlineLevel="1" x14ac:dyDescent="0.25">
      <c r="A128" s="9"/>
      <c r="B128" s="10"/>
      <c r="C128" s="11"/>
      <c r="D128" s="12"/>
      <c r="E128" s="12"/>
      <c r="F128" s="6"/>
      <c r="G128" s="6"/>
    </row>
    <row r="129" spans="1:7" outlineLevel="2" x14ac:dyDescent="0.25">
      <c r="A129" s="3"/>
      <c r="B129" s="7" t="s">
        <v>194</v>
      </c>
      <c r="C129" s="7" t="s">
        <v>195</v>
      </c>
      <c r="D129" s="3"/>
      <c r="E129" s="5"/>
      <c r="F129" s="6"/>
      <c r="G129" s="6"/>
    </row>
    <row r="130" spans="1:7" outlineLevel="2" x14ac:dyDescent="0.25">
      <c r="A130" s="3"/>
      <c r="B130" s="7"/>
      <c r="C130" s="8" t="s">
        <v>199</v>
      </c>
      <c r="D130" s="3"/>
      <c r="E130" s="5"/>
      <c r="F130" s="6"/>
      <c r="G130" s="6"/>
    </row>
    <row r="131" spans="1:7" ht="25.5" outlineLevel="2" x14ac:dyDescent="0.25">
      <c r="A131" s="9">
        <v>1</v>
      </c>
      <c r="B131" s="10" t="s">
        <v>196</v>
      </c>
      <c r="C131" s="11" t="s">
        <v>197</v>
      </c>
      <c r="D131" s="12" t="s">
        <v>198</v>
      </c>
      <c r="E131" s="12">
        <v>1</v>
      </c>
      <c r="F131" s="17"/>
      <c r="G131" s="6">
        <f t="shared" ref="G131:G163" si="4">F131*E131</f>
        <v>0</v>
      </c>
    </row>
    <row r="132" spans="1:7" outlineLevel="2" x14ac:dyDescent="0.25">
      <c r="A132" s="9"/>
      <c r="B132" s="10"/>
      <c r="C132" s="8" t="s">
        <v>202</v>
      </c>
      <c r="D132" s="12"/>
      <c r="E132" s="12"/>
      <c r="F132" s="6"/>
      <c r="G132" s="6"/>
    </row>
    <row r="133" spans="1:7" ht="25.5" outlineLevel="2" x14ac:dyDescent="0.25">
      <c r="A133" s="9">
        <v>2</v>
      </c>
      <c r="B133" s="10" t="s">
        <v>200</v>
      </c>
      <c r="C133" s="11" t="s">
        <v>201</v>
      </c>
      <c r="D133" s="12" t="s">
        <v>56</v>
      </c>
      <c r="E133" s="12">
        <v>4000</v>
      </c>
      <c r="F133" s="17"/>
      <c r="G133" s="6">
        <f t="shared" si="4"/>
        <v>0</v>
      </c>
    </row>
    <row r="134" spans="1:7" ht="25.5" outlineLevel="2" x14ac:dyDescent="0.25">
      <c r="A134" s="9">
        <v>3</v>
      </c>
      <c r="B134" s="10" t="s">
        <v>203</v>
      </c>
      <c r="C134" s="11" t="s">
        <v>204</v>
      </c>
      <c r="D134" s="12" t="s">
        <v>56</v>
      </c>
      <c r="E134" s="12">
        <v>200</v>
      </c>
      <c r="F134" s="17"/>
      <c r="G134" s="6">
        <f t="shared" si="4"/>
        <v>0</v>
      </c>
    </row>
    <row r="135" spans="1:7" outlineLevel="2" x14ac:dyDescent="0.25">
      <c r="A135" s="9"/>
      <c r="B135" s="10"/>
      <c r="C135" s="8" t="s">
        <v>207</v>
      </c>
      <c r="D135" s="12"/>
      <c r="E135" s="12"/>
      <c r="F135" s="6"/>
      <c r="G135" s="6"/>
    </row>
    <row r="136" spans="1:7" ht="38.25" outlineLevel="2" x14ac:dyDescent="0.25">
      <c r="A136" s="9">
        <v>4</v>
      </c>
      <c r="B136" s="10" t="s">
        <v>205</v>
      </c>
      <c r="C136" s="11" t="s">
        <v>206</v>
      </c>
      <c r="D136" s="12" t="s">
        <v>56</v>
      </c>
      <c r="E136" s="12">
        <v>4200</v>
      </c>
      <c r="F136" s="17"/>
      <c r="G136" s="6">
        <f t="shared" si="4"/>
        <v>0</v>
      </c>
    </row>
    <row r="137" spans="1:7" ht="38.25" outlineLevel="2" x14ac:dyDescent="0.25">
      <c r="A137" s="9">
        <v>5</v>
      </c>
      <c r="B137" s="10" t="s">
        <v>205</v>
      </c>
      <c r="C137" s="11" t="s">
        <v>208</v>
      </c>
      <c r="D137" s="12" t="s">
        <v>56</v>
      </c>
      <c r="E137" s="12">
        <v>50</v>
      </c>
      <c r="F137" s="17"/>
      <c r="G137" s="6">
        <f t="shared" si="4"/>
        <v>0</v>
      </c>
    </row>
    <row r="138" spans="1:7" ht="25.5" outlineLevel="2" x14ac:dyDescent="0.25">
      <c r="A138" s="9">
        <v>6</v>
      </c>
      <c r="B138" s="10" t="s">
        <v>209</v>
      </c>
      <c r="C138" s="11" t="s">
        <v>210</v>
      </c>
      <c r="D138" s="12" t="s">
        <v>56</v>
      </c>
      <c r="E138" s="12">
        <v>500</v>
      </c>
      <c r="F138" s="17"/>
      <c r="G138" s="6">
        <f t="shared" si="4"/>
        <v>0</v>
      </c>
    </row>
    <row r="139" spans="1:7" outlineLevel="2" x14ac:dyDescent="0.25">
      <c r="A139" s="9"/>
      <c r="B139" s="10"/>
      <c r="C139" s="8" t="s">
        <v>213</v>
      </c>
      <c r="D139" s="12"/>
      <c r="E139" s="12"/>
      <c r="F139" s="6"/>
      <c r="G139" s="6"/>
    </row>
    <row r="140" spans="1:7" outlineLevel="2" x14ac:dyDescent="0.25">
      <c r="A140" s="9">
        <v>7</v>
      </c>
      <c r="B140" s="10" t="s">
        <v>211</v>
      </c>
      <c r="C140" s="11" t="s">
        <v>212</v>
      </c>
      <c r="D140" s="12" t="s">
        <v>47</v>
      </c>
      <c r="E140" s="12">
        <v>7</v>
      </c>
      <c r="F140" s="17"/>
      <c r="G140" s="6">
        <f t="shared" si="4"/>
        <v>0</v>
      </c>
    </row>
    <row r="141" spans="1:7" x14ac:dyDescent="0.25">
      <c r="A141" s="9">
        <v>8</v>
      </c>
      <c r="B141" s="10" t="s">
        <v>214</v>
      </c>
      <c r="C141" s="11" t="s">
        <v>215</v>
      </c>
      <c r="D141" s="12" t="s">
        <v>56</v>
      </c>
      <c r="E141" s="12">
        <v>4000</v>
      </c>
      <c r="F141" s="17"/>
      <c r="G141" s="6">
        <f t="shared" si="4"/>
        <v>0</v>
      </c>
    </row>
    <row r="142" spans="1:7" ht="25.5" outlineLevel="1" x14ac:dyDescent="0.25">
      <c r="A142" s="9">
        <v>9</v>
      </c>
      <c r="B142" s="10" t="s">
        <v>216</v>
      </c>
      <c r="C142" s="11" t="s">
        <v>217</v>
      </c>
      <c r="D142" s="12" t="s">
        <v>56</v>
      </c>
      <c r="E142" s="12">
        <v>200</v>
      </c>
      <c r="F142" s="17"/>
      <c r="G142" s="6">
        <f t="shared" si="4"/>
        <v>0</v>
      </c>
    </row>
    <row r="143" spans="1:7" outlineLevel="1" x14ac:dyDescent="0.25">
      <c r="A143" s="26"/>
      <c r="B143" s="27"/>
      <c r="C143" s="23" t="s">
        <v>256</v>
      </c>
      <c r="D143" s="28"/>
      <c r="E143" s="28"/>
      <c r="F143" s="29"/>
      <c r="G143" s="25">
        <f>SUM(G131:G142)</f>
        <v>0</v>
      </c>
    </row>
    <row r="144" spans="1:7" outlineLevel="1" x14ac:dyDescent="0.25">
      <c r="A144" s="9"/>
      <c r="B144" s="10"/>
      <c r="C144" s="11"/>
      <c r="D144" s="12"/>
      <c r="E144" s="12"/>
      <c r="F144" s="6"/>
      <c r="G144" s="6"/>
    </row>
    <row r="145" spans="1:7" outlineLevel="2" x14ac:dyDescent="0.25">
      <c r="A145" s="3"/>
      <c r="B145" s="4">
        <v>7</v>
      </c>
      <c r="C145" s="4" t="s">
        <v>218</v>
      </c>
      <c r="D145" s="3"/>
      <c r="E145" s="5"/>
      <c r="F145" s="6"/>
      <c r="G145" s="6"/>
    </row>
    <row r="146" spans="1:7" outlineLevel="2" x14ac:dyDescent="0.25">
      <c r="A146" s="3"/>
      <c r="B146" s="7" t="s">
        <v>219</v>
      </c>
      <c r="C146" s="7" t="s">
        <v>220</v>
      </c>
      <c r="D146" s="3"/>
      <c r="E146" s="5"/>
      <c r="F146" s="6"/>
      <c r="G146" s="6"/>
    </row>
    <row r="147" spans="1:7" ht="76.5" outlineLevel="2" x14ac:dyDescent="0.25">
      <c r="A147" s="9">
        <v>1</v>
      </c>
      <c r="B147" s="10" t="s">
        <v>221</v>
      </c>
      <c r="C147" s="11" t="s">
        <v>222</v>
      </c>
      <c r="D147" s="12" t="s">
        <v>56</v>
      </c>
      <c r="E147" s="12">
        <v>2</v>
      </c>
      <c r="F147" s="17"/>
      <c r="G147" s="6">
        <f t="shared" si="4"/>
        <v>0</v>
      </c>
    </row>
    <row r="148" spans="1:7" ht="38.25" outlineLevel="1" x14ac:dyDescent="0.25">
      <c r="A148" s="9">
        <v>2</v>
      </c>
      <c r="B148" s="10" t="s">
        <v>223</v>
      </c>
      <c r="C148" s="11" t="s">
        <v>224</v>
      </c>
      <c r="D148" s="12" t="s">
        <v>84</v>
      </c>
      <c r="E148" s="12">
        <v>1</v>
      </c>
      <c r="F148" s="17"/>
      <c r="G148" s="6">
        <f t="shared" si="4"/>
        <v>0</v>
      </c>
    </row>
    <row r="149" spans="1:7" ht="25.5" outlineLevel="1" x14ac:dyDescent="0.25">
      <c r="A149" s="9">
        <v>3</v>
      </c>
      <c r="B149" s="10" t="s">
        <v>127</v>
      </c>
      <c r="C149" s="11" t="s">
        <v>225</v>
      </c>
      <c r="D149" s="12" t="s">
        <v>84</v>
      </c>
      <c r="E149" s="12">
        <v>1</v>
      </c>
      <c r="F149" s="17"/>
      <c r="G149" s="6">
        <f t="shared" si="4"/>
        <v>0</v>
      </c>
    </row>
    <row r="150" spans="1:7" outlineLevel="1" x14ac:dyDescent="0.25">
      <c r="A150" s="26"/>
      <c r="B150" s="27"/>
      <c r="C150" s="23" t="s">
        <v>257</v>
      </c>
      <c r="D150" s="28"/>
      <c r="E150" s="28"/>
      <c r="F150" s="29"/>
      <c r="G150" s="25">
        <f>SUM(G147:G149)</f>
        <v>0</v>
      </c>
    </row>
    <row r="151" spans="1:7" outlineLevel="1" x14ac:dyDescent="0.25">
      <c r="A151" s="9"/>
      <c r="B151" s="10"/>
      <c r="C151" s="11"/>
      <c r="D151" s="12"/>
      <c r="E151" s="12"/>
      <c r="F151" s="6"/>
      <c r="G151" s="6"/>
    </row>
    <row r="152" spans="1:7" outlineLevel="2" x14ac:dyDescent="0.25">
      <c r="A152" s="3"/>
      <c r="B152" s="7" t="s">
        <v>226</v>
      </c>
      <c r="C152" s="7" t="s">
        <v>227</v>
      </c>
      <c r="D152" s="3"/>
      <c r="E152" s="5"/>
      <c r="F152" s="6"/>
      <c r="G152" s="6"/>
    </row>
    <row r="153" spans="1:7" outlineLevel="3" x14ac:dyDescent="0.25">
      <c r="A153" s="3"/>
      <c r="B153" s="7"/>
      <c r="C153" s="8" t="s">
        <v>230</v>
      </c>
      <c r="D153" s="3"/>
      <c r="E153" s="5"/>
      <c r="F153" s="6"/>
      <c r="G153" s="6"/>
    </row>
    <row r="154" spans="1:7" outlineLevel="2" x14ac:dyDescent="0.25">
      <c r="A154" s="9">
        <v>1</v>
      </c>
      <c r="B154" s="10" t="s">
        <v>228</v>
      </c>
      <c r="C154" s="11" t="s">
        <v>229</v>
      </c>
      <c r="D154" s="12" t="s">
        <v>56</v>
      </c>
      <c r="E154" s="12">
        <v>2</v>
      </c>
      <c r="F154" s="17"/>
      <c r="G154" s="6">
        <f t="shared" si="4"/>
        <v>0</v>
      </c>
    </row>
    <row r="155" spans="1:7" outlineLevel="2" x14ac:dyDescent="0.25">
      <c r="A155" s="3"/>
      <c r="B155" s="3"/>
      <c r="C155" s="8" t="s">
        <v>233</v>
      </c>
      <c r="D155" s="3"/>
      <c r="E155" s="5"/>
      <c r="F155" s="6"/>
      <c r="G155" s="6"/>
    </row>
    <row r="156" spans="1:7" ht="25.5" outlineLevel="2" x14ac:dyDescent="0.25">
      <c r="A156" s="9">
        <v>2</v>
      </c>
      <c r="B156" s="10" t="s">
        <v>231</v>
      </c>
      <c r="C156" s="11" t="s">
        <v>232</v>
      </c>
      <c r="D156" s="12" t="s">
        <v>56</v>
      </c>
      <c r="E156" s="12">
        <v>50</v>
      </c>
      <c r="F156" s="17"/>
      <c r="G156" s="6">
        <f t="shared" si="4"/>
        <v>0</v>
      </c>
    </row>
    <row r="157" spans="1:7" outlineLevel="2" x14ac:dyDescent="0.25">
      <c r="A157" s="9"/>
      <c r="B157" s="10"/>
      <c r="C157" s="8" t="s">
        <v>236</v>
      </c>
      <c r="D157" s="12"/>
      <c r="E157" s="12"/>
      <c r="F157" s="6"/>
      <c r="G157" s="6"/>
    </row>
    <row r="158" spans="1:7" ht="25.5" outlineLevel="1" x14ac:dyDescent="0.25">
      <c r="A158" s="9">
        <v>3</v>
      </c>
      <c r="B158" s="10" t="s">
        <v>234</v>
      </c>
      <c r="C158" s="11" t="s">
        <v>235</v>
      </c>
      <c r="D158" s="12" t="s">
        <v>50</v>
      </c>
      <c r="E158" s="12">
        <v>700</v>
      </c>
      <c r="F158" s="17"/>
      <c r="G158" s="6">
        <f t="shared" si="4"/>
        <v>0</v>
      </c>
    </row>
    <row r="159" spans="1:7" outlineLevel="2" x14ac:dyDescent="0.25">
      <c r="A159" s="9">
        <v>4</v>
      </c>
      <c r="B159" s="10" t="s">
        <v>237</v>
      </c>
      <c r="C159" s="11" t="s">
        <v>238</v>
      </c>
      <c r="D159" s="12" t="s">
        <v>50</v>
      </c>
      <c r="E159" s="12">
        <v>700</v>
      </c>
      <c r="F159" s="17"/>
      <c r="G159" s="6">
        <f t="shared" si="4"/>
        <v>0</v>
      </c>
    </row>
    <row r="160" spans="1:7" outlineLevel="2" x14ac:dyDescent="0.25">
      <c r="A160" s="26"/>
      <c r="B160" s="27"/>
      <c r="C160" s="23" t="s">
        <v>258</v>
      </c>
      <c r="D160" s="28"/>
      <c r="E160" s="28"/>
      <c r="F160" s="29"/>
      <c r="G160" s="25">
        <f>SUM(G154:G159)</f>
        <v>0</v>
      </c>
    </row>
    <row r="161" spans="1:7" outlineLevel="2" x14ac:dyDescent="0.25">
      <c r="A161" s="9"/>
      <c r="B161" s="10"/>
      <c r="C161" s="11"/>
      <c r="D161" s="12"/>
      <c r="E161" s="12"/>
      <c r="F161" s="6"/>
      <c r="G161" s="6"/>
    </row>
    <row r="162" spans="1:7" x14ac:dyDescent="0.25">
      <c r="A162" s="3"/>
      <c r="B162" s="7" t="s">
        <v>239</v>
      </c>
      <c r="C162" s="7" t="s">
        <v>240</v>
      </c>
      <c r="D162" s="3"/>
      <c r="E162" s="5"/>
      <c r="F162" s="6"/>
      <c r="G162" s="6"/>
    </row>
    <row r="163" spans="1:7" ht="25.5" x14ac:dyDescent="0.25">
      <c r="A163" s="9">
        <v>1</v>
      </c>
      <c r="B163" s="10" t="s">
        <v>241</v>
      </c>
      <c r="C163" s="11" t="s">
        <v>242</v>
      </c>
      <c r="D163" s="12" t="s">
        <v>50</v>
      </c>
      <c r="E163" s="12">
        <v>50</v>
      </c>
      <c r="F163" s="17"/>
      <c r="G163" s="6">
        <f t="shared" si="4"/>
        <v>0</v>
      </c>
    </row>
    <row r="164" spans="1:7" x14ac:dyDescent="0.25">
      <c r="A164" s="26"/>
      <c r="B164" s="27"/>
      <c r="C164" s="23" t="s">
        <v>259</v>
      </c>
      <c r="D164" s="28"/>
      <c r="E164" s="28"/>
      <c r="F164" s="29"/>
      <c r="G164" s="25">
        <f>SUM(G163)</f>
        <v>0</v>
      </c>
    </row>
    <row r="165" spans="1:7" x14ac:dyDescent="0.25">
      <c r="A165" s="36"/>
      <c r="B165" s="36"/>
      <c r="C165" s="36"/>
      <c r="D165" s="36"/>
      <c r="E165" s="36"/>
      <c r="F165" s="36"/>
      <c r="G165" s="36"/>
    </row>
    <row r="166" spans="1:7" ht="18.75" x14ac:dyDescent="0.3">
      <c r="A166" s="34" t="s">
        <v>260</v>
      </c>
      <c r="B166" s="34"/>
      <c r="C166" s="34"/>
      <c r="D166" s="34"/>
      <c r="E166" s="34"/>
      <c r="F166" s="34"/>
      <c r="G166" s="30">
        <f>G29+G42+G56+G78+G86+G94+G101+G114+G127+G143+G150+G160+G164</f>
        <v>330000</v>
      </c>
    </row>
    <row r="167" spans="1:7" ht="18.75" x14ac:dyDescent="0.3">
      <c r="A167" s="34" t="s">
        <v>261</v>
      </c>
      <c r="B167" s="34"/>
      <c r="C167" s="34"/>
      <c r="D167" s="34"/>
      <c r="E167" s="34"/>
      <c r="F167" s="34"/>
      <c r="G167" s="30">
        <f>G166*0.15</f>
        <v>49500</v>
      </c>
    </row>
    <row r="168" spans="1:7" ht="18.75" customHeight="1" x14ac:dyDescent="0.25">
      <c r="A168" s="36"/>
      <c r="B168" s="36"/>
      <c r="C168" s="36"/>
      <c r="D168" s="36"/>
      <c r="E168" s="36"/>
      <c r="F168" s="36"/>
      <c r="G168" s="36"/>
    </row>
    <row r="169" spans="1:7" ht="23.25" x14ac:dyDescent="0.35">
      <c r="A169" s="35" t="s">
        <v>262</v>
      </c>
      <c r="B169" s="35"/>
      <c r="C169" s="35"/>
      <c r="D169" s="35"/>
      <c r="E169" s="35"/>
      <c r="F169" s="35"/>
      <c r="G169" s="31">
        <f>G166+G167</f>
        <v>379500</v>
      </c>
    </row>
    <row r="170" spans="1:7" x14ac:dyDescent="0.25">
      <c r="A170" s="37"/>
      <c r="B170" s="37"/>
      <c r="C170" s="37"/>
      <c r="D170" s="37"/>
      <c r="E170" s="37"/>
      <c r="F170" s="37"/>
      <c r="G170" s="37"/>
    </row>
  </sheetData>
  <sheetProtection algorithmName="SHA-512" hashValue="lS7QAEHtWYbBWtwYfPj7Z/6MrfSpbUNcopeZgjezU84XT57pBBf5TNeUR/yELic53R4rAZkAMw3z8Q+JI+J26A==" saltValue="rSZ4uHTm7MrqCUrU9cqGUQ==" spinCount="100000" sheet="1" objects="1" scenarios="1" selectLockedCells="1"/>
  <mergeCells count="6">
    <mergeCell ref="A170:G170"/>
    <mergeCell ref="A166:F166"/>
    <mergeCell ref="A167:F167"/>
    <mergeCell ref="A169:F169"/>
    <mergeCell ref="A165:G165"/>
    <mergeCell ref="A168:G16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1R-35745</vt:lpstr>
      <vt:lpstr>'1R-35745'!Print_Area</vt:lpstr>
      <vt:lpstr>'1R-35745'!Print_Titles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Parshotam</dc:creator>
  <cp:lastModifiedBy>Santhani Pillay</cp:lastModifiedBy>
  <cp:lastPrinted>2026-04-16T12:39:04Z</cp:lastPrinted>
  <dcterms:created xsi:type="dcterms:W3CDTF">2026-04-16T09:30:30Z</dcterms:created>
  <dcterms:modified xsi:type="dcterms:W3CDTF">2026-04-21T08:11:53Z</dcterms:modified>
</cp:coreProperties>
</file>