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bloemwatercoza-my.sharepoint.com/personal/aphumlem_vcwater_co_za/Documents/Desktop/"/>
    </mc:Choice>
  </mc:AlternateContent>
  <xr:revisionPtr revIDLastSave="0" documentId="8_{18452D3D-4669-4EB5-9EC0-F858D95DC8B4}" xr6:coauthVersionLast="47" xr6:coauthVersionMax="47" xr10:uidLastSave="{00000000-0000-0000-0000-000000000000}"/>
  <bookViews>
    <workbookView xWindow="-110" yWindow="-110" windowWidth="19420" windowHeight="11500" tabRatio="726" firstSheet="16" activeTab="22" xr2:uid="{78BB1BE7-84E1-46CB-B5FF-A20551A56ED8}"/>
  </bookViews>
  <sheets>
    <sheet name="Schedule A" sheetId="26" r:id="rId1"/>
    <sheet name="Schedule B" sheetId="8" r:id="rId2"/>
    <sheet name="Schedule C" sheetId="3" r:id="rId3"/>
    <sheet name="Schedule D" sheetId="7" r:id="rId4"/>
    <sheet name="Schedule E" sheetId="2" r:id="rId5"/>
    <sheet name="Schedule F" sheetId="6" r:id="rId6"/>
    <sheet name="Schedule G" sheetId="9" r:id="rId7"/>
    <sheet name="Schedule H" sheetId="10" r:id="rId8"/>
    <sheet name="Schedule J" sheetId="11" r:id="rId9"/>
    <sheet name="Schedule K" sheetId="25" r:id="rId10"/>
    <sheet name="SCHED MA" sheetId="12" r:id="rId11"/>
    <sheet name="SCHED MB" sheetId="13" r:id="rId12"/>
    <sheet name="SCHED MC" sheetId="14" r:id="rId13"/>
    <sheet name="SCHED MD" sheetId="15" r:id="rId14"/>
    <sheet name="SCHED ME" sheetId="16" r:id="rId15"/>
    <sheet name="SCHED MF" sheetId="17" r:id="rId16"/>
    <sheet name="SCHED MG" sheetId="18" r:id="rId17"/>
    <sheet name="SCHED EA" sheetId="19" r:id="rId18"/>
    <sheet name="SCHED EB" sheetId="20" r:id="rId19"/>
    <sheet name="SCHED EC" sheetId="21" r:id="rId20"/>
    <sheet name="SCHED ED" sheetId="22" r:id="rId21"/>
    <sheet name="SCHED EF" sheetId="23" r:id="rId22"/>
    <sheet name="SCHED EG" sheetId="24" r:id="rId23"/>
    <sheet name="SUMMARY" sheetId="27" r:id="rId24"/>
  </sheets>
  <externalReferences>
    <externalReference r:id="rId25"/>
    <externalReference r:id="rId26"/>
  </externalReferences>
  <definedNames>
    <definedName name="_xlnm.Print_Area" localSheetId="17">'SCHED EA'!$A$1:$F$19</definedName>
    <definedName name="_xlnm.Print_Area" localSheetId="18">'SCHED EB'!$A$1:$H$37</definedName>
    <definedName name="_xlnm.Print_Area" localSheetId="19">'SCHED EC'!$A$1:$G$51</definedName>
    <definedName name="_xlnm.Print_Area" localSheetId="20">'SCHED ED'!$A$1:$G$30</definedName>
    <definedName name="_xlnm.Print_Area" localSheetId="21">'SCHED EF'!$A$1:$G$15</definedName>
    <definedName name="_xlnm.Print_Area" localSheetId="22">'SCHED EG'!$A$1:$E$30</definedName>
    <definedName name="_xlnm.Print_Area" localSheetId="10">'SCHED MA'!$A$1:$F$19</definedName>
    <definedName name="_xlnm.Print_Area" localSheetId="11">'SCHED MB'!$A$1:$F$22</definedName>
    <definedName name="_xlnm.Print_Area" localSheetId="12">'SCHED MC'!$A$1:$F$24</definedName>
    <definedName name="_xlnm.Print_Area" localSheetId="13">'SCHED MD'!$A$1:$F$26</definedName>
    <definedName name="_xlnm.Print_Area" localSheetId="14">'SCHED ME'!$A$1:$F$43</definedName>
    <definedName name="_xlnm.Print_Area" localSheetId="15">'SCHED MF'!$A$1:$F$33</definedName>
    <definedName name="_xlnm.Print_Area" localSheetId="16">'SCHED MG'!$A$1:$G$36</definedName>
    <definedName name="_xlnm.Print_Area" localSheetId="0">'Schedule A'!$B$1:$J$168</definedName>
    <definedName name="_xlnm.Print_Area" localSheetId="1">'Schedule B'!$B$1:$I$116</definedName>
    <definedName name="_xlnm.Print_Area" localSheetId="2">'Schedule C'!$B$1:$I$145</definedName>
    <definedName name="_xlnm.Print_Area" localSheetId="3">'Schedule D'!$B$1:$J$340</definedName>
    <definedName name="_xlnm.Print_Area" localSheetId="4">'Schedule E'!$B$1:$I$209</definedName>
    <definedName name="_xlnm.Print_Area" localSheetId="5">'Schedule F'!$B$1:$I$120</definedName>
    <definedName name="_xlnm.Print_Area" localSheetId="6">'Schedule G'!$B$1:$I$227</definedName>
    <definedName name="_xlnm.Print_Area" localSheetId="7">'Schedule H'!$B$1:$I$302</definedName>
    <definedName name="_xlnm.Print_Area" localSheetId="8">'Schedule J'!$B$1:$I$48</definedName>
    <definedName name="_xlnm.Print_Area" localSheetId="9">'Schedule K'!$B$1:$I$136</definedName>
    <definedName name="_xlnm.Print_Area" localSheetId="23">SUMMARY!$B$1:$I$51</definedName>
    <definedName name="Print_Area_MI" localSheetId="10">'[1]SCHED-A'!#REF!</definedName>
    <definedName name="Print_Area_MI" localSheetId="11">'[1]SCHED-A'!#REF!</definedName>
    <definedName name="Print_Area_MI" localSheetId="12">'[1]SCHED-A'!#REF!</definedName>
    <definedName name="Print_Area_MI" localSheetId="13">'[1]SCHED-A'!#REF!</definedName>
    <definedName name="Print_Area_MI" localSheetId="14">'[1]SCHED-A'!#REF!</definedName>
    <definedName name="Print_Area_MI" localSheetId="15">'[1]SCHED-A'!#REF!</definedName>
    <definedName name="Print_Area_MI" localSheetId="16">'[1]SCHED-A'!#REF!</definedName>
    <definedName name="Print_Area_MI" localSheetId="23">'[1]SCHED-A'!#REF!</definedName>
    <definedName name="Print_Area_MI">'[1]SCHED-A'!#REF!</definedName>
    <definedName name="_xlnm.Print_Titles" localSheetId="10">'SCHED MA'!$1:$3</definedName>
    <definedName name="_xlnm.Print_Titles" localSheetId="11">'SCHED MB'!$1:$3</definedName>
    <definedName name="_xlnm.Print_Titles" localSheetId="12">'SCHED MC'!$1:$3</definedName>
    <definedName name="_xlnm.Print_Titles" localSheetId="13">'SCHED MD'!$1:$3</definedName>
    <definedName name="_xlnm.Print_Titles" localSheetId="14">'SCHED ME'!$1:$3</definedName>
    <definedName name="_xlnm.Print_Titles" localSheetId="15">'SCHED MF'!$1:$3</definedName>
    <definedName name="_xlnm.Print_Titles" localSheetId="16">'SCHED MG'!$1:$3</definedName>
    <definedName name="_xlnm.Print_Titles" localSheetId="0">'Schedule A'!$1:$6</definedName>
    <definedName name="_xlnm.Print_Titles" localSheetId="1">'Schedule B'!$1:$6</definedName>
    <definedName name="_xlnm.Print_Titles" localSheetId="2">'Schedule C'!$1:$6</definedName>
    <definedName name="_xlnm.Print_Titles" localSheetId="3">'Schedule D'!$1:$6</definedName>
    <definedName name="_xlnm.Print_Titles" localSheetId="4">'Schedule E'!$1:$6</definedName>
    <definedName name="_xlnm.Print_Titles" localSheetId="5">'Schedule F'!$1:$6</definedName>
    <definedName name="_xlnm.Print_Titles" localSheetId="6">'Schedule G'!$1:$6</definedName>
    <definedName name="_xlnm.Print_Titles" localSheetId="7">'Schedule H'!$1:$6</definedName>
    <definedName name="_xlnm.Print_Titles" localSheetId="8">'Schedule J'!$1:$6</definedName>
    <definedName name="_xlnm.Print_Titles" localSheetId="9">'Schedule K'!$1:$6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4" l="1"/>
  <c r="I22" i="27"/>
  <c r="D15" i="19"/>
  <c r="H107" i="25"/>
  <c r="H105" i="25"/>
  <c r="H103" i="25"/>
  <c r="H102" i="25"/>
  <c r="D23" i="24"/>
  <c r="I31" i="27"/>
  <c r="I30" i="27"/>
  <c r="I29" i="27"/>
  <c r="I9" i="27"/>
  <c r="D9" i="27"/>
  <c r="D7" i="27"/>
  <c r="D5" i="27"/>
  <c r="D3" i="27"/>
  <c r="G101" i="26"/>
  <c r="I117" i="26"/>
  <c r="I115" i="26"/>
  <c r="I114" i="26"/>
  <c r="I113" i="26"/>
  <c r="I112" i="26"/>
  <c r="I111" i="26"/>
  <c r="I110" i="26"/>
  <c r="I109" i="26"/>
  <c r="I108" i="26"/>
  <c r="I107" i="26"/>
  <c r="G116" i="26"/>
  <c r="G72" i="26"/>
  <c r="I164" i="26"/>
  <c r="I163" i="26"/>
  <c r="I162" i="26"/>
  <c r="I161" i="26"/>
  <c r="I160" i="26"/>
  <c r="I159" i="26"/>
  <c r="I158" i="26"/>
  <c r="I157" i="26"/>
  <c r="I156" i="26"/>
  <c r="I155" i="26"/>
  <c r="I154" i="26"/>
  <c r="I153" i="26"/>
  <c r="I152" i="26"/>
  <c r="I151" i="26"/>
  <c r="I150" i="26"/>
  <c r="I149" i="26"/>
  <c r="I143" i="26"/>
  <c r="I128" i="26"/>
  <c r="I127" i="26"/>
  <c r="I126" i="26"/>
  <c r="I123" i="26"/>
  <c r="I122" i="26"/>
  <c r="I121" i="26"/>
  <c r="G24" i="26"/>
  <c r="I23" i="26"/>
  <c r="I22" i="26"/>
  <c r="I21" i="26"/>
  <c r="I10" i="26"/>
  <c r="I40" i="27"/>
  <c r="I39" i="27"/>
  <c r="F34" i="18"/>
  <c r="I34" i="27" s="1"/>
  <c r="F30" i="17"/>
  <c r="F29" i="17"/>
  <c r="D31" i="17"/>
  <c r="I32" i="27"/>
  <c r="D25" i="16"/>
  <c r="D27" i="16"/>
  <c r="D34" i="16"/>
  <c r="D36" i="16"/>
  <c r="D38" i="16"/>
  <c r="D40" i="16"/>
  <c r="F8" i="16"/>
  <c r="F10" i="16"/>
  <c r="F12" i="16"/>
  <c r="F20" i="16"/>
  <c r="F22" i="16"/>
  <c r="F23" i="16"/>
  <c r="F24" i="16"/>
  <c r="F26" i="16"/>
  <c r="F33" i="16"/>
  <c r="F35" i="16"/>
  <c r="F37" i="16"/>
  <c r="F39" i="16"/>
  <c r="D11" i="16"/>
  <c r="D13" i="16"/>
  <c r="D21" i="16"/>
  <c r="D9" i="16"/>
  <c r="D22" i="14"/>
  <c r="F21" i="14"/>
  <c r="D20" i="14"/>
  <c r="D18" i="14"/>
  <c r="D15" i="14"/>
  <c r="D10" i="14"/>
  <c r="F9" i="14"/>
  <c r="F13" i="14"/>
  <c r="F14" i="14"/>
  <c r="F16" i="14"/>
  <c r="F17" i="14"/>
  <c r="F19" i="14"/>
  <c r="F7" i="14"/>
  <c r="D8" i="14"/>
  <c r="F20" i="13"/>
  <c r="F19" i="13"/>
  <c r="F18" i="13"/>
  <c r="F17" i="13"/>
  <c r="F7" i="13"/>
  <c r="F16" i="12"/>
  <c r="D17" i="12"/>
  <c r="I168" i="26" l="1"/>
  <c r="I14" i="27" s="1"/>
  <c r="I28" i="27"/>
  <c r="H44" i="25"/>
  <c r="H43" i="25"/>
  <c r="I44" i="27"/>
  <c r="I43" i="27"/>
  <c r="I42" i="27"/>
  <c r="I41" i="27"/>
  <c r="G28" i="24"/>
  <c r="G27" i="24"/>
  <c r="G26" i="24"/>
  <c r="G23" i="24"/>
  <c r="G22" i="24"/>
  <c r="G21" i="24"/>
  <c r="G20" i="24"/>
  <c r="G19" i="24"/>
  <c r="G18" i="24"/>
  <c r="G17" i="24"/>
  <c r="G16" i="24"/>
  <c r="G15" i="24"/>
  <c r="G14" i="24"/>
  <c r="G13" i="24"/>
  <c r="G12" i="24"/>
  <c r="G11" i="24"/>
  <c r="G10" i="24"/>
  <c r="G9" i="24"/>
  <c r="G8" i="24"/>
  <c r="G7" i="24"/>
  <c r="G6" i="24"/>
  <c r="I15" i="23"/>
  <c r="I14" i="23"/>
  <c r="I13" i="23"/>
  <c r="I12" i="23"/>
  <c r="I11" i="23"/>
  <c r="I10" i="23"/>
  <c r="E10" i="23"/>
  <c r="I9" i="23"/>
  <c r="I8" i="23"/>
  <c r="I7" i="23"/>
  <c r="I28" i="22"/>
  <c r="I27" i="22"/>
  <c r="I25" i="22"/>
  <c r="I24" i="22"/>
  <c r="I23" i="22"/>
  <c r="I22" i="22"/>
  <c r="E22" i="22"/>
  <c r="I21" i="22"/>
  <c r="I20" i="22"/>
  <c r="E20" i="22"/>
  <c r="I19" i="22"/>
  <c r="I18" i="22"/>
  <c r="I17" i="22"/>
  <c r="I16" i="22"/>
  <c r="I15" i="22"/>
  <c r="I14" i="22"/>
  <c r="I13" i="22"/>
  <c r="I12" i="22"/>
  <c r="I11" i="22"/>
  <c r="I10" i="22"/>
  <c r="I9" i="22"/>
  <c r="I8" i="22"/>
  <c r="I7" i="22"/>
  <c r="I6" i="22"/>
  <c r="I51" i="21"/>
  <c r="I50" i="21"/>
  <c r="I49" i="21"/>
  <c r="I48" i="21"/>
  <c r="I47" i="21"/>
  <c r="I46" i="21"/>
  <c r="I45" i="21"/>
  <c r="I44" i="21"/>
  <c r="I43" i="21"/>
  <c r="I42" i="21"/>
  <c r="I41" i="21"/>
  <c r="I40" i="21"/>
  <c r="I39" i="21"/>
  <c r="I38" i="21"/>
  <c r="I37" i="21"/>
  <c r="I36" i="21"/>
  <c r="I35" i="21"/>
  <c r="I34" i="21"/>
  <c r="I33" i="21"/>
  <c r="I32" i="21"/>
  <c r="I28" i="21"/>
  <c r="I27" i="21"/>
  <c r="I26" i="21"/>
  <c r="I25" i="21"/>
  <c r="I24" i="21"/>
  <c r="I23" i="21"/>
  <c r="I22" i="21"/>
  <c r="I21" i="21"/>
  <c r="I20" i="21"/>
  <c r="I19" i="21"/>
  <c r="I18" i="21"/>
  <c r="I17" i="21"/>
  <c r="I16" i="21"/>
  <c r="I15" i="21"/>
  <c r="I14" i="21"/>
  <c r="I13" i="21"/>
  <c r="I12" i="21"/>
  <c r="I11" i="21"/>
  <c r="I10" i="21"/>
  <c r="I9" i="21"/>
  <c r="I8" i="21"/>
  <c r="I7" i="21"/>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J10" i="20"/>
  <c r="J9" i="20"/>
  <c r="J8" i="20"/>
  <c r="J7" i="20"/>
  <c r="H16" i="19"/>
  <c r="H15" i="19"/>
  <c r="H14" i="19"/>
  <c r="H13" i="19"/>
  <c r="H12" i="19"/>
  <c r="H11" i="19"/>
  <c r="H10" i="19"/>
  <c r="H9" i="19"/>
  <c r="H8" i="19"/>
  <c r="H7" i="19"/>
  <c r="I33" i="27"/>
  <c r="H34" i="18"/>
  <c r="H33" i="18"/>
  <c r="H32" i="18"/>
  <c r="H31" i="18"/>
  <c r="H30" i="18"/>
  <c r="H29" i="18"/>
  <c r="H28" i="18"/>
  <c r="H27" i="18"/>
  <c r="H26" i="18"/>
  <c r="H25" i="18"/>
  <c r="H24" i="18"/>
  <c r="H23" i="18"/>
  <c r="H22" i="18"/>
  <c r="H21" i="18"/>
  <c r="H20" i="18"/>
  <c r="H19" i="18"/>
  <c r="H18" i="18"/>
  <c r="H17" i="18"/>
  <c r="H16" i="18"/>
  <c r="H15" i="18"/>
  <c r="H14" i="18"/>
  <c r="H13" i="18"/>
  <c r="H12" i="18"/>
  <c r="H11" i="18"/>
  <c r="H10" i="18"/>
  <c r="H9" i="18"/>
  <c r="H8" i="18"/>
  <c r="H7" i="18"/>
  <c r="H6" i="18"/>
  <c r="H33" i="17"/>
  <c r="H32" i="17"/>
  <c r="H28" i="17"/>
  <c r="H27" i="17"/>
  <c r="H26" i="17"/>
  <c r="H25" i="17"/>
  <c r="H24" i="17"/>
  <c r="H23" i="17"/>
  <c r="H22" i="17"/>
  <c r="H21" i="17"/>
  <c r="H20" i="17"/>
  <c r="H19" i="17"/>
  <c r="H18" i="17"/>
  <c r="H17" i="17"/>
  <c r="H16" i="17"/>
  <c r="H15" i="17"/>
  <c r="H14" i="17"/>
  <c r="H13" i="17"/>
  <c r="H12" i="17"/>
  <c r="H11" i="17"/>
  <c r="H10" i="17"/>
  <c r="H9" i="17"/>
  <c r="H8" i="17"/>
  <c r="H7" i="17"/>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24" i="15"/>
  <c r="H23" i="15"/>
  <c r="H22" i="15"/>
  <c r="H21" i="15"/>
  <c r="H20" i="15"/>
  <c r="H19" i="15"/>
  <c r="H18" i="15"/>
  <c r="H17" i="15"/>
  <c r="H16" i="15"/>
  <c r="H15" i="15"/>
  <c r="H14" i="15"/>
  <c r="H13" i="15"/>
  <c r="H12" i="15"/>
  <c r="H11" i="15"/>
  <c r="H10" i="15"/>
  <c r="H9" i="15"/>
  <c r="H8" i="15"/>
  <c r="H7" i="15"/>
  <c r="H24" i="14"/>
  <c r="H23" i="14"/>
  <c r="H22" i="14"/>
  <c r="H21" i="14"/>
  <c r="H20" i="14"/>
  <c r="H19" i="14"/>
  <c r="H18" i="14"/>
  <c r="H17" i="14"/>
  <c r="H16" i="14"/>
  <c r="H15" i="14"/>
  <c r="H14" i="14"/>
  <c r="H13" i="14"/>
  <c r="H12" i="14"/>
  <c r="H11" i="14"/>
  <c r="H10" i="14"/>
  <c r="H9" i="14"/>
  <c r="H8" i="14"/>
  <c r="H7" i="14"/>
  <c r="H6" i="14"/>
  <c r="H22" i="13"/>
  <c r="H21" i="13"/>
  <c r="H20" i="13"/>
  <c r="H19" i="13"/>
  <c r="H18" i="13"/>
  <c r="H17" i="13"/>
  <c r="H16" i="13"/>
  <c r="H15" i="13"/>
  <c r="H14" i="13"/>
  <c r="H13" i="13"/>
  <c r="H12" i="13"/>
  <c r="H11" i="13"/>
  <c r="H10" i="13"/>
  <c r="H9" i="13"/>
  <c r="H8" i="13"/>
  <c r="H7" i="13"/>
  <c r="H6" i="13"/>
  <c r="H19" i="12"/>
  <c r="H18" i="12"/>
  <c r="H17" i="12"/>
  <c r="H16" i="12"/>
  <c r="H15" i="12"/>
  <c r="H14" i="12"/>
  <c r="H13" i="12"/>
  <c r="H12" i="12"/>
  <c r="H11" i="12"/>
  <c r="H10" i="12"/>
  <c r="H9" i="12"/>
  <c r="H8" i="12"/>
  <c r="H7" i="12"/>
  <c r="H6" i="12"/>
  <c r="B2" i="11"/>
  <c r="H301" i="10"/>
  <c r="H300" i="10"/>
  <c r="H299" i="10"/>
  <c r="H298" i="10"/>
  <c r="H297" i="10"/>
  <c r="H296" i="10"/>
  <c r="H295" i="10"/>
  <c r="H273" i="10"/>
  <c r="F272" i="10"/>
  <c r="B2" i="10"/>
  <c r="I20" i="27"/>
  <c r="H226" i="9"/>
  <c r="H225" i="9"/>
  <c r="I35" i="27" l="1"/>
  <c r="I45" i="27"/>
  <c r="H144" i="3" l="1"/>
  <c r="B2" i="7"/>
  <c r="F104" i="3"/>
  <c r="F102" i="3"/>
  <c r="F97" i="3"/>
  <c r="F95" i="3"/>
  <c r="I17" i="27" l="1"/>
  <c r="F103" i="6"/>
  <c r="H98" i="3"/>
  <c r="F46" i="3"/>
  <c r="I19" i="27" l="1"/>
  <c r="H180" i="2" l="1"/>
  <c r="B2" i="2"/>
  <c r="I15" i="27" l="1"/>
  <c r="I16" i="27"/>
  <c r="I18" i="27" l="1"/>
  <c r="I21" i="27" l="1"/>
  <c r="I24" i="27" s="1"/>
  <c r="I47" i="27" s="1"/>
  <c r="I48" i="27" s="1"/>
  <c r="I49" i="27" s="1"/>
  <c r="I50" i="27" s="1"/>
  <c r="I51" i="27" s="1"/>
  <c r="I23" i="27"/>
</calcChain>
</file>

<file path=xl/sharedStrings.xml><?xml version="1.0" encoding="utf-8"?>
<sst xmlns="http://schemas.openxmlformats.org/spreadsheetml/2006/main" count="3487" uniqueCount="1913">
  <si>
    <t>CONTRACT NO</t>
  </si>
  <si>
    <t>SCHEDULE E: CHLORINATION BUILDING</t>
  </si>
  <si>
    <t xml:space="preserve">PAYMENT </t>
  </si>
  <si>
    <t>CLAUSE</t>
  </si>
  <si>
    <t>ITEM</t>
  </si>
  <si>
    <t>NO</t>
  </si>
  <si>
    <t>DESCRIPTION</t>
  </si>
  <si>
    <t>UNIT</t>
  </si>
  <si>
    <t>RATE</t>
  </si>
  <si>
    <t>QTY</t>
  </si>
  <si>
    <t>AMOUNT</t>
  </si>
  <si>
    <t>E.1</t>
  </si>
  <si>
    <t>SANS</t>
  </si>
  <si>
    <t>1200D</t>
  </si>
  <si>
    <t>EARTHWORKS</t>
  </si>
  <si>
    <t xml:space="preserve"> 8.3.3</t>
  </si>
  <si>
    <t>RESTRICTED EXCAVATION</t>
  </si>
  <si>
    <t>8.3.3(a)</t>
  </si>
  <si>
    <t>EXCAVATE FOR FOUNDATIONS AND CABLE TRENCHES IN ALL MATERAILS, BACKFILL BEHIND STRUCTURES, CONSTRUCT EMBANKMENTS OR DISPOSE WITHIN THE FREEHAUL DISTANCE FOR DEPTHS:</t>
  </si>
  <si>
    <t>E.1.1</t>
  </si>
  <si>
    <t>0 m up to 2 m</t>
  </si>
  <si>
    <t>m³</t>
  </si>
  <si>
    <t xml:space="preserve">FOUNDATION FILL COMPACTED TO 95% MOD AASHTO IN LAYERS NOT EXCEEDING 150 mm IN THICKNESS, CONSISTING OF: </t>
  </si>
  <si>
    <t>E.1.2</t>
  </si>
  <si>
    <t>Compacted hardcore filling</t>
  </si>
  <si>
    <t>8.3.3 (b)</t>
  </si>
  <si>
    <t>EXTRA OVER ITEM E.1.1 FOR EXCAVATION IN:</t>
  </si>
  <si>
    <t>E.1.3</t>
  </si>
  <si>
    <t>Hard rock material</t>
  </si>
  <si>
    <t>PART SPEC PB</t>
  </si>
  <si>
    <t>WATERPROOFING</t>
  </si>
  <si>
    <t>E.1.4</t>
  </si>
  <si>
    <t>8.2.9 (a)</t>
  </si>
  <si>
    <t>250 micron plastic sheeting underneath floorslabs</t>
  </si>
  <si>
    <t>m²</t>
  </si>
  <si>
    <t>E.2</t>
  </si>
  <si>
    <t>CONCRETE (STRUCTURAL)</t>
  </si>
  <si>
    <t>1200G</t>
  </si>
  <si>
    <t>8.2.1</t>
  </si>
  <si>
    <t>ROUGH FORMWORK</t>
  </si>
  <si>
    <t>PLANE VERTICAL</t>
  </si>
  <si>
    <t>E.2.1</t>
  </si>
  <si>
    <t>Trimming/preparing vertical sides of excavation to cast concrete against it in soft and intermediate material</t>
  </si>
  <si>
    <t>FORMWORK</t>
  </si>
  <si>
    <t>8.2.2</t>
  </si>
  <si>
    <t>SMOOTH FORMWORK</t>
  </si>
  <si>
    <t xml:space="preserve">(MEASURED FROM 150 mm BELOW FINISHED </t>
  </si>
  <si>
    <t>GROUND LEVEL WHERE APPLICABLE)</t>
  </si>
  <si>
    <t>PLANE HORIZONTAL</t>
  </si>
  <si>
    <t>E.2.2</t>
  </si>
  <si>
    <t>Soffit of roof slab (including overhang)</t>
  </si>
  <si>
    <t xml:space="preserve">PLANE VERTICAL </t>
  </si>
  <si>
    <t>E.2.3</t>
  </si>
  <si>
    <t>Sides of footings (where not cast against face of excavation)</t>
  </si>
  <si>
    <t>8.2.3</t>
  </si>
  <si>
    <t>SPECIAL SMOOTH, REPAIRED AND RUBBED FORMWORK (MEASURED FROM 150mm BELOW FINISHED GROUND LEVEL)</t>
  </si>
  <si>
    <t>E.2.4</t>
  </si>
  <si>
    <t>Sides of roof slabs (150 mm high)</t>
  </si>
  <si>
    <t>BROUGHT FORWARD</t>
  </si>
  <si>
    <t>SPECIAL FORMWORK</t>
  </si>
  <si>
    <t xml:space="preserve"> 8.2.6 </t>
  </si>
  <si>
    <t>BOX OUT HOLES / FORM VOIDS</t>
  </si>
  <si>
    <t>E.2.5</t>
  </si>
  <si>
    <t>Forming drip groove tapering from 38 to 30mm, 20mm deep below roof slab</t>
  </si>
  <si>
    <t>m</t>
  </si>
  <si>
    <t>E.2.6</t>
  </si>
  <si>
    <t>Leave 150 mm wide x 160 mm high openings in 220 mm brickwork and building in of pipes up to 100 mm diameter</t>
  </si>
  <si>
    <t>no</t>
  </si>
  <si>
    <t>E.3</t>
  </si>
  <si>
    <t>REINFORCEMENT</t>
  </si>
  <si>
    <t>HIGH TENSILE STEEL BARS</t>
  </si>
  <si>
    <t>E.3.1</t>
  </si>
  <si>
    <t>8.3.1</t>
  </si>
  <si>
    <t>Y25 mm dia. : basic price</t>
  </si>
  <si>
    <t>t</t>
  </si>
  <si>
    <t>EXTRA OVER ITEM E.3.1 (PROVISIONAL QUANTITIES)</t>
  </si>
  <si>
    <t>FOR BARS OF DIAMETER</t>
  </si>
  <si>
    <t>E.3.2</t>
  </si>
  <si>
    <t>Y10 mm</t>
  </si>
  <si>
    <t>E.3.3</t>
  </si>
  <si>
    <t>Y12 mm</t>
  </si>
  <si>
    <t>E.3.4</t>
  </si>
  <si>
    <t>Y16 mm</t>
  </si>
  <si>
    <t>MILD STEEL BARS</t>
  </si>
  <si>
    <t>E.3.5</t>
  </si>
  <si>
    <t>R25 mm dia. : basic price</t>
  </si>
  <si>
    <t xml:space="preserve">EXTRA OVER ITEM E.3.5 (PROVISIONAL QUANTITIES) </t>
  </si>
  <si>
    <t>E.3.6</t>
  </si>
  <si>
    <t>R8 mm</t>
  </si>
  <si>
    <t>E.3.7</t>
  </si>
  <si>
    <t>R10 mm</t>
  </si>
  <si>
    <t>E.3.8</t>
  </si>
  <si>
    <t>R12 mm</t>
  </si>
  <si>
    <t>E.3.9</t>
  </si>
  <si>
    <t>High-tensile welded mesh reference 245</t>
  </si>
  <si>
    <t>E.4</t>
  </si>
  <si>
    <t>CONCRETE</t>
  </si>
  <si>
    <t>STRENGTH CONCRETE 20/20</t>
  </si>
  <si>
    <t>E.4.1</t>
  </si>
  <si>
    <t xml:space="preserve">Footing to brick walls </t>
  </si>
  <si>
    <t>E.4.2</t>
  </si>
  <si>
    <t>Floor slab of chlorination building</t>
  </si>
  <si>
    <t>STRENGTH CONCRETE 35/20</t>
  </si>
  <si>
    <t>E.4.3</t>
  </si>
  <si>
    <t>Roof slab</t>
  </si>
  <si>
    <t>8.4.4</t>
  </si>
  <si>
    <t>UNFORMED SURFACE FINISHES</t>
  </si>
  <si>
    <t>E.4.4</t>
  </si>
  <si>
    <t xml:space="preserve">To upper surfaces of concealed work and surfaces to receive benching or screed </t>
  </si>
  <si>
    <t>WOOD FLOAT FINISH</t>
  </si>
  <si>
    <t>E.4.5</t>
  </si>
  <si>
    <t>To upper surfaces of floor slabs</t>
  </si>
  <si>
    <t>E.5</t>
  </si>
  <si>
    <t>STEEL FLOAT FINISH</t>
  </si>
  <si>
    <t>UPPER SURFACES OF:</t>
  </si>
  <si>
    <t>E.4.6</t>
  </si>
  <si>
    <t>Top of roof slab</t>
  </si>
  <si>
    <t>E.6</t>
  </si>
  <si>
    <t>PART</t>
  </si>
  <si>
    <t>BUILDING WORK</t>
  </si>
  <si>
    <t>SPEC PB</t>
  </si>
  <si>
    <t>BRICKWORK</t>
  </si>
  <si>
    <t>E.6.1</t>
  </si>
  <si>
    <t xml:space="preserve">220mm thick, both faces face brick </t>
  </si>
  <si>
    <t>E.6.2</t>
  </si>
  <si>
    <t>220 mm, one face stock brick, other face, face brick, for foundation walls, below ground level</t>
  </si>
  <si>
    <t>E.6.3</t>
  </si>
  <si>
    <t>220 mm, both faces face brick, for foundation walls above final ground level</t>
  </si>
  <si>
    <t>E.6.4</t>
  </si>
  <si>
    <t>Supply and install Kilcher Limitgliss bearing (30kN/m) between concrete roof and brickwork (220mm wide)</t>
  </si>
  <si>
    <t>E.6.5</t>
  </si>
  <si>
    <t>Supply and install two layers 250 micron thick plastic sheeting,  220mm wide between floor slab and brick wall (DPC)</t>
  </si>
  <si>
    <t>WATERPROOFING OF CONCRETE ROOFS</t>
  </si>
  <si>
    <t>E.6.7</t>
  </si>
  <si>
    <t>Waterproofing of concrete roofs with approved synthetic rubber or plastic sheet covering capable of being fusion welded, resistant to ultra-violet rays and heat, of thickness of not less than 2mm, complete with flashing around edges and covered with approved reflective paint.</t>
  </si>
  <si>
    <t>8.2.4</t>
  </si>
  <si>
    <t>WINDOW SILLS</t>
  </si>
  <si>
    <t>(b)</t>
  </si>
  <si>
    <t>Quarry tile, 110mm wide, on both sides of window</t>
  </si>
  <si>
    <t>8.2.17</t>
  </si>
  <si>
    <t xml:space="preserve">JOINERY </t>
  </si>
  <si>
    <t>E.6.11</t>
  </si>
  <si>
    <t>(a)</t>
  </si>
  <si>
    <t>Supply and install door D1 (915 mm wide x 2100 mm high) complete with frame</t>
  </si>
  <si>
    <t>Supply and install door D2 (1 500 mm wide x 2 500mm high) complete with frame</t>
  </si>
  <si>
    <t>8.2.18</t>
  </si>
  <si>
    <t>METAL WORK</t>
  </si>
  <si>
    <t>E.6.12</t>
  </si>
  <si>
    <t>Supply and install standard bronze anodized aluminium window (1 022  mm wide x 949 mm high)</t>
  </si>
  <si>
    <t>8.2.20</t>
  </si>
  <si>
    <t>PAINTING</t>
  </si>
  <si>
    <t>E.6.14</t>
  </si>
  <si>
    <t>Varnishing door D1 with approved water repellent wood sealer and painting of framewith enamel paint</t>
  </si>
  <si>
    <t>E.6.15</t>
  </si>
  <si>
    <t>Varnishing door D2 with approved water repellent wood sealer and painting of framewith enamel paint</t>
  </si>
  <si>
    <t>E.7</t>
  </si>
  <si>
    <t>MISCELLANEOUS</t>
  </si>
  <si>
    <t>E.7.1</t>
  </si>
  <si>
    <t>Leaving openings in brickwork for fans provided by mechanical supplier, including building in</t>
  </si>
  <si>
    <t>TOTAL FOR SCHEDULE E (CARRIED FORWARD TO SUMMARY)</t>
  </si>
  <si>
    <t>CARRIED FORWARD</t>
  </si>
  <si>
    <t>WINBURG WATER TREATMENT WORKS</t>
  </si>
  <si>
    <t>SCHEDULE C: CHEMICAL DOSING BUILDING</t>
  </si>
  <si>
    <t>C.1</t>
  </si>
  <si>
    <t>C.1.1</t>
  </si>
  <si>
    <t>C.1.2</t>
  </si>
  <si>
    <t>C.2</t>
  </si>
  <si>
    <t>C.2.1</t>
  </si>
  <si>
    <t>C.3</t>
  </si>
  <si>
    <t>SMOOTH FORMWORK (MEASURED TO 150mm below</t>
  </si>
  <si>
    <t>FINISHED GROUND LEVEL WHERE APPLICABLE)</t>
  </si>
  <si>
    <t>C.3.1</t>
  </si>
  <si>
    <t>C.3.2</t>
  </si>
  <si>
    <t>Trimming/preparing vertical sides of excavation to cast concrete strip footings in soft or intermediate material</t>
  </si>
  <si>
    <t>C.4</t>
  </si>
  <si>
    <t>C.4.1</t>
  </si>
  <si>
    <t>C.4.2</t>
  </si>
  <si>
    <t>C.4.3</t>
  </si>
  <si>
    <t>C.5</t>
  </si>
  <si>
    <t>8.4.2</t>
  </si>
  <si>
    <t>C.5.1</t>
  </si>
  <si>
    <t>C.5.2</t>
  </si>
  <si>
    <t>C.5.3</t>
  </si>
  <si>
    <t>C.6</t>
  </si>
  <si>
    <t>C.6.1</t>
  </si>
  <si>
    <t>C.7</t>
  </si>
  <si>
    <t xml:space="preserve">PART </t>
  </si>
  <si>
    <t>SPEC</t>
  </si>
  <si>
    <t>PB 8.2.1</t>
  </si>
  <si>
    <t>C.7.1</t>
  </si>
  <si>
    <t>C.7.2</t>
  </si>
  <si>
    <t>C.7.3</t>
  </si>
  <si>
    <t>8.2.5</t>
  </si>
  <si>
    <t>TILING</t>
  </si>
  <si>
    <t>500mm x 500mm heavy duty non slip floor tiles</t>
  </si>
  <si>
    <t xml:space="preserve">150mm x 150mm heavy duty non slip wall tiles </t>
  </si>
  <si>
    <t>8.2.9</t>
  </si>
  <si>
    <t>JOINERY</t>
  </si>
  <si>
    <t>Window W1 with approved enamel paint</t>
  </si>
  <si>
    <t>Varnishing door D1 and frame with Woodoc 50 or approved water repellent wood sealer.
Rate includes preparation of surface.</t>
  </si>
  <si>
    <t>CHEMICAL TANKS SHELTER</t>
  </si>
  <si>
    <t>REFER TO DRG. U029-S04-0 &amp; U029-S05-0</t>
  </si>
  <si>
    <r>
      <t>m</t>
    </r>
    <r>
      <rPr>
        <vertAlign val="superscript"/>
        <sz val="9"/>
        <rFont val="Arial"/>
        <family val="2"/>
      </rPr>
      <t>2</t>
    </r>
  </si>
  <si>
    <t>Sides of footings of shelter structure foundations</t>
  </si>
  <si>
    <t>External faces of stub columns</t>
  </si>
  <si>
    <t>Mild steel bars</t>
  </si>
  <si>
    <t>High-tensile steel bars</t>
  </si>
  <si>
    <t>C.6.2</t>
  </si>
  <si>
    <t>8.4.3</t>
  </si>
  <si>
    <t>BLINDING LAYER IN GRADE 15/10 CONCRETE 50 mm THICKNESS</t>
  </si>
  <si>
    <t>STRENGTH CONCRETE 25/19</t>
  </si>
  <si>
    <t>Column Footings</t>
  </si>
  <si>
    <t>Stub Columns</t>
  </si>
  <si>
    <r>
      <t>m</t>
    </r>
    <r>
      <rPr>
        <vertAlign val="superscript"/>
        <sz val="9"/>
        <color theme="1"/>
        <rFont val="Arial"/>
        <family val="2"/>
      </rPr>
      <t>3</t>
    </r>
  </si>
  <si>
    <t>F.1</t>
  </si>
  <si>
    <t>F.1.1</t>
  </si>
  <si>
    <t>F.1.2</t>
  </si>
  <si>
    <t>F.1.3</t>
  </si>
  <si>
    <t>F.2</t>
  </si>
  <si>
    <t>F.2.1</t>
  </si>
  <si>
    <t>F.3</t>
  </si>
  <si>
    <t>F.3.1</t>
  </si>
  <si>
    <t>F.3.2</t>
  </si>
  <si>
    <t>F.3.3</t>
  </si>
  <si>
    <t>F.4</t>
  </si>
  <si>
    <t>PS PB</t>
  </si>
  <si>
    <t>F.4.1</t>
  </si>
  <si>
    <t>Wall tiles (glazed ceramic) white</t>
  </si>
  <si>
    <t>8.2.19 (a)</t>
  </si>
  <si>
    <t>Vinyl floor tiles (2mm Marley Heavy Duty or equal approved)</t>
  </si>
  <si>
    <t>8.2.5 (b)</t>
  </si>
  <si>
    <t>Vinyl cove skirting</t>
  </si>
  <si>
    <t>8.2.5 (a)</t>
  </si>
  <si>
    <t>300mm x 300mm heavy duty non slip floor tiles</t>
  </si>
  <si>
    <t>100mm high heavy duty non slip tile skirting including cutting of tiles</t>
  </si>
  <si>
    <t>F.5</t>
  </si>
  <si>
    <t>STEEL DOOR FRAMES INCLUDING LINTOL</t>
  </si>
  <si>
    <t>F.5.1</t>
  </si>
  <si>
    <t>F.5.2</t>
  </si>
  <si>
    <t>F.5.3</t>
  </si>
  <si>
    <t>D3 (1500 x 2000 x 220 wall)</t>
  </si>
  <si>
    <t>F.5.4</t>
  </si>
  <si>
    <t>F.5.5</t>
  </si>
  <si>
    <t>F.5.6</t>
  </si>
  <si>
    <t>F.5.7</t>
  </si>
  <si>
    <t>F.5.8</t>
  </si>
  <si>
    <t>F.5.9</t>
  </si>
  <si>
    <t>F.6</t>
  </si>
  <si>
    <t>PSPB</t>
  </si>
  <si>
    <t>F.6.1</t>
  </si>
  <si>
    <t>F.6.2</t>
  </si>
  <si>
    <t>F.6.3</t>
  </si>
  <si>
    <t>D3 (1500 x 2000 x 45) hardwood double door (outward opening)</t>
  </si>
  <si>
    <t>F.7</t>
  </si>
  <si>
    <t>F.7.1</t>
  </si>
  <si>
    <t>F.7.2</t>
  </si>
  <si>
    <t>F.7.3</t>
  </si>
  <si>
    <t>F.8</t>
  </si>
  <si>
    <t>STRUCTURAL TIMBER</t>
  </si>
  <si>
    <t>F.8.1</t>
  </si>
  <si>
    <t>F.8.2</t>
  </si>
  <si>
    <t>F.8.3</t>
  </si>
  <si>
    <t>F.8.4</t>
  </si>
  <si>
    <t>8.2.11 (f)</t>
  </si>
  <si>
    <t>Brandering  38 x 38 SAP</t>
  </si>
  <si>
    <t>F.8.5</t>
  </si>
  <si>
    <t>8.2.12</t>
  </si>
  <si>
    <t>Double roman through colour concrete roof tiles</t>
  </si>
  <si>
    <t>Ridge tiles edge bedded solid at joints</t>
  </si>
  <si>
    <t>GUTTERS</t>
  </si>
  <si>
    <t>80 x 55 colourbond aluminium downpipes</t>
  </si>
  <si>
    <t>PLUMBING</t>
  </si>
  <si>
    <t>Water closet suite (semi-close-coupled), fittings and connections to relevant pipework</t>
  </si>
  <si>
    <t>Hand wash basin complete, fittings, taps and connections to relevant pipework</t>
  </si>
  <si>
    <t>Shower tray (905mm x 905mm), fittings, taps and connections to relevant pipework</t>
  </si>
  <si>
    <t>Stainless steel double bowl, 1800 x 600 x 150, fittings, taps, cabinet and connections to relevant pipework</t>
  </si>
  <si>
    <t>Laboratory sink, fittings, taps, cabinet and connections to relevant pipework</t>
  </si>
  <si>
    <t xml:space="preserve"> </t>
  </si>
  <si>
    <t>150 litre high pressure horizontal mounted geyser, complete with drip tray, pressure control valve, overflow and connections to relevant pipework</t>
  </si>
  <si>
    <t>Supply, install and connect 15 mm copper pipes including for all applicable fittings to complete cold and hot water reticulation and connection to main water supply line</t>
  </si>
  <si>
    <t>sum</t>
  </si>
  <si>
    <t xml:space="preserve">Extra over item F.12.7 for supply and installation of 15 mm dia. </t>
  </si>
  <si>
    <t>brass stopcock</t>
  </si>
  <si>
    <t>Extra over item F.12.7 for supply and installation of Masterflow or equal approved pressure reducing valve (pressure rating 100 kPa)</t>
  </si>
  <si>
    <t>(a)  Hand wash basin 40 mm dia.</t>
  </si>
  <si>
    <t>(b)  Sink 40 mm dia.</t>
  </si>
  <si>
    <t>(c)  Laboratory sink 40 mm dia.</t>
  </si>
  <si>
    <t>(d)  Shower 40 mm dia.</t>
  </si>
  <si>
    <t>Connect WC with PVC pipework and fittings to PVC  reticulation,including 50 mm diameter two-way siphon valve</t>
  </si>
  <si>
    <t>Supply and install concrete gulley</t>
  </si>
  <si>
    <t>PAINTING OF ADMINISTRATION BUILDING</t>
  </si>
  <si>
    <t>Ceilings (plascon double velvet)</t>
  </si>
  <si>
    <t>Door and window frames (plascon enamel)</t>
  </si>
  <si>
    <t>Wooden doors (woodoc 50)</t>
  </si>
  <si>
    <t>Fascias, gutters and downpipes (plascon enamel)</t>
  </si>
  <si>
    <t>PROVISIONAL ITEMS</t>
  </si>
  <si>
    <t>Supply and installation of office furniture</t>
  </si>
  <si>
    <t>prov.</t>
  </si>
  <si>
    <t>Supply and installation of laboratory furniture and water testing equipment</t>
  </si>
  <si>
    <t>Add Contractor's charges onto the Provisional Sums</t>
  </si>
  <si>
    <t>%</t>
  </si>
  <si>
    <t>Hardwood bench, complete as detailed on the drawings</t>
  </si>
  <si>
    <t>Metal factory locker, two compartments</t>
  </si>
  <si>
    <t>Precast rainwater channels (1000 x 300 x 150 mm)</t>
  </si>
  <si>
    <t>Triple sliding white aluminium shower door with obscure translucent safety glass for 1000mm wide opening</t>
  </si>
  <si>
    <t>Supply and installation of 3000 litre calcamite septic tank, including connections to relevant pipework</t>
  </si>
  <si>
    <t>French drain complete</t>
  </si>
  <si>
    <t>TOTAL FOR SCHEDULE F (CARRIED FORWARD TO SUMMARY)</t>
  </si>
  <si>
    <t>F.1.4</t>
  </si>
  <si>
    <t>F.1.5</t>
  </si>
  <si>
    <t>F.5.10</t>
  </si>
  <si>
    <t>F.5.11</t>
  </si>
  <si>
    <t>F.5.12</t>
  </si>
  <si>
    <t>F.5.13</t>
  </si>
  <si>
    <t>F.5.14</t>
  </si>
  <si>
    <t>F.5.15</t>
  </si>
  <si>
    <t>F.6.4</t>
  </si>
  <si>
    <t>F.8.6</t>
  </si>
  <si>
    <t>SUPPLY, INSTALL AND CONNECT PVC WASTE PIPES INCLUDING FOR APPLICABLE FITTINGS</t>
  </si>
  <si>
    <t>No</t>
  </si>
  <si>
    <t>365x290x16mm Galvanised Base Plate as per detail</t>
  </si>
  <si>
    <t>C.8</t>
  </si>
  <si>
    <t>C.8.1</t>
  </si>
  <si>
    <t>C.8.2</t>
  </si>
  <si>
    <t>C.8.3</t>
  </si>
  <si>
    <t>C.8.4</t>
  </si>
  <si>
    <t>C.8.5</t>
  </si>
  <si>
    <t>C.8.6</t>
  </si>
  <si>
    <t>C.8.7</t>
  </si>
  <si>
    <t>Sum</t>
  </si>
  <si>
    <t>SCHEDULE D: RAPID GRAVITY SAND FILTERS</t>
  </si>
  <si>
    <t>SANS 1200H</t>
  </si>
  <si>
    <t>SUPPLY OF STRUCTURAL STEEL</t>
  </si>
  <si>
    <t xml:space="preserve">Unless other specified, structural steelwork complies with EN10025-2 Grade S355 JR. Circular Hollow Sections used for bracing will be cold formed from grade 300W steel to SANS 657-1, in accordance with the specification and tender drawings complete with all necessary cleats, brackets, gussets stiffeners, cap and base plates, packs and the like. </t>
  </si>
  <si>
    <t>Cold rolled lipped channel - purlins and girts with yield stress 225MPa</t>
  </si>
  <si>
    <t>50x50x5mm sag bars</t>
  </si>
  <si>
    <t>Universal beams (lighter that 50kg/m) incl. end plates</t>
  </si>
  <si>
    <t>Preparation of shop detail drawings</t>
  </si>
  <si>
    <t>Universal columns (lighter than 60kg/m) incl end plates</t>
  </si>
  <si>
    <t>Purlins-Black Bolts Grade 8.8 including flat and /or tapered washers - HD Galvanized (as shown on drawing)</t>
  </si>
  <si>
    <t>C.8.8</t>
  </si>
  <si>
    <t xml:space="preserve">m) Hot deep Galvanizing As Per Engineer's Specification </t>
  </si>
  <si>
    <t>Base-Black Bolts Grade 8.8 including flat and /or tapered washers - HD Galvanized (as shown on drawing)</t>
  </si>
  <si>
    <t>8.3.4</t>
  </si>
  <si>
    <t>8.3.13</t>
  </si>
  <si>
    <t>Delivery</t>
  </si>
  <si>
    <t>8.3.2</t>
  </si>
  <si>
    <t>Load at Works, delivery to site, offload, transport and stack</t>
  </si>
  <si>
    <t>Erection</t>
  </si>
  <si>
    <t>Erection, including taking from stacking area, transporting to site, erecting and touching up primer coat where damaged and painting, one under coat and one finish coat as per specification, after erection</t>
  </si>
  <si>
    <t>C.8.9</t>
  </si>
  <si>
    <t>C.8.10</t>
  </si>
  <si>
    <t xml:space="preserve">SANS </t>
  </si>
  <si>
    <t>1200HB</t>
  </si>
  <si>
    <t>ROOF COVERINGS,ETC</t>
  </si>
  <si>
    <t>RIBBED METAL SHEETING AND ACCESSORIES</t>
  </si>
  <si>
    <t xml:space="preserve">"0.5mm "IBR roof sheeting and accessories fixed to steel purlins at 1200mm centres, all in accordance with manufacturer's recommendations. </t>
  </si>
  <si>
    <t>Roof covering with pitch not exceeding 5 degrees, in transprtable lengths not exceeding 10m.</t>
  </si>
  <si>
    <t>Badged flashings curved on each side.</t>
  </si>
  <si>
    <t>RAINWATER GOODS ETC.</t>
  </si>
  <si>
    <t>Gutters</t>
  </si>
  <si>
    <t>220 x 200 seamless box gutter fixed to steel section</t>
  </si>
  <si>
    <t xml:space="preserve">110mm x110mm aluminium down pipes </t>
  </si>
  <si>
    <t>C.9</t>
  </si>
  <si>
    <t>C.9.1</t>
  </si>
  <si>
    <t>C.9.2</t>
  </si>
  <si>
    <t>C.9.3</t>
  </si>
  <si>
    <t>C.9.4</t>
  </si>
  <si>
    <t>D.1</t>
  </si>
  <si>
    <t xml:space="preserve">EXCAVATE FOR FOUNDATIONS AND PIPE </t>
  </si>
  <si>
    <t xml:space="preserve">TRENCHES IN ALL MATERAILS, BACKFILL BEHIND </t>
  </si>
  <si>
    <t xml:space="preserve">STRUCTURES, CONSTRUCT EMBANKMENTS OR </t>
  </si>
  <si>
    <t>DISPOSE WITHIN THE FREEHAUL DISTANCE FOR</t>
  </si>
  <si>
    <t>DEPTHS:</t>
  </si>
  <si>
    <t>D.1.1</t>
  </si>
  <si>
    <t>D.1.2</t>
  </si>
  <si>
    <t>Exceeding 2m up to 4m</t>
  </si>
  <si>
    <t>D.1.3</t>
  </si>
  <si>
    <t>8.3.3(b)</t>
  </si>
  <si>
    <t xml:space="preserve">Extra over items D.1.1 to D.1.2  for excavation in hard rock </t>
  </si>
  <si>
    <t>material</t>
  </si>
  <si>
    <t>D.1.4</t>
  </si>
  <si>
    <t>PSD 8.3.3</t>
  </si>
  <si>
    <t xml:space="preserve">Extra over itemes D.1.1 to D.1.3 for 5% soil cement backfilling </t>
  </si>
  <si>
    <t>(c)</t>
  </si>
  <si>
    <t>where instructed by the engineer</t>
  </si>
  <si>
    <t>D.1.5</t>
  </si>
  <si>
    <t>Excavate and dispose of unsuitable material from bottom</t>
  </si>
  <si>
    <t>(d)</t>
  </si>
  <si>
    <t>of excavations</t>
  </si>
  <si>
    <t>D.2</t>
  </si>
  <si>
    <t>1200L</t>
  </si>
  <si>
    <t>PIPE SPECIALS</t>
  </si>
  <si>
    <t>D.2.1</t>
  </si>
  <si>
    <t>Supply, installation and testing of pipes, fittings and specials as detailed in the pipe schedule</t>
  </si>
  <si>
    <t>D.3</t>
  </si>
  <si>
    <t>ROUGH WORK</t>
  </si>
  <si>
    <t>D.3.1</t>
  </si>
  <si>
    <t>Sides of floor slabs not to be trimmed</t>
  </si>
  <si>
    <t>SMOOTH FORMWORK (MEASURED TO 150mm</t>
  </si>
  <si>
    <t>BELOW FINISHED GROUND LEVEL WHERE</t>
  </si>
  <si>
    <t>APPLICABLE)</t>
  </si>
  <si>
    <t>D.3.2</t>
  </si>
  <si>
    <t xml:space="preserve">Sides of floor slabs </t>
  </si>
  <si>
    <t>D.3.3</t>
  </si>
  <si>
    <t>Internal face of roof parapet walls</t>
  </si>
  <si>
    <t>D.3.4</t>
  </si>
  <si>
    <t>External faces of walls below ground level</t>
  </si>
  <si>
    <t>D.3.5</t>
  </si>
  <si>
    <t>Sides of mass concrete where ordered by the Engineer</t>
  </si>
  <si>
    <t>SPECIAL SMOOTH REPAIRED AND RUBBED</t>
  </si>
  <si>
    <t>FORMWORK (MEASURED FROM 150 mm BELOW</t>
  </si>
  <si>
    <t>D.3.6</t>
  </si>
  <si>
    <t>Soffits of filter outlet channels and boxes</t>
  </si>
  <si>
    <t>D.3.7</t>
  </si>
  <si>
    <t>Soffit of roof slabs</t>
  </si>
  <si>
    <t>D.3.8</t>
  </si>
  <si>
    <t>Soffit of walkways and floor slabs</t>
  </si>
  <si>
    <t>PLANE SLOPING</t>
  </si>
  <si>
    <t>D.3.9</t>
  </si>
  <si>
    <t>Soffit of staircases</t>
  </si>
  <si>
    <t>D.3.10</t>
  </si>
  <si>
    <t>External faces of filter walls</t>
  </si>
  <si>
    <t>D.3.11</t>
  </si>
  <si>
    <t>Internal faces of filter walls</t>
  </si>
  <si>
    <t>D.3.12</t>
  </si>
  <si>
    <t>Sides of walkways</t>
  </si>
  <si>
    <t>D.3.13</t>
  </si>
  <si>
    <t>Sides of risers of stairs</t>
  </si>
  <si>
    <t>D.3.14</t>
  </si>
  <si>
    <t>Sides of beams</t>
  </si>
  <si>
    <t>D.3.15</t>
  </si>
  <si>
    <t>Sides of columns</t>
  </si>
  <si>
    <t>D.3.16</t>
  </si>
  <si>
    <t>External sides of roof slabs and parapet walls</t>
  </si>
  <si>
    <t>D.3.17</t>
  </si>
  <si>
    <t>Sides of overflow channel</t>
  </si>
  <si>
    <t>D.3.18</t>
  </si>
  <si>
    <t>Sides of upstand on walkways and stairs (100mm high)</t>
  </si>
  <si>
    <t>D.3.19</t>
  </si>
  <si>
    <t>Small, circular of diameter up to 0.35m, up to 0.5m deep</t>
  </si>
  <si>
    <t>D.3.20</t>
  </si>
  <si>
    <t>Small, other than circular of area up to and including 0.1m² up to 0.5m deep</t>
  </si>
  <si>
    <t>D.3.21</t>
  </si>
  <si>
    <t>(c )</t>
  </si>
  <si>
    <t>Large, other than circular of area over 0.1m² up to and including 0.5m², up to 0.5m deep</t>
  </si>
  <si>
    <t>D.3.22</t>
  </si>
  <si>
    <t>Large, other than circular of area over 0.5m² up to and including 1m², up to 0.5m deep</t>
  </si>
  <si>
    <t>D.4</t>
  </si>
  <si>
    <t>D.4.1</t>
  </si>
  <si>
    <t>EXTRA OVER ITEM D.4.1 (PROVISIONAL QUANTITIES)</t>
  </si>
  <si>
    <t>D.4.2</t>
  </si>
  <si>
    <t>Y10 m</t>
  </si>
  <si>
    <t>D.4.3</t>
  </si>
  <si>
    <t>D.4.4</t>
  </si>
  <si>
    <t>D.4.5</t>
  </si>
  <si>
    <t>Y20 mm</t>
  </si>
  <si>
    <t>D.4.6</t>
  </si>
  <si>
    <t xml:space="preserve">EXTRA OVER ITEM D.4.6 (PROVISIONAL QUANTITIES) </t>
  </si>
  <si>
    <t>D.4.7</t>
  </si>
  <si>
    <t>D.4.8</t>
  </si>
  <si>
    <t>D.4.9</t>
  </si>
  <si>
    <t>D.5</t>
  </si>
  <si>
    <t xml:space="preserve">BLINDING LAYER IN GRADE 20/20 CONCRETE 50 mm </t>
  </si>
  <si>
    <t>THICKNESS</t>
  </si>
  <si>
    <t>D.5.1</t>
  </si>
  <si>
    <t>Horizontal</t>
  </si>
  <si>
    <t>STRENGTH CONCRETE GRADE 20/20 IN FILLING OF OVER-BREAK IN EXCAVATIONS IN ROCK TO FORM BLINDING LAYER</t>
  </si>
  <si>
    <t>D.5.2</t>
  </si>
  <si>
    <t>D.5.4</t>
  </si>
  <si>
    <t>Mass concrete below structures or where ordered</t>
  </si>
  <si>
    <t>STRENGTH CONCRETE 20/10</t>
  </si>
  <si>
    <t>D.5.5</t>
  </si>
  <si>
    <t>Benching to channels</t>
  </si>
  <si>
    <t>D.5.6</t>
  </si>
  <si>
    <t>Screeds to floors and roofs</t>
  </si>
  <si>
    <t>D.5.7</t>
  </si>
  <si>
    <t>Floor slabs</t>
  </si>
  <si>
    <t>D.5.8</t>
  </si>
  <si>
    <t>Straight walls</t>
  </si>
  <si>
    <t>D.5.9</t>
  </si>
  <si>
    <t>Walkways</t>
  </si>
  <si>
    <t>D.5.10</t>
  </si>
  <si>
    <t>Roof slabs</t>
  </si>
  <si>
    <t>D.5.11</t>
  </si>
  <si>
    <t>Walls of overflow channel</t>
  </si>
  <si>
    <t>D.5.12</t>
  </si>
  <si>
    <t>Parapet walls</t>
  </si>
  <si>
    <t>D.5.13</t>
  </si>
  <si>
    <t>Stair cases</t>
  </si>
  <si>
    <t>D.5.14</t>
  </si>
  <si>
    <t>Columns</t>
  </si>
  <si>
    <t>D.5.15</t>
  </si>
  <si>
    <t>Filter false floor (under supervision of mechanical contractor)</t>
  </si>
  <si>
    <t>D.5.16</t>
  </si>
  <si>
    <t>To upper surfaces of concealed work and surfaces to receive benching or screed</t>
  </si>
  <si>
    <t>D.5.17</t>
  </si>
  <si>
    <t>To upper surfaces of screed on roof slabs</t>
  </si>
  <si>
    <t>D.5.18</t>
  </si>
  <si>
    <t>Top of walls and parapet walls</t>
  </si>
  <si>
    <t>D.5.19</t>
  </si>
  <si>
    <t>Top of walkways, false floors and channel floors</t>
  </si>
  <si>
    <t>D.5.20</t>
  </si>
  <si>
    <t>Tread of stairs</t>
  </si>
  <si>
    <t>D.5.21</t>
  </si>
  <si>
    <t>Filter false floor</t>
  </si>
  <si>
    <t>D.5.22</t>
  </si>
  <si>
    <t>Benching in channels</t>
  </si>
  <si>
    <t>D.5.24</t>
  </si>
  <si>
    <t>Backwash and weirs</t>
  </si>
  <si>
    <t>D.6</t>
  </si>
  <si>
    <t xml:space="preserve">GROUTING IN OF EQUIPMENT SUPPLIED AND </t>
  </si>
  <si>
    <t>INSTALLED BY PLANT SUPPLIER WITH</t>
  </si>
  <si>
    <t>D.6.1</t>
  </si>
  <si>
    <t>Non-shrink grout ("Degussa Masterflow 524" or similar approved)</t>
  </si>
  <si>
    <t>PSG 8.9</t>
  </si>
  <si>
    <t>TESTING STRUCTURES FOR WATERTIGHTNESS</t>
  </si>
  <si>
    <t>D.6.2</t>
  </si>
  <si>
    <t>Filters (including outlet channels)</t>
  </si>
  <si>
    <t>PSG 8.10</t>
  </si>
  <si>
    <t>BUILDING PIPES INTO CONCRETE WORK AND GROUTING PIPES INSTALLED BY THE MECHANICAL CONTRACTOR</t>
  </si>
  <si>
    <t xml:space="preserve">PIPES SUPPLIED AND INSTALLED BY THE CIVIL </t>
  </si>
  <si>
    <t>CONTRACTOR OF DIAMETER AND OPENING SIZES</t>
  </si>
  <si>
    <t>(IRRESPECTIVE OF TYPE)</t>
  </si>
  <si>
    <t>D.6.3</t>
  </si>
  <si>
    <t>Up to and including 200mm diameter, openings up to 400mm square</t>
  </si>
  <si>
    <t>D.6.4</t>
  </si>
  <si>
    <t>Over 200mm up to and including 300mm diameter, openings up to 500mm square</t>
  </si>
  <si>
    <t>D.6.5</t>
  </si>
  <si>
    <t>Over 300mm up to and inlcuding 400mm diameter, openings up to 600mm square</t>
  </si>
  <si>
    <t>D.6.6</t>
  </si>
  <si>
    <t>Over 400mm up to and including 500mm diameter, openings up to 700mm square</t>
  </si>
  <si>
    <t>D.6.7</t>
  </si>
  <si>
    <t>Over 500mm up to and including 600mm diameter, openings up to 900mm square</t>
  </si>
  <si>
    <t xml:space="preserve">PIPES SUPPLIED AND INSTALLED BY MECHANICAL </t>
  </si>
  <si>
    <t xml:space="preserve">CONTRACTOR OF DIAMETER AND OPENING SIZES </t>
  </si>
  <si>
    <t>D.6.8</t>
  </si>
  <si>
    <t>D.6.9</t>
  </si>
  <si>
    <t>D.6.10</t>
  </si>
  <si>
    <t>Over 800mm up to and including 900mm diameter, openings up to 1100mm square</t>
  </si>
  <si>
    <t>BUILDING PIPES INTO BRICKWORK</t>
  </si>
  <si>
    <t>D.6.11</t>
  </si>
  <si>
    <t>160mm PVC pipes into 230mm thick brick wall</t>
  </si>
  <si>
    <t>D.7</t>
  </si>
  <si>
    <t>STRUCTURAL STEELWORK (SMALL WORK)</t>
  </si>
  <si>
    <t>1200 HA</t>
  </si>
  <si>
    <t>D.7.1</t>
  </si>
  <si>
    <t>8.3.2 (b)</t>
  </si>
  <si>
    <t>Galvanised handrail assembly complete</t>
  </si>
  <si>
    <t>D.7.2</t>
  </si>
  <si>
    <t>8.3.4 (a)</t>
  </si>
  <si>
    <t>SS304 open grid steel flooring complete and installed with SS304 frames</t>
  </si>
  <si>
    <t>D.8</t>
  </si>
  <si>
    <t>D.8.1</t>
  </si>
  <si>
    <t>230mm thick, both faces face brick (allow a purchase price of R3000,00 per 1000 bricks, excl VAT)</t>
  </si>
  <si>
    <t>D.8.2</t>
  </si>
  <si>
    <t>Supply and install Kilcher Limitgliss bearing (40kN/m) between concrete roof and brickwork (220mm wide)</t>
  </si>
  <si>
    <t>D.8.3</t>
  </si>
  <si>
    <t>D.8.4</t>
  </si>
  <si>
    <t>Brick on edge on external side of window including DPC as shown in the drawings.</t>
  </si>
  <si>
    <t>D.8.5</t>
  </si>
  <si>
    <t>Quarry tile, 110mm wide, on internal side of window.</t>
  </si>
  <si>
    <t>D.8.6</t>
  </si>
  <si>
    <t>150mm x 150mm white glazed tiles to walls and floors of clear-water filter outlet channels.</t>
  </si>
  <si>
    <t>8.2.14</t>
  </si>
  <si>
    <t>RAINWATER OUTLETS</t>
  </si>
  <si>
    <t>D.8.7</t>
  </si>
  <si>
    <t>Supply and installation of 80mm diameter "Eze-flo" or similar approved cast iron rainwater outlet in roof slab</t>
  </si>
  <si>
    <t>D.8.8</t>
  </si>
  <si>
    <t>80mm diameter medium quality galvanised screwed and socketed pipes including galvanised holding brackets</t>
  </si>
  <si>
    <t>D.8.9</t>
  </si>
  <si>
    <t>80mm diameter medium qulaity galvanized 45  degree bends</t>
  </si>
  <si>
    <t>D.8.10</t>
  </si>
  <si>
    <t>Supply and install door D1 (800mm wide x 2100mm high) complete with frame</t>
  </si>
  <si>
    <t>D.8.11</t>
  </si>
  <si>
    <t>Supply and install door D2 (1500mm wide x 2400mm high) complete with frame</t>
  </si>
  <si>
    <t>D.8.12</t>
  </si>
  <si>
    <t>Supply and install standard industrial type window SS23, 673mm wide x 1445mm high, complete as specified (window W1)</t>
  </si>
  <si>
    <t>D.8.13</t>
  </si>
  <si>
    <t>Supply and install standard industrial type window SS43, 1300mm wide x 1445mm high, complete as specified (window W2)</t>
  </si>
  <si>
    <t>D.8.14</t>
  </si>
  <si>
    <t>Door D1 and frame with Woodoc 50 or approved water repellent wood sealer</t>
  </si>
  <si>
    <t>D.8.15</t>
  </si>
  <si>
    <t>Door D2 and frame with Woodoc 50 or approved water repellent wood sealer</t>
  </si>
  <si>
    <t>D.8.18</t>
  </si>
  <si>
    <t>window W1 with Plascon Velvaglo (or similar approved) paint, colour olive branch D22-6</t>
  </si>
  <si>
    <t>D.8.19</t>
  </si>
  <si>
    <t>window W2 with Plascon Velvaglo (or similar approved) paint, colour olive branch D22-6</t>
  </si>
  <si>
    <t>D.9</t>
  </si>
  <si>
    <t>SUNDRY ITEMS</t>
  </si>
  <si>
    <t>SANS 1200LD 8.2.4</t>
  </si>
  <si>
    <t>MANHOLE COVERS</t>
  </si>
  <si>
    <t>D.9.1</t>
  </si>
  <si>
    <t>Supply and install  760 mm square manhole cover and frame complete, including forming of opening in 250mm thick concrete slab as specified on DWG 230410PR0/05/02</t>
  </si>
  <si>
    <t>VOID FORMERS</t>
  </si>
  <si>
    <t>D.9.2</t>
  </si>
  <si>
    <t>Polystyrene void formers</t>
  </si>
  <si>
    <t>CORING OF OPENINGS IN CONCRETE MEMBERS</t>
  </si>
  <si>
    <t>D.9.3</t>
  </si>
  <si>
    <t xml:space="preserve">Coring of 65mm diameter openings in 250mm thick reinforced </t>
  </si>
  <si>
    <t>concrete floors</t>
  </si>
  <si>
    <t>D.9.4</t>
  </si>
  <si>
    <t>Coring of 100mm diameter openings in 250mm thick reinforced concrete floors</t>
  </si>
  <si>
    <t>TOTAL FOR SCHEDULE D (CARRIED FORWARD TO SUMMARY)</t>
  </si>
  <si>
    <t>D.4.10</t>
  </si>
  <si>
    <t>ℓ</t>
  </si>
  <si>
    <t>Apply 30 microns of waterborne rust converter (Polycell End Rust by Plascon or similar approved) to exposed rebar</t>
  </si>
  <si>
    <t>B.1</t>
  </si>
  <si>
    <t>1200C</t>
  </si>
  <si>
    <t>SITE CLEARANCE</t>
  </si>
  <si>
    <t>B.1.1</t>
  </si>
  <si>
    <t>Clear and grub small trees and bushes</t>
  </si>
  <si>
    <t>REMOVE AND GRUB LARGE TREES AND TREE STUMPS OF GIRTH</t>
  </si>
  <si>
    <t>B.1.2</t>
  </si>
  <si>
    <t>Over 1 m and up to 2 m</t>
  </si>
  <si>
    <t>B.1.3</t>
  </si>
  <si>
    <t>Over 2 m and up to 3 m</t>
  </si>
  <si>
    <t>B.1.4</t>
  </si>
  <si>
    <t>Reclear surfaces (provisional) (where ordered by the Engineer)</t>
  </si>
  <si>
    <t>B.2</t>
  </si>
  <si>
    <t>EXCAVATION</t>
  </si>
  <si>
    <t>B.2.1</t>
  </si>
  <si>
    <t>8.3.1.2</t>
  </si>
  <si>
    <t>Remove topsoil to nominal depth of 100 mm, stockpile and maintain</t>
  </si>
  <si>
    <t>BULK EARTHWORKS</t>
  </si>
  <si>
    <t>8.3.2(a)</t>
  </si>
  <si>
    <t>EXCAVATE IN ALL MATERIALS AND USE FOR EMBANKMENT, TERRACE CONSTRUCTION, BACKFIL OR DISPOSE WITHIN 1.5 km</t>
  </si>
  <si>
    <t>B.2.2</t>
  </si>
  <si>
    <t>Cut to fill for forming terraces compacted to 93% MOD AASHTO density</t>
  </si>
  <si>
    <t>B.2.3</t>
  </si>
  <si>
    <t>Cut to stockpile for forming terraces (only when ordered)</t>
  </si>
  <si>
    <t>B.2.4</t>
  </si>
  <si>
    <t>Stockpile to fill for forming terraces (only when ordered) compacted to 93% MOD AASHTO density</t>
  </si>
  <si>
    <t>B.2.5</t>
  </si>
  <si>
    <t>Cut to spoil</t>
  </si>
  <si>
    <t>EXTRA OVER ITEMS B.2.2 to B.2.5 FOR EXCAVATIONS IN:</t>
  </si>
  <si>
    <t>B.2.6</t>
  </si>
  <si>
    <t>B.2.7</t>
  </si>
  <si>
    <t>8.3.6</t>
  </si>
  <si>
    <t>Overhaul (provisional)</t>
  </si>
  <si>
    <t>m³km</t>
  </si>
  <si>
    <t>B.3</t>
  </si>
  <si>
    <t>SANS 1200MJ</t>
  </si>
  <si>
    <t>SEGMENTED CONCRETE BLOCK PAVING AROUND STRUCTURES ON TERRACES</t>
  </si>
  <si>
    <t>B.3.1</t>
  </si>
  <si>
    <t>Preparation of area to be paved</t>
  </si>
  <si>
    <t>B.3.2</t>
  </si>
  <si>
    <t>Construction of paving with 60 mm thick concrete blocks (natural colour) including sandbed complete</t>
  </si>
  <si>
    <t>B.3.3</t>
  </si>
  <si>
    <t>Extra over item B.3.2 for provision and installation of edge restraints consisting of kerbing as per SANS 927 Fig. 6</t>
  </si>
  <si>
    <t>CUTTING UNITS TO FIT EDGE RESTRAINTS</t>
  </si>
  <si>
    <t>B.3.4</t>
  </si>
  <si>
    <t>Straight</t>
  </si>
  <si>
    <t>B.3.5</t>
  </si>
  <si>
    <t>Circular</t>
  </si>
  <si>
    <t>SUB-TOTAL CARRIED FORWARD</t>
  </si>
  <si>
    <t>B.4</t>
  </si>
  <si>
    <t>ROAD CONSTRUCTION</t>
  </si>
  <si>
    <t>SANS 1200DM</t>
  </si>
  <si>
    <t>B.4.1</t>
  </si>
  <si>
    <t>Remove topsoil 150 mm deep to stockpile and maintain</t>
  </si>
  <si>
    <t>B.4.2</t>
  </si>
  <si>
    <t>8.3.7</t>
  </si>
  <si>
    <t>Excavate in all materials and spoil</t>
  </si>
  <si>
    <t>CUT TO FILL</t>
  </si>
  <si>
    <t>B.4.3</t>
  </si>
  <si>
    <t>Compact to 90% Mod. AASHTO maximum density</t>
  </si>
  <si>
    <t>TREATMENT OF ROAD-BED</t>
  </si>
  <si>
    <t>B.4.4</t>
  </si>
  <si>
    <t>Road-bed preparation (150 mm thick) and compaction of material to 93% Mod. AASHTO maximum density</t>
  </si>
  <si>
    <t>SURFACE FINISHES</t>
  </si>
  <si>
    <t>B.4.5</t>
  </si>
  <si>
    <t>Topsoiling and grading shoulders</t>
  </si>
  <si>
    <t>1200ME</t>
  </si>
  <si>
    <t>SUBBASE (95% Mod. AASHTO MAXIMUM DENSITY)</t>
  </si>
  <si>
    <t>CONSTRUCT GRAVEL BASE WITH MATERIAL FROM DESIGNATED EXCAVATIONS:</t>
  </si>
  <si>
    <t>B.4.6</t>
  </si>
  <si>
    <t>Construct base with material from borrow pits or stockpiles within the freehaul distance</t>
  </si>
  <si>
    <t>B.4.7</t>
  </si>
  <si>
    <t>Construct subbase with material from obtained from commercial sources</t>
  </si>
  <si>
    <t>B.4.8</t>
  </si>
  <si>
    <t>8.3.5</t>
  </si>
  <si>
    <t>Process material by means of stabilising</t>
  </si>
  <si>
    <t>B.4.9</t>
  </si>
  <si>
    <t>8.3.8</t>
  </si>
  <si>
    <t>Stabilising agent : Portland blast furnace cement (3% by mass)</t>
  </si>
  <si>
    <t>OVERHAUL</t>
  </si>
  <si>
    <t>B.4.10</t>
  </si>
  <si>
    <t>8.3.9</t>
  </si>
  <si>
    <t>Extra over item B.4.7 for hauling material in excess of the freehaul distance</t>
  </si>
  <si>
    <t>m³.km</t>
  </si>
  <si>
    <t>SABS</t>
  </si>
  <si>
    <t>1200MJ</t>
  </si>
  <si>
    <t>SEGMENTED CONCRETE BLOCK PAVING ON ROADS</t>
  </si>
  <si>
    <t>B.4.11</t>
  </si>
  <si>
    <t>B.4.12</t>
  </si>
  <si>
    <t>Construction of paving with 80 mm thick concrete blocks (natural colour) including sandbed complete</t>
  </si>
  <si>
    <t>B.4.13</t>
  </si>
  <si>
    <t>B.4.14</t>
  </si>
  <si>
    <t>B.4.15</t>
  </si>
  <si>
    <t>TOTAL FOR SCHEDULE B (CARRIED FORWARD TO SUMMARY)</t>
  </si>
  <si>
    <t>SCHEDULE B: GENERAL SITE WORKS</t>
  </si>
  <si>
    <t>TOTAL FOR SCHEDULE C (CARRIED FORWARD TO SUMMARY)</t>
  </si>
  <si>
    <t>SCHEDULE F: ADMINISTRATION BUILDING</t>
  </si>
  <si>
    <t>SCHEDULE G: INTERCONNECTING PIPEWORK AND MANHOLES</t>
  </si>
  <si>
    <t>G.1</t>
  </si>
  <si>
    <t>EARTHWORKS (PIPE TRENCHES)</t>
  </si>
  <si>
    <t>1200DB</t>
  </si>
  <si>
    <t xml:space="preserve"> 8.3.2</t>
  </si>
  <si>
    <t>EXCAVATE IN ALL MATERIALS FOR TRENCHES, BACKFILL AND COMPACT, INCLUDING DISPOSAL OF SURPLUS UNSUITABLE MATERIAL WITHIN THE FREEHAUL DISTANCE FOR PIPES, CABLE DUCTS AND PIPE SLEEVES WITH DIAMETER</t>
  </si>
  <si>
    <t>UP TO 100 mm DIAMETER FOR DEPTHS</t>
  </si>
  <si>
    <t>OVER AND UP TO:</t>
  </si>
  <si>
    <t>G.1.1</t>
  </si>
  <si>
    <t>0,0m - 1,5m</t>
  </si>
  <si>
    <t>G.1.2</t>
  </si>
  <si>
    <t>1,5m - 2,5m</t>
  </si>
  <si>
    <t>OVER 100mm UP TO 315 mm DIAMETER FOR DEPTHS</t>
  </si>
  <si>
    <t>G.1.3</t>
  </si>
  <si>
    <t>G.1.4</t>
  </si>
  <si>
    <t>G.1.5</t>
  </si>
  <si>
    <t>2,5m - 3,0m</t>
  </si>
  <si>
    <t>G.1.6</t>
  </si>
  <si>
    <t>8.3.2(b)</t>
  </si>
  <si>
    <t>Extra over Items G.1.1 to G.1.5 for excavation (provisional)</t>
  </si>
  <si>
    <t>in hard rock material</t>
  </si>
  <si>
    <t>G.1.7</t>
  </si>
  <si>
    <t>PSDB</t>
  </si>
  <si>
    <t>Excavate by hand in soft material to expose existing services</t>
  </si>
  <si>
    <t>8.3.2(d)</t>
  </si>
  <si>
    <t>G.1.8</t>
  </si>
  <si>
    <t>Excavate and backfill by hand in restriced areas</t>
  </si>
  <si>
    <t>8.3.2 (e)</t>
  </si>
  <si>
    <t>G.1.9</t>
  </si>
  <si>
    <t>Shoring of trenches where instructed by the engineer</t>
  </si>
  <si>
    <t>8.3.3.1</t>
  </si>
  <si>
    <t>IMPORT BACKFILL MATERIALS FROM</t>
  </si>
  <si>
    <t>G.1.10</t>
  </si>
  <si>
    <t>Other excavations on site</t>
  </si>
  <si>
    <t>G.2</t>
  </si>
  <si>
    <t>G.2.1</t>
  </si>
  <si>
    <t>Supply, installation and testing of pipes and specials as detailed in the pipe schedule</t>
  </si>
  <si>
    <t>G.3</t>
  </si>
  <si>
    <t>MEDIUM PRESSURE PIPELINES</t>
  </si>
  <si>
    <t>SUPPLY, HANDLE, LAY AND BED FOR FLEXIBLE PIPES</t>
  </si>
  <si>
    <t>uPVC class 9</t>
  </si>
  <si>
    <t>G.3.1</t>
  </si>
  <si>
    <t xml:space="preserve">90 mm diameter </t>
  </si>
  <si>
    <t>G.3.2</t>
  </si>
  <si>
    <t xml:space="preserve">110 mm diameter </t>
  </si>
  <si>
    <t>G.3.3</t>
  </si>
  <si>
    <t xml:space="preserve">160 mm diameter </t>
  </si>
  <si>
    <t>G.3.4</t>
  </si>
  <si>
    <t>200 mm diameter</t>
  </si>
  <si>
    <t>G.3.5</t>
  </si>
  <si>
    <t>250 mm diameter</t>
  </si>
  <si>
    <t>uPVC Class 12</t>
  </si>
  <si>
    <t>G.3.6</t>
  </si>
  <si>
    <t>315 mm diameter</t>
  </si>
  <si>
    <t>SPECIALS AND FITTINGS</t>
  </si>
  <si>
    <t>SUPPLY, LAY, JOINT, BED FOR FLEXIBLE PIPES AND TEST, INCLUDING CUTTING PIPES, SUPPLYING FLEXIBLE COUPLINGS AND STEEL BENDS WHERE APPLICABLE</t>
  </si>
  <si>
    <t>EXTRA OVER ITEMS G.3.1 TO G.3.6 FOR PIPE LAYING</t>
  </si>
  <si>
    <t>uPVC 90° BENDS</t>
  </si>
  <si>
    <t>G.3.7</t>
  </si>
  <si>
    <t>90mm diameter</t>
  </si>
  <si>
    <t>G.3.8</t>
  </si>
  <si>
    <t>110mm diameter</t>
  </si>
  <si>
    <t>G.3.9</t>
  </si>
  <si>
    <t>160mm diameter</t>
  </si>
  <si>
    <t>G.3.10</t>
  </si>
  <si>
    <t>200mm diameter</t>
  </si>
  <si>
    <t>G.3.11</t>
  </si>
  <si>
    <t>250mm diameter</t>
  </si>
  <si>
    <t>G.3.12</t>
  </si>
  <si>
    <t>uPVC 45° BENDS</t>
  </si>
  <si>
    <t>G.3.13</t>
  </si>
  <si>
    <t>G.3.14</t>
  </si>
  <si>
    <t>G.3.15</t>
  </si>
  <si>
    <t>G.3.16</t>
  </si>
  <si>
    <t>G.3.17</t>
  </si>
  <si>
    <t>G.3.18</t>
  </si>
  <si>
    <t>uPVC 22,5° BENDS</t>
  </si>
  <si>
    <t>G.3.19</t>
  </si>
  <si>
    <t>G.3.20</t>
  </si>
  <si>
    <t>SUPPLY, HANDLE, LAY AND BED CLASS B AND JOIN WITH PLASSON COUPLINGS</t>
  </si>
  <si>
    <t>HDPE CLASS 10</t>
  </si>
  <si>
    <t>G.3.21</t>
  </si>
  <si>
    <t>25mm diameter</t>
  </si>
  <si>
    <t>G.3.22</t>
  </si>
  <si>
    <t>32mm diameter</t>
  </si>
  <si>
    <t>G.3.23</t>
  </si>
  <si>
    <t>50mm diameter</t>
  </si>
  <si>
    <t>TAPS WITH HOSE CONNECTIONS</t>
  </si>
  <si>
    <t>G.3.24</t>
  </si>
  <si>
    <t>Standpipes with 25mm tap and hose connection projecting 900mm above ground level complete with 25mm diameter GMS connecting pipe, adaptors, supports (Y-section standard)</t>
  </si>
  <si>
    <t>EXTRA OVER ITEMS G.3.21 TO G.3.23</t>
  </si>
  <si>
    <t>HDPE COMPRESSION ELBOWS</t>
  </si>
  <si>
    <t>G.3.25</t>
  </si>
  <si>
    <t>G.3.26</t>
  </si>
  <si>
    <t>G.3.27</t>
  </si>
  <si>
    <t>45mm diameter</t>
  </si>
  <si>
    <t>HDPE COMPRESSION MALE ADAPTORS</t>
  </si>
  <si>
    <t>G.3.28</t>
  </si>
  <si>
    <t>G.3.29</t>
  </si>
  <si>
    <t>G.3.30</t>
  </si>
  <si>
    <t>HDPE COMPRESSION 90° EQUAL TEES</t>
  </si>
  <si>
    <t>G.3.31</t>
  </si>
  <si>
    <t>G.3.32</t>
  </si>
  <si>
    <t>G.3.33</t>
  </si>
  <si>
    <t>HDPE COMPRESSION REDUCING COUPLINGS</t>
  </si>
  <si>
    <t>G.3.34</t>
  </si>
  <si>
    <t>32 x 25mm</t>
  </si>
  <si>
    <t>G.3.35</t>
  </si>
  <si>
    <t>50 x 32mm</t>
  </si>
  <si>
    <t>G.3.36</t>
  </si>
  <si>
    <t>PSL 8.2.11</t>
  </si>
  <si>
    <t>Anchor or thrust blocks</t>
  </si>
  <si>
    <t>G.3.37</t>
  </si>
  <si>
    <t>8.2.11</t>
  </si>
  <si>
    <t>Encase pipes in concrete Grade 20/20</t>
  </si>
  <si>
    <t>G.4</t>
  </si>
  <si>
    <t>SANS 1200LB</t>
  </si>
  <si>
    <t>BEDDING (PIPES)</t>
  </si>
  <si>
    <t>FROM TRENCH EXCAVATION</t>
  </si>
  <si>
    <t>G.4.1</t>
  </si>
  <si>
    <t>Selected granular material for bedding cradle</t>
  </si>
  <si>
    <t>G.4.2</t>
  </si>
  <si>
    <t>Selected fill material</t>
  </si>
  <si>
    <t>SUPPLY ONLY OF BEDDING MATERIAL BY IMPORTING FROM BORROW PITS WITHIN THE FREEHAUL DISTANCE</t>
  </si>
  <si>
    <t>G.4.3</t>
  </si>
  <si>
    <t>OVERHAUL OF MATERIAL FOR BEDDING</t>
  </si>
  <si>
    <t>G.4.4</t>
  </si>
  <si>
    <t>Overhaul</t>
  </si>
  <si>
    <t>G.5</t>
  </si>
  <si>
    <t>CABLE DUCTS</t>
  </si>
  <si>
    <t>1200LC</t>
  </si>
  <si>
    <t>SUPPLY, LAY, BED AND PROVE DUCT</t>
  </si>
  <si>
    <t>G.5.1</t>
  </si>
  <si>
    <t>110 mm uPVC class 34</t>
  </si>
  <si>
    <t>G.5.2</t>
  </si>
  <si>
    <t>160 mm uPVC class 34</t>
  </si>
  <si>
    <t>G.5.3</t>
  </si>
  <si>
    <t>8.2.7</t>
  </si>
  <si>
    <t>Construct brick draw pits 1500 x 1500 x 1500mm deep</t>
  </si>
  <si>
    <t>complete with base and cover slabs including class 4 manhole cover and frame</t>
  </si>
  <si>
    <t>G.6</t>
  </si>
  <si>
    <t>SEWERS</t>
  </si>
  <si>
    <t>1200LD</t>
  </si>
  <si>
    <t>SUPPLY, LAY, JOINT, BED CLASS B AND TEST uPVC CLASS 34 PIPES WITH INCLUDING CUTTING OF PIPES</t>
  </si>
  <si>
    <t>G.6.1</t>
  </si>
  <si>
    <t>110 mm diameter</t>
  </si>
  <si>
    <t>G.6.2</t>
  </si>
  <si>
    <t>MANHOLES</t>
  </si>
  <si>
    <t>MANHOLES 1000mm DIAMETER COMPLETE WITH</t>
  </si>
  <si>
    <t>TYPE 4 COVER AND FRAME FOR DEPTHS:</t>
  </si>
  <si>
    <t>G.6.3</t>
  </si>
  <si>
    <t>Up to 1,5m</t>
  </si>
  <si>
    <t>G.6.4</t>
  </si>
  <si>
    <t>1,5m up to 2,5m</t>
  </si>
  <si>
    <t>TOTAL FOR SCHEDULE G (CARRIED FORWARD TO SUMMARY)</t>
  </si>
  <si>
    <t>`</t>
  </si>
  <si>
    <t>SCHEDULE H: MODIFICATIONS TO EXISTING SLUDGE HOLDING PONDS</t>
  </si>
  <si>
    <t>H.1</t>
  </si>
  <si>
    <t>EARTHWORKS (Small Earth Dams)</t>
  </si>
  <si>
    <t>1200DE</t>
  </si>
  <si>
    <t>8.3.1.6</t>
  </si>
  <si>
    <t>H.1.1</t>
  </si>
  <si>
    <t>Topsoil to nominal depth of 100 mm, stockpile and maintain</t>
  </si>
  <si>
    <t>ha</t>
  </si>
  <si>
    <t>8.3.3</t>
  </si>
  <si>
    <t>H.1.2</t>
  </si>
  <si>
    <t>Material unsuitable for embankment (cut to spoil to designated spoil site)</t>
  </si>
  <si>
    <t>H.1.3</t>
  </si>
  <si>
    <t>Material suitable for embankment (cut to stockpile)</t>
  </si>
  <si>
    <t>8.3.3(c)</t>
  </si>
  <si>
    <t>EXTRA OVER ITEM G.1.2 AND G.1.3 FOR EXCAVATION IN:</t>
  </si>
  <si>
    <t>H.1.4</t>
  </si>
  <si>
    <t>PREPARATION OF EXPOSED SURFACES FOR AREA TO BE COVERED BY POND EMBANKMENT AND AREA TO BE COVERED BY BENTONITE MIXED WITH SOIL LAYER</t>
  </si>
  <si>
    <t>H.1.5</t>
  </si>
  <si>
    <t xml:space="preserve">Scarify 150 mm deep and compact to 93% mod. AASHTO density (horizontal) </t>
  </si>
  <si>
    <t>H.1.6</t>
  </si>
  <si>
    <t>As in item G.1.5 but sloping 1:2</t>
  </si>
  <si>
    <t>H.1.7</t>
  </si>
  <si>
    <t>As in item G.1.5 but sloping 1:6</t>
  </si>
  <si>
    <t>FORMING EMBANKMENT WITH SUITABLE MATERIAL COMPACTED TO 93% MOD AASHTO</t>
  </si>
  <si>
    <t>H.1.8</t>
  </si>
  <si>
    <t>From pond excavations (i.e. from stockpile) or other excavations on site</t>
  </si>
  <si>
    <t>IMPORT MATERIAL, PLACE AND COMPACT EMBANKMENT TO 93% MOD AASHTO DENSITY</t>
  </si>
  <si>
    <t>H.1.9</t>
  </si>
  <si>
    <t>From existing borrow pits and excavations on site</t>
  </si>
  <si>
    <t>H.1.10</t>
  </si>
  <si>
    <t>From commercial sources</t>
  </si>
  <si>
    <t>Construct layer not exceeding 150 mm consisting of 10 to 12 kg/m² Bentonite mixed thoroughly with dry suitable soil imported from borrow pit within 2,0 km or excavations elswhere on site. Thereafter raise moisture content to between OMC and 2% wet of OMC and compact to 93% MOD AASHTO</t>
  </si>
  <si>
    <t>H.1.11</t>
  </si>
  <si>
    <t>150 mm layer (horizontal)</t>
  </si>
  <si>
    <t>H.1.12</t>
  </si>
  <si>
    <t>150 mm layer (sloping 1:2)</t>
  </si>
  <si>
    <t>H.1.13</t>
  </si>
  <si>
    <t>150 mm layer (sloping 1:10)</t>
  </si>
  <si>
    <t>Construct horizontal cover layer not exceeding 150 mm consisting of selected granular material compacted to 93% MOD AASHTO</t>
  </si>
  <si>
    <t>H.1.14</t>
  </si>
  <si>
    <t>From pond excavations or other excavations on site</t>
  </si>
  <si>
    <t>H.1.15</t>
  </si>
  <si>
    <t>H.1.16</t>
  </si>
  <si>
    <t>H.1.17</t>
  </si>
  <si>
    <t>Overhaul in excess of 3 km (provisional)</t>
  </si>
  <si>
    <t>m³/km</t>
  </si>
  <si>
    <t>H.2</t>
  </si>
  <si>
    <t>H.2.1</t>
  </si>
  <si>
    <t>H.3</t>
  </si>
  <si>
    <t>BUILDING PIPES INTO CONCRETE WORK</t>
  </si>
  <si>
    <t>PIPES SUPPLIED AND INSTALLED BY THE CONTRACTOR (IRRESPECTIVE OF TYPE)</t>
  </si>
  <si>
    <t>H.3.1</t>
  </si>
  <si>
    <t>150 mm dia</t>
  </si>
  <si>
    <t>H.3.2</t>
  </si>
  <si>
    <t>300 mm dia</t>
  </si>
  <si>
    <t>H.3.3</t>
  </si>
  <si>
    <t>400 mm dia</t>
  </si>
  <si>
    <t>H.4</t>
  </si>
  <si>
    <t>PSVA</t>
  </si>
  <si>
    <t>LANDSCAPING AND GRASSING</t>
  </si>
  <si>
    <t>H.4.1</t>
  </si>
  <si>
    <t>8.1(b)</t>
  </si>
  <si>
    <t>Trimming to receiving topsoil (both horizontal and sloping)</t>
  </si>
  <si>
    <t>H.4.2</t>
  </si>
  <si>
    <t>8.3(b)(i)</t>
  </si>
  <si>
    <t>Topsoil 100 mm thick (obtained from the stockpile) on horizontal areas (top of embankment)</t>
  </si>
  <si>
    <t>H.4.3</t>
  </si>
  <si>
    <t>Same as item G.4.2 above but on areas sloping 1:2</t>
  </si>
  <si>
    <t>8.3(d)</t>
  </si>
  <si>
    <t>SUPPLYING AND APPLYING CHEMICAL FERTILIZER 2:3 (22) at 50g/m²</t>
  </si>
  <si>
    <t>H.4.4</t>
  </si>
  <si>
    <t>On horizontal areas</t>
  </si>
  <si>
    <t>kg</t>
  </si>
  <si>
    <t>H.4.5</t>
  </si>
  <si>
    <t>On areas sloping 1:2</t>
  </si>
  <si>
    <t>8.4(a)</t>
  </si>
  <si>
    <t>KIKUYU CUTTINGS</t>
  </si>
  <si>
    <t>H.4.6</t>
  </si>
  <si>
    <t>H.4.7</t>
  </si>
  <si>
    <t>8.4(b)</t>
  </si>
  <si>
    <t>KIKUYU SODDING</t>
  </si>
  <si>
    <t>H.4.8</t>
  </si>
  <si>
    <t>H.4.9</t>
  </si>
  <si>
    <t>H.5</t>
  </si>
  <si>
    <t>ROUGH FORMWORK (MEASURED TO 150mm BELOW FINISHED GROUND LEVEL WHERE APPLICABLE)</t>
  </si>
  <si>
    <t>H.5.1</t>
  </si>
  <si>
    <t>Sides of mass concrete (provisional)</t>
  </si>
  <si>
    <t>SMOOTH FOMRWORK (MEASURED FROM 150mm BELOW FINISHED GROUND LEVEL WHERE APPLICABLE)</t>
  </si>
  <si>
    <t>H.5.2</t>
  </si>
  <si>
    <t>Sides of floors of boxes</t>
  </si>
  <si>
    <t>H.5.3</t>
  </si>
  <si>
    <t>Sides of concrete liner slabs (around pipe inlets and outlets)</t>
  </si>
  <si>
    <t>H.5.4</t>
  </si>
  <si>
    <t>External faces of walls of boxes (below ground)</t>
  </si>
  <si>
    <t>SPECIAL SMOOTH REPAIRED AND RUBBED FORMWORK (MEASURED FROM 150mm BELOW FINISHED GROUND LEVEL)</t>
  </si>
  <si>
    <t>H.5.5</t>
  </si>
  <si>
    <t>Internal and external faces of boxes (above ground level)</t>
  </si>
  <si>
    <t>H.5.6</t>
  </si>
  <si>
    <t>Soffits of cover slabs</t>
  </si>
  <si>
    <t>SPECIAL  FORMWORK</t>
  </si>
  <si>
    <t>8.2.6</t>
  </si>
  <si>
    <t>H.5.7</t>
  </si>
  <si>
    <t>Small, circular of diameter up to 0,35m, up to 0,5m deep</t>
  </si>
  <si>
    <t>H.5.8</t>
  </si>
  <si>
    <t>Large, other than circular of area over 0,1m², up to 0,5m² deep</t>
  </si>
  <si>
    <t>H.6</t>
  </si>
  <si>
    <t>HIGH TENSILE WELDED MESH</t>
  </si>
  <si>
    <t>H.6.1</t>
  </si>
  <si>
    <t>Ref: 245</t>
  </si>
  <si>
    <t>H.6.2</t>
  </si>
  <si>
    <t>Y25 mm dia.: basic price</t>
  </si>
  <si>
    <t>EXTRA OVER ITEM G.6.2 (PROVISIONAL QUANTITIES) FOR BARS OF DIAMETER</t>
  </si>
  <si>
    <t>H.6.3</t>
  </si>
  <si>
    <t>H.6.4</t>
  </si>
  <si>
    <t>H.6.5</t>
  </si>
  <si>
    <t>H.6.6</t>
  </si>
  <si>
    <t>H.6.7</t>
  </si>
  <si>
    <t>R25mm dia.: basic price</t>
  </si>
  <si>
    <t>EXTRA OVER ITEM G.6.7 (PROVISIONAL QUANTITIES) FOR BARS OF DIAMETER</t>
  </si>
  <si>
    <t>H.6.8</t>
  </si>
  <si>
    <t>H.6.9</t>
  </si>
  <si>
    <t>H.6.10</t>
  </si>
  <si>
    <t>H.7</t>
  </si>
  <si>
    <t>BLINDING LAYER IN GRADE 20/20 CONCRETE 50mm THICKNESS</t>
  </si>
  <si>
    <t>H.7.1</t>
  </si>
  <si>
    <t>H.7.2</t>
  </si>
  <si>
    <t>Mass concrete where instructed by the engineer</t>
  </si>
  <si>
    <t>H.7.3</t>
  </si>
  <si>
    <t>Benching in boxes</t>
  </si>
  <si>
    <t>H.7.4</t>
  </si>
  <si>
    <t>Floor slabs boxes</t>
  </si>
  <si>
    <t>H.7.5</t>
  </si>
  <si>
    <t xml:space="preserve">Walls of boxes </t>
  </si>
  <si>
    <t>H.7.6</t>
  </si>
  <si>
    <t>Sloping floor panels (around pipe inlets)</t>
  </si>
  <si>
    <t>UNFORMED FINISHES</t>
  </si>
  <si>
    <t>H.7.7</t>
  </si>
  <si>
    <t>To upper sufraces of concealed (under benching) work</t>
  </si>
  <si>
    <t>H.7.8</t>
  </si>
  <si>
    <t>Top of walls and boxes</t>
  </si>
  <si>
    <t>UPPER SURFACES OF</t>
  </si>
  <si>
    <t>H.7.9</t>
  </si>
  <si>
    <t>Sloping floor panels</t>
  </si>
  <si>
    <t>H.7.10</t>
  </si>
  <si>
    <t>H.7.11</t>
  </si>
  <si>
    <t>Floors of boxes</t>
  </si>
  <si>
    <t>8.4.4(a)</t>
  </si>
  <si>
    <t>WOOD-FLOATED FINISH</t>
  </si>
  <si>
    <t>H.7.12</t>
  </si>
  <si>
    <t>Upper surfaces of sloping concrete paving</t>
  </si>
  <si>
    <t>H.8</t>
  </si>
  <si>
    <t>H.8.1</t>
  </si>
  <si>
    <t>8.3.4(a)</t>
  </si>
  <si>
    <t>3CR12 open grid steel flooring complete and installed with 3CR12 frames</t>
  </si>
  <si>
    <t>H.8.2</t>
  </si>
  <si>
    <t>3CR12 chequer plate covers for 1000mm x 600mm openings</t>
  </si>
  <si>
    <t>8.3.4(b)</t>
  </si>
  <si>
    <t>COVER PLATES</t>
  </si>
  <si>
    <t>H.8.3</t>
  </si>
  <si>
    <t>Supply and install Saint Gobain Aksess 700 lockable manhole cover to SANS 50124, into concrete cover slab</t>
  </si>
  <si>
    <t>ALUMINIUM SLUICE GATES</t>
  </si>
  <si>
    <t>H.8.4</t>
  </si>
  <si>
    <t>350 mm wide x 800 high 6mm thick (Gereg or similar approved) drip tight aluminium handstop with extended handles in 500 wide x 1095mm high frame to be installed centrally in concrete wall, handles to extend to 200mm above frame</t>
  </si>
  <si>
    <t>GANTRY</t>
  </si>
  <si>
    <t>H.8.5</t>
  </si>
  <si>
    <t xml:space="preserve">Supply and installation of heavy duty galvanised mild steel gantry for sludge pump station complete as shown </t>
  </si>
  <si>
    <t>H.9</t>
  </si>
  <si>
    <t>MANHOLES 1000mm DIAMETER COMPLETE WITH TYPE 4 COVER AND FRAME FOR DEPTHS:</t>
  </si>
  <si>
    <t>H.9.1</t>
  </si>
  <si>
    <t>Up to 2,0m</t>
  </si>
  <si>
    <t>H.10</t>
  </si>
  <si>
    <t>H.10.1</t>
  </si>
  <si>
    <t>Paint galvanised handrail assembly complete, apply self-etch wash primer and two coats Plascon Valvaglo (or similar approved) paint. Stanchions in colour black and handrail tubing in colour golden yellow</t>
  </si>
  <si>
    <t>PSD 8.6</t>
  </si>
  <si>
    <t>EMPTY AND CLEAN EXISTING MATURATION PONDS</t>
  </si>
  <si>
    <t xml:space="preserve">Pumping of water/sludge mixture to other structures within a distance of 500 meters </t>
  </si>
  <si>
    <t>Removal of non-pumpable sludge/soil mixture and disposal within the freehaul distance of 3.0km</t>
  </si>
  <si>
    <t>TOTAL FOR SCHEDULE H (CARRIED FORWARD TO SUMMARY)</t>
  </si>
  <si>
    <t>REFURBISHMENT OF CLARI-FLOCCULATOR</t>
  </si>
  <si>
    <t>Empty and clean clari-flocculator, including removal of sludge to an approved site within 500 metres</t>
  </si>
  <si>
    <t>Unblock sludge pipe between the centre of the tank and the sludge draw-off box</t>
  </si>
  <si>
    <t>Unblock sludge pipe between the sludge draw-off box and the sludge ponds</t>
  </si>
  <si>
    <t>Test structure for watertightness</t>
  </si>
  <si>
    <t xml:space="preserve">SECTION MA:  PRELIMINARY AND GENERAL </t>
  </si>
  <si>
    <t>TOTAL</t>
  </si>
  <si>
    <t>CERT 1</t>
  </si>
  <si>
    <t>CERT 2</t>
  </si>
  <si>
    <t>CERT 3</t>
  </si>
  <si>
    <t>CERT 4</t>
  </si>
  <si>
    <t>CERT 5</t>
  </si>
  <si>
    <t>CERT 6</t>
  </si>
  <si>
    <t>CERT 7</t>
  </si>
  <si>
    <t>CERT 8</t>
  </si>
  <si>
    <t>CERT 9</t>
  </si>
  <si>
    <t>CERT 10</t>
  </si>
  <si>
    <t>CERT 11</t>
  </si>
  <si>
    <t>CERT 12</t>
  </si>
  <si>
    <t>CERT 13</t>
  </si>
  <si>
    <t>CERT 14</t>
  </si>
  <si>
    <t>CERT 15</t>
  </si>
  <si>
    <t>CERT 16</t>
  </si>
  <si>
    <t>CERT 17</t>
  </si>
  <si>
    <t>CERT 18</t>
  </si>
  <si>
    <t>R</t>
  </si>
  <si>
    <t>Allow for all costs and expenses in connection with the following:</t>
  </si>
  <si>
    <t>MA1     </t>
  </si>
  <si>
    <t>Providing performance security.</t>
  </si>
  <si>
    <t>MA2     </t>
  </si>
  <si>
    <t>Providing insurance.</t>
  </si>
  <si>
    <t>MA3     </t>
  </si>
  <si>
    <t>Design of works and submission of Contractor’s documents.</t>
  </si>
  <si>
    <t>MA4     </t>
  </si>
  <si>
    <t>Establishment on site.</t>
  </si>
  <si>
    <t>MA5     </t>
  </si>
  <si>
    <t>Setting out of work and checking work carried out by others.</t>
  </si>
  <si>
    <t>MA6     </t>
  </si>
  <si>
    <t>Liaison, co-operation and any necessary attendance upon the Client or other Contractors.</t>
  </si>
  <si>
    <t>MA7     </t>
  </si>
  <si>
    <t>General expenses incurred in complying with the requirements of T1.2: Tender Data, not included above.</t>
  </si>
  <si>
    <t>MA8     </t>
  </si>
  <si>
    <t>General expenses incurred in complying with the requirements of C1.2: Tender Data, not included above.</t>
  </si>
  <si>
    <t>MA9     </t>
  </si>
  <si>
    <t>Other general expenses incurred in complying with the requirements of the Scope of Work not included above (Specify).</t>
  </si>
  <si>
    <t>MA10     </t>
  </si>
  <si>
    <t>Preliminary and General Item for selected sub-contractor (Prov. Sum)</t>
  </si>
  <si>
    <t>MA10.1     </t>
  </si>
  <si>
    <t>Contractor's mark up on Item MA10, specify percentage below and provide total in the amount. Percentage……………..</t>
  </si>
  <si>
    <t>SECTION MB:  CHEMICAL DOSING EQUIPMENT</t>
  </si>
  <si>
    <r>
      <t>MB1</t>
    </r>
    <r>
      <rPr>
        <sz val="8"/>
        <rFont val="Times New Roman"/>
        <family val="1"/>
      </rPr>
      <t xml:space="preserve">    </t>
    </r>
    <r>
      <rPr>
        <sz val="8"/>
        <rFont val="Arial"/>
        <family val="2"/>
      </rPr>
      <t> </t>
    </r>
  </si>
  <si>
    <r>
      <t>MB2</t>
    </r>
    <r>
      <rPr>
        <sz val="8"/>
        <rFont val="Times New Roman"/>
        <family val="1"/>
      </rPr>
      <t xml:space="preserve">    </t>
    </r>
    <r>
      <rPr>
        <sz val="8"/>
        <rFont val="Arial"/>
        <family val="2"/>
      </rPr>
      <t> </t>
    </r>
  </si>
  <si>
    <r>
      <t>MB3</t>
    </r>
    <r>
      <rPr>
        <sz val="8"/>
        <rFont val="Times New Roman"/>
        <family val="1"/>
      </rPr>
      <t xml:space="preserve">    </t>
    </r>
    <r>
      <rPr>
        <sz val="8"/>
        <rFont val="Arial"/>
        <family val="2"/>
      </rPr>
      <t> </t>
    </r>
  </si>
  <si>
    <t>Electrical control panel, level controller, cabling and all required electrical equipment.</t>
  </si>
  <si>
    <t>Installation, testing, commissioning and maintenance during the Defects Liability Period of the following plant.</t>
  </si>
  <si>
    <r>
      <t>MB10</t>
    </r>
    <r>
      <rPr>
        <sz val="8"/>
        <rFont val="Times New Roman"/>
        <family val="1"/>
      </rPr>
      <t xml:space="preserve"> </t>
    </r>
    <r>
      <rPr>
        <sz val="8"/>
        <rFont val="Arial"/>
        <family val="2"/>
      </rPr>
      <t> </t>
    </r>
  </si>
  <si>
    <r>
      <t>MB11</t>
    </r>
    <r>
      <rPr>
        <sz val="8"/>
        <rFont val="Times New Roman"/>
        <family val="1"/>
      </rPr>
      <t xml:space="preserve"> </t>
    </r>
    <r>
      <rPr>
        <sz val="8"/>
        <rFont val="Arial"/>
        <family val="2"/>
      </rPr>
      <t> </t>
    </r>
  </si>
  <si>
    <t>Allow for the cost of returning to site if ordered to carry out tests excluding visits required for the successful operation of the plant (per trip).</t>
  </si>
  <si>
    <r>
      <t>MB12</t>
    </r>
    <r>
      <rPr>
        <sz val="8"/>
        <rFont val="Times New Roman"/>
        <family val="1"/>
      </rPr>
      <t xml:space="preserve"> </t>
    </r>
    <r>
      <rPr>
        <sz val="8"/>
        <rFont val="Arial"/>
        <family val="2"/>
      </rPr>
      <t> </t>
    </r>
  </si>
  <si>
    <t>Allow for Operating and Maintenance manuals for this Section of the contract.</t>
  </si>
  <si>
    <r>
      <t>MB13</t>
    </r>
    <r>
      <rPr>
        <sz val="8"/>
        <rFont val="Times New Roman"/>
        <family val="1"/>
      </rPr>
      <t xml:space="preserve"> </t>
    </r>
    <r>
      <rPr>
        <sz val="8"/>
        <rFont val="Arial"/>
        <family val="2"/>
      </rPr>
      <t> </t>
    </r>
  </si>
  <si>
    <t>Allow for health and safety measures, plan and safety file for this Section of the contract.</t>
  </si>
  <si>
    <r>
      <t>MB14</t>
    </r>
    <r>
      <rPr>
        <sz val="8"/>
        <rFont val="Times New Roman"/>
        <family val="1"/>
      </rPr>
      <t xml:space="preserve"> </t>
    </r>
    <r>
      <rPr>
        <sz val="8"/>
        <rFont val="Arial"/>
        <family val="2"/>
      </rPr>
      <t> </t>
    </r>
  </si>
  <si>
    <t>Allow for off-site storage of plant supplied under this Section of the contract, if and when ordered by the Engineer</t>
  </si>
  <si>
    <t>(per day at R /day for 100 days)</t>
  </si>
  <si>
    <t xml:space="preserve">SECTION MC: FLOW METERS </t>
  </si>
  <si>
    <t>Supply and delivery to site of the following plant complete as specified.</t>
  </si>
  <si>
    <r>
      <t>MC1</t>
    </r>
    <r>
      <rPr>
        <sz val="8"/>
        <rFont val="Times New Roman"/>
        <family val="1"/>
      </rPr>
      <t xml:space="preserve">    </t>
    </r>
    <r>
      <rPr>
        <sz val="8"/>
        <rFont val="Arial"/>
        <family val="2"/>
      </rPr>
      <t> </t>
    </r>
  </si>
  <si>
    <t>ONE 150mm NB straight in-line integrating flow meter for raw water complete as specified, including converter, duty data logger, spare data logger, lightning protection, electrical control panel and interconnecting cabling, all as specified. (Prov. Sum)</t>
  </si>
  <si>
    <r>
      <t>MC1.1</t>
    </r>
    <r>
      <rPr>
        <sz val="8"/>
        <rFont val="Times New Roman"/>
        <family val="1"/>
      </rPr>
      <t xml:space="preserve">    </t>
    </r>
    <r>
      <rPr>
        <sz val="8"/>
        <rFont val="Arial"/>
        <family val="2"/>
      </rPr>
      <t> </t>
    </r>
  </si>
  <si>
    <t>Contractor's mark up on Item MC1, specify percentage below and provide total in the amount. Percentage……………..</t>
  </si>
  <si>
    <r>
      <t>MC2</t>
    </r>
    <r>
      <rPr>
        <sz val="8"/>
        <rFont val="Times New Roman"/>
        <family val="1"/>
      </rPr>
      <t xml:space="preserve">    </t>
    </r>
    <r>
      <rPr>
        <sz val="8"/>
        <rFont val="Arial"/>
        <family val="2"/>
      </rPr>
      <t> </t>
    </r>
  </si>
  <si>
    <t>Pipework, valves, gaskets, bolts and nuts, flexible couplings, supports, etc., complete as specified and indicated on the drawings for meter in MC1 above. (Prov. Sum)</t>
  </si>
  <si>
    <r>
      <t>MC2.1</t>
    </r>
    <r>
      <rPr>
        <sz val="8"/>
        <rFont val="Times New Roman"/>
        <family val="1"/>
      </rPr>
      <t xml:space="preserve">    </t>
    </r>
    <r>
      <rPr>
        <sz val="8"/>
        <rFont val="Arial"/>
        <family val="2"/>
      </rPr>
      <t> </t>
    </r>
  </si>
  <si>
    <t>Contractor's mark up on Item MC2, specify percentage below and provide total in the amount. Percentage……………..</t>
  </si>
  <si>
    <r>
      <t>MC3</t>
    </r>
    <r>
      <rPr>
        <sz val="8"/>
        <rFont val="Times New Roman"/>
        <family val="1"/>
      </rPr>
      <t xml:space="preserve">    </t>
    </r>
    <r>
      <rPr>
        <sz val="8"/>
        <rFont val="Arial"/>
        <family val="2"/>
      </rPr>
      <t> </t>
    </r>
  </si>
  <si>
    <t>ONE 150 NB straight in-line integrating flow meter for clear water complete as specified, including converter, duty data logger, spare data logger, lightning protection, electrical control panel and interconnecting cabling, all as specified.</t>
  </si>
  <si>
    <r>
      <t>MC4</t>
    </r>
    <r>
      <rPr>
        <sz val="8"/>
        <rFont val="Times New Roman"/>
        <family val="1"/>
      </rPr>
      <t xml:space="preserve">    </t>
    </r>
    <r>
      <rPr>
        <sz val="8"/>
        <rFont val="Arial"/>
        <family val="2"/>
      </rPr>
      <t> </t>
    </r>
  </si>
  <si>
    <t>Pipework, valves, gaskets, bolts and nuts, flexible couplings, supports, etc., complete as specified and indicated on the drawings for meter in MC3 above.</t>
  </si>
  <si>
    <r>
      <t>MC5</t>
    </r>
    <r>
      <rPr>
        <sz val="8"/>
        <rFont val="Times New Roman"/>
        <family val="1"/>
      </rPr>
      <t xml:space="preserve">    </t>
    </r>
    <r>
      <rPr>
        <sz val="8"/>
        <rFont val="Arial"/>
        <family val="2"/>
      </rPr>
      <t> </t>
    </r>
  </si>
  <si>
    <t>Plant supplied under Items MC1 and MC2. (Prov. Sum)</t>
  </si>
  <si>
    <r>
      <t>MC5.1</t>
    </r>
    <r>
      <rPr>
        <sz val="8"/>
        <rFont val="Times New Roman"/>
        <family val="1"/>
      </rPr>
      <t xml:space="preserve">    </t>
    </r>
    <r>
      <rPr>
        <sz val="8"/>
        <rFont val="Arial"/>
        <family val="2"/>
      </rPr>
      <t> </t>
    </r>
  </si>
  <si>
    <t>Contractor's mark up on Item MC5, specify percentage below and provide total in the amount. Percentage……………..</t>
  </si>
  <si>
    <r>
      <t>MC6</t>
    </r>
    <r>
      <rPr>
        <sz val="8"/>
        <rFont val="Times New Roman"/>
        <family val="1"/>
      </rPr>
      <t xml:space="preserve">    </t>
    </r>
    <r>
      <rPr>
        <sz val="8"/>
        <rFont val="Arial"/>
        <family val="2"/>
      </rPr>
      <t> </t>
    </r>
  </si>
  <si>
    <t>Plant supplied under Items MC3 and MC4.</t>
  </si>
  <si>
    <r>
      <t>MC7</t>
    </r>
    <r>
      <rPr>
        <sz val="8"/>
        <rFont val="Times New Roman"/>
        <family val="1"/>
      </rPr>
      <t xml:space="preserve">    </t>
    </r>
    <r>
      <rPr>
        <sz val="8"/>
        <rFont val="Arial"/>
        <family val="2"/>
      </rPr>
      <t> </t>
    </r>
  </si>
  <si>
    <t>Allow for the cost of returning to site if ordered to carry out tests excluding visits required for the successful operation of the plant (per trip). (Prov. Sum)</t>
  </si>
  <si>
    <r>
      <t>MC7.1</t>
    </r>
    <r>
      <rPr>
        <sz val="8"/>
        <rFont val="Times New Roman"/>
        <family val="1"/>
      </rPr>
      <t xml:space="preserve">    </t>
    </r>
    <r>
      <rPr>
        <sz val="8"/>
        <rFont val="Arial"/>
        <family val="2"/>
      </rPr>
      <t> </t>
    </r>
  </si>
  <si>
    <t>Contractor's mark up on Item MC7, specify percentage below and provide total in the amount. Percentage……………..</t>
  </si>
  <si>
    <r>
      <t>MC8</t>
    </r>
    <r>
      <rPr>
        <sz val="8"/>
        <rFont val="Times New Roman"/>
        <family val="1"/>
      </rPr>
      <t xml:space="preserve">    </t>
    </r>
    <r>
      <rPr>
        <sz val="8"/>
        <rFont val="Arial"/>
        <family val="2"/>
      </rPr>
      <t> </t>
    </r>
  </si>
  <si>
    <t>Allow for Operating and Maintenance manuals for this Section of the contract. (Prov. Sum)</t>
  </si>
  <si>
    <r>
      <t>MC8.1</t>
    </r>
    <r>
      <rPr>
        <sz val="8"/>
        <rFont val="Times New Roman"/>
        <family val="1"/>
      </rPr>
      <t xml:space="preserve">    </t>
    </r>
    <r>
      <rPr>
        <sz val="8"/>
        <rFont val="Arial"/>
        <family val="2"/>
      </rPr>
      <t> </t>
    </r>
  </si>
  <si>
    <t>Contractor's mark up on Item MC8, specify percentage below and provide total in the amount. Percentage……………..</t>
  </si>
  <si>
    <r>
      <t>MC9</t>
    </r>
    <r>
      <rPr>
        <sz val="8"/>
        <rFont val="Times New Roman"/>
        <family val="1"/>
      </rPr>
      <t xml:space="preserve">    </t>
    </r>
    <r>
      <rPr>
        <sz val="8"/>
        <rFont val="Arial"/>
        <family val="2"/>
      </rPr>
      <t> </t>
    </r>
  </si>
  <si>
    <t>Allow for health and safety measures, plan and safety file for this Section of the contract. (Prov. Sum)</t>
  </si>
  <si>
    <r>
      <t>MC9.1</t>
    </r>
    <r>
      <rPr>
        <sz val="8"/>
        <rFont val="Times New Roman"/>
        <family val="1"/>
      </rPr>
      <t xml:space="preserve">    </t>
    </r>
    <r>
      <rPr>
        <sz val="8"/>
        <rFont val="Arial"/>
        <family val="2"/>
      </rPr>
      <t> </t>
    </r>
  </si>
  <si>
    <t>Contractor's mark up on Item MC9, specify percentage below and provide total in the amount. Percentage……………..</t>
  </si>
  <si>
    <t>MC10 </t>
  </si>
  <si>
    <t>SECTION MD: RAPID GRAVITY FILTRATION EQUIPMENT</t>
  </si>
  <si>
    <r>
      <t>MD1</t>
    </r>
    <r>
      <rPr>
        <sz val="8"/>
        <rFont val="Times New Roman"/>
        <family val="1"/>
      </rPr>
      <t xml:space="preserve">    </t>
    </r>
    <r>
      <rPr>
        <sz val="8"/>
        <rFont val="Arial"/>
        <family val="2"/>
      </rPr>
      <t> </t>
    </r>
  </si>
  <si>
    <t>Equipment for THREE rapid gravity filters, including media, distribution pipework within the filters, nozzles, false floor complete as specified</t>
  </si>
  <si>
    <r>
      <t>MD2</t>
    </r>
    <r>
      <rPr>
        <sz val="8"/>
        <rFont val="Times New Roman"/>
        <family val="1"/>
      </rPr>
      <t xml:space="preserve">    </t>
    </r>
    <r>
      <rPr>
        <sz val="8"/>
        <rFont val="Arial"/>
        <family val="2"/>
      </rPr>
      <t> </t>
    </r>
  </si>
  <si>
    <t>TWO backwash water pump sets complete with motors, couplings, baseplates, holding down bolts and all equipment as specified</t>
  </si>
  <si>
    <r>
      <t>MD3</t>
    </r>
    <r>
      <rPr>
        <sz val="8"/>
        <rFont val="Times New Roman"/>
        <family val="1"/>
      </rPr>
      <t xml:space="preserve">    </t>
    </r>
    <r>
      <rPr>
        <sz val="8"/>
        <rFont val="Arial"/>
        <family val="2"/>
      </rPr>
      <t> </t>
    </r>
  </si>
  <si>
    <t>Modification to existing air blower delivery pipework, complete as specified</t>
  </si>
  <si>
    <r>
      <t>MD4</t>
    </r>
    <r>
      <rPr>
        <sz val="8"/>
        <rFont val="Times New Roman"/>
        <family val="1"/>
      </rPr>
      <t xml:space="preserve">    </t>
    </r>
    <r>
      <rPr>
        <sz val="8"/>
        <rFont val="Arial"/>
        <family val="2"/>
      </rPr>
      <t> </t>
    </r>
  </si>
  <si>
    <t>All interconnecting pipework, valves, control system and fittings necessary for operation of filter plant, all as specified</t>
  </si>
  <si>
    <r>
      <t>MD5</t>
    </r>
    <r>
      <rPr>
        <sz val="8"/>
        <rFont val="Times New Roman"/>
        <family val="1"/>
      </rPr>
      <t xml:space="preserve">    </t>
    </r>
    <r>
      <rPr>
        <sz val="8"/>
        <rFont val="Arial"/>
        <family val="2"/>
      </rPr>
      <t> </t>
    </r>
  </si>
  <si>
    <t>ONE drainage pump (gland leakage) with pipework and level switches complete as specified</t>
  </si>
  <si>
    <t>Installation, testing, commissioning and maintenance during the Defects Liability Period of the following plant</t>
  </si>
  <si>
    <r>
      <t>MD6</t>
    </r>
    <r>
      <rPr>
        <sz val="8"/>
        <rFont val="Times New Roman"/>
        <family val="1"/>
      </rPr>
      <t xml:space="preserve">    </t>
    </r>
    <r>
      <rPr>
        <sz val="8"/>
        <rFont val="Arial"/>
        <family val="2"/>
      </rPr>
      <t> </t>
    </r>
  </si>
  <si>
    <t>Plant supplied under Item MD1</t>
  </si>
  <si>
    <r>
      <t>MD7</t>
    </r>
    <r>
      <rPr>
        <sz val="8"/>
        <rFont val="Times New Roman"/>
        <family val="1"/>
      </rPr>
      <t xml:space="preserve">    </t>
    </r>
    <r>
      <rPr>
        <sz val="8"/>
        <rFont val="Arial"/>
        <family val="2"/>
      </rPr>
      <t> </t>
    </r>
  </si>
  <si>
    <t>Plant supplied under Item MD2</t>
  </si>
  <si>
    <r>
      <t>MD8</t>
    </r>
    <r>
      <rPr>
        <sz val="8"/>
        <rFont val="Times New Roman"/>
        <family val="1"/>
      </rPr>
      <t xml:space="preserve">    </t>
    </r>
    <r>
      <rPr>
        <sz val="8"/>
        <rFont val="Arial"/>
        <family val="2"/>
      </rPr>
      <t> </t>
    </r>
  </si>
  <si>
    <t>Plant supplied under Item MD3</t>
  </si>
  <si>
    <r>
      <t>MD9</t>
    </r>
    <r>
      <rPr>
        <sz val="8"/>
        <rFont val="Times New Roman"/>
        <family val="1"/>
      </rPr>
      <t xml:space="preserve">    </t>
    </r>
    <r>
      <rPr>
        <sz val="8"/>
        <rFont val="Arial"/>
        <family val="2"/>
      </rPr>
      <t> </t>
    </r>
  </si>
  <si>
    <t>Plant supplied under Item MD4</t>
  </si>
  <si>
    <r>
      <t>MD10</t>
    </r>
    <r>
      <rPr>
        <sz val="8"/>
        <rFont val="Times New Roman"/>
        <family val="1"/>
      </rPr>
      <t xml:space="preserve"> </t>
    </r>
    <r>
      <rPr>
        <sz val="8"/>
        <rFont val="Arial"/>
        <family val="2"/>
      </rPr>
      <t> </t>
    </r>
  </si>
  <si>
    <t>Plant supplied under Item MD5</t>
  </si>
  <si>
    <r>
      <t>MD12</t>
    </r>
    <r>
      <rPr>
        <sz val="8"/>
        <rFont val="Times New Roman"/>
        <family val="1"/>
      </rPr>
      <t xml:space="preserve"> </t>
    </r>
    <r>
      <rPr>
        <sz val="8"/>
        <rFont val="Arial"/>
        <family val="2"/>
      </rPr>
      <t> </t>
    </r>
  </si>
  <si>
    <t>Allow for operation of the plant supplied under this Section for a period of 72 hours, during which time the operators shall also be trained in the operation and control of the plant, only after successfully commissioning of the equipment</t>
  </si>
  <si>
    <r>
      <t>MD13</t>
    </r>
    <r>
      <rPr>
        <sz val="8"/>
        <rFont val="Times New Roman"/>
        <family val="1"/>
      </rPr>
      <t xml:space="preserve"> </t>
    </r>
    <r>
      <rPr>
        <sz val="8"/>
        <rFont val="Arial"/>
        <family val="2"/>
      </rPr>
      <t> </t>
    </r>
  </si>
  <si>
    <t>Allow for the cost of returning to site if ordered to carry out tests excluding visits required for the successful operation of the plant (per trip)</t>
  </si>
  <si>
    <r>
      <t>MD14</t>
    </r>
    <r>
      <rPr>
        <sz val="8"/>
        <rFont val="Times New Roman"/>
        <family val="1"/>
      </rPr>
      <t xml:space="preserve"> </t>
    </r>
    <r>
      <rPr>
        <sz val="8"/>
        <rFont val="Arial"/>
        <family val="2"/>
      </rPr>
      <t> </t>
    </r>
  </si>
  <si>
    <t>Allow for Operating and Maintenance manuals for this Section of the contract</t>
  </si>
  <si>
    <r>
      <t>MD15</t>
    </r>
    <r>
      <rPr>
        <sz val="8"/>
        <rFont val="Times New Roman"/>
        <family val="1"/>
      </rPr>
      <t xml:space="preserve"> </t>
    </r>
    <r>
      <rPr>
        <sz val="8"/>
        <rFont val="Arial"/>
        <family val="2"/>
      </rPr>
      <t> </t>
    </r>
  </si>
  <si>
    <r>
      <t>MD16</t>
    </r>
    <r>
      <rPr>
        <sz val="8"/>
        <rFont val="Times New Roman"/>
        <family val="1"/>
      </rPr>
      <t xml:space="preserve"> </t>
    </r>
    <r>
      <rPr>
        <sz val="8"/>
        <rFont val="Arial"/>
        <family val="2"/>
      </rPr>
      <t> </t>
    </r>
  </si>
  <si>
    <t>SECTION ME: PUMPING EQUIPMENT</t>
  </si>
  <si>
    <r>
      <t>ME1</t>
    </r>
    <r>
      <rPr>
        <sz val="8"/>
        <rFont val="Times New Roman"/>
        <family val="1"/>
      </rPr>
      <t xml:space="preserve">    </t>
    </r>
    <r>
      <rPr>
        <sz val="8"/>
        <rFont val="Arial"/>
        <family val="2"/>
      </rPr>
      <t> </t>
    </r>
  </si>
  <si>
    <t>TWO inclined axial flow propeller type pumps, complete with motors, speed reducers (if applicable), shafts and all equipment as specified. (Wolwas Pumps) Pumps to be identical to the existing pumps and must be priced here as the Main Offer).  Alternative offers TO be priced separately in the covering letter.</t>
  </si>
  <si>
    <r>
      <t>ME2</t>
    </r>
    <r>
      <rPr>
        <sz val="8"/>
        <rFont val="Times New Roman"/>
        <family val="1"/>
      </rPr>
      <t xml:space="preserve">    </t>
    </r>
    <r>
      <rPr>
        <sz val="8"/>
        <rFont val="Arial"/>
        <family val="2"/>
      </rPr>
      <t> </t>
    </r>
  </si>
  <si>
    <t>Modifications to existing delivery pipework, as well as new pipework where required. (Prov. Sum)</t>
  </si>
  <si>
    <r>
      <t>ME2.1</t>
    </r>
    <r>
      <rPr>
        <sz val="8"/>
        <rFont val="Times New Roman"/>
        <family val="1"/>
      </rPr>
      <t xml:space="preserve">    </t>
    </r>
    <r>
      <rPr>
        <sz val="8"/>
        <rFont val="Arial"/>
        <family val="2"/>
      </rPr>
      <t> </t>
    </r>
  </si>
  <si>
    <t>Contractor's mark up on Item ME2, specify percentage below and provide total in the amount. Percentage……………..</t>
  </si>
  <si>
    <r>
      <t>ME3</t>
    </r>
    <r>
      <rPr>
        <sz val="8"/>
        <rFont val="Times New Roman"/>
        <family val="1"/>
      </rPr>
      <t xml:space="preserve">    </t>
    </r>
    <r>
      <rPr>
        <sz val="8"/>
        <rFont val="Arial"/>
        <family val="2"/>
      </rPr>
      <t> </t>
    </r>
  </si>
  <si>
    <t>TWO horizontal shaft raw water pump sets complete with motors, couplings, baseplates, holding down bolts and all equipment as specified (Raw Water Pumps). (Prov. Sum)</t>
  </si>
  <si>
    <r>
      <t>ME3.1</t>
    </r>
    <r>
      <rPr>
        <sz val="8"/>
        <rFont val="Times New Roman"/>
        <family val="1"/>
      </rPr>
      <t xml:space="preserve">    </t>
    </r>
    <r>
      <rPr>
        <sz val="8"/>
        <rFont val="Arial"/>
        <family val="2"/>
      </rPr>
      <t> </t>
    </r>
  </si>
  <si>
    <t>Contractor's mark up on Item ME3, specify percentage below and provide total in the amount. Percentage……………..</t>
  </si>
  <si>
    <r>
      <t>ME4</t>
    </r>
    <r>
      <rPr>
        <sz val="8"/>
        <rFont val="Times New Roman"/>
        <family val="1"/>
      </rPr>
      <t xml:space="preserve">    </t>
    </r>
    <r>
      <rPr>
        <sz val="8"/>
        <rFont val="Arial"/>
        <family val="2"/>
      </rPr>
      <t> </t>
    </r>
  </si>
  <si>
    <t>Complete replacement of existing suction and delivery pipework, including new valves, non return valves, flexible couplings, supports etc. (including new pressure gauges) for pumps in item ME3, complete as specified. (Prov. Sum)</t>
  </si>
  <si>
    <r>
      <t>ME4.1</t>
    </r>
    <r>
      <rPr>
        <sz val="8"/>
        <rFont val="Times New Roman"/>
        <family val="1"/>
      </rPr>
      <t xml:space="preserve">    </t>
    </r>
    <r>
      <rPr>
        <sz val="8"/>
        <rFont val="Arial"/>
        <family val="2"/>
      </rPr>
      <t> </t>
    </r>
  </si>
  <si>
    <t>Contractor's mark up on Item ME4, specify percentage below and provide total in the amount. Percentage……………..</t>
  </si>
  <si>
    <r>
      <t>ME5</t>
    </r>
    <r>
      <rPr>
        <sz val="8"/>
        <rFont val="Times New Roman"/>
        <family val="1"/>
      </rPr>
      <t xml:space="preserve">    </t>
    </r>
    <r>
      <rPr>
        <sz val="8"/>
        <rFont val="Arial"/>
        <family val="2"/>
      </rPr>
      <t> </t>
    </r>
  </si>
  <si>
    <t>TWO horizontal shaft clear water pump sets complete with motors, couplings, baseplates, holding down bolts and all equipment as specified ( Clear Water Pumps )  )  Pumps to be identical to the existing pumps and must be priced here as the Main Offer)  Alternative offers must be priced separately in the covering letter.</t>
  </si>
  <si>
    <r>
      <t>ME6</t>
    </r>
    <r>
      <rPr>
        <sz val="8"/>
        <rFont val="Times New Roman"/>
        <family val="1"/>
      </rPr>
      <t xml:space="preserve">    </t>
    </r>
    <r>
      <rPr>
        <sz val="8"/>
        <rFont val="Arial"/>
        <family val="2"/>
      </rPr>
      <t> </t>
    </r>
  </si>
  <si>
    <t xml:space="preserve">Refurbishing of existing suction and delivery pipework, valves, flexible couplings, as well as new pressure gauges for pumps in item ME5. </t>
  </si>
  <si>
    <r>
      <t>ME7</t>
    </r>
    <r>
      <rPr>
        <sz val="8"/>
        <rFont val="Times New Roman"/>
        <family val="1"/>
      </rPr>
      <t xml:space="preserve">    </t>
    </r>
    <r>
      <rPr>
        <sz val="8"/>
        <rFont val="Arial"/>
        <family val="2"/>
      </rPr>
      <t> </t>
    </r>
  </si>
  <si>
    <t>TWO submersible washwater return pumps, complete with motors, guide rails and lifting chains and all equipment as specified.</t>
  </si>
  <si>
    <r>
      <t>ME8</t>
    </r>
    <r>
      <rPr>
        <sz val="8"/>
        <rFont val="Times New Roman"/>
        <family val="1"/>
      </rPr>
      <t xml:space="preserve">    </t>
    </r>
    <r>
      <rPr>
        <sz val="8"/>
        <rFont val="Arial"/>
        <family val="2"/>
      </rPr>
      <t> </t>
    </r>
  </si>
  <si>
    <t>Pipework, valves, flexible couplings, supports etc. (including pressure gauges) for pumps in item ME7, complete as specified.</t>
  </si>
  <si>
    <r>
      <t>ME9</t>
    </r>
    <r>
      <rPr>
        <sz val="8"/>
        <rFont val="Times New Roman"/>
        <family val="1"/>
      </rPr>
      <t xml:space="preserve">    </t>
    </r>
    <r>
      <rPr>
        <sz val="8"/>
        <rFont val="Arial"/>
        <family val="2"/>
      </rPr>
      <t> </t>
    </r>
  </si>
  <si>
    <t>ONE drainage pump (gland leakage) with pipework and level switches complete as specified in the Raw Water Pump Station.</t>
  </si>
  <si>
    <r>
      <t>ME10</t>
    </r>
    <r>
      <rPr>
        <sz val="8"/>
        <rFont val="Times New Roman"/>
        <family val="1"/>
      </rPr>
      <t xml:space="preserve"> </t>
    </r>
    <r>
      <rPr>
        <sz val="8"/>
        <rFont val="Arial"/>
        <family val="2"/>
      </rPr>
      <t> </t>
    </r>
  </si>
  <si>
    <t>ONE drainage pump (gland leakage) with pipework and level switches complete as specified in the Clear Water Pump Station.</t>
  </si>
  <si>
    <r>
      <t>ME11</t>
    </r>
    <r>
      <rPr>
        <sz val="8"/>
        <rFont val="Times New Roman"/>
        <family val="1"/>
      </rPr>
      <t xml:space="preserve"> </t>
    </r>
    <r>
      <rPr>
        <sz val="8"/>
        <rFont val="Arial"/>
        <family val="2"/>
      </rPr>
      <t> </t>
    </r>
  </si>
  <si>
    <t>ONE set of lifting gear for the submersible sludge pump station (travelling trolley, block and tackle), complete as specified (Gantry supplied under civils). (Prov. Sum)</t>
  </si>
  <si>
    <r>
      <t>ME11.1</t>
    </r>
    <r>
      <rPr>
        <sz val="8"/>
        <rFont val="Times New Roman"/>
        <family val="1"/>
      </rPr>
      <t xml:space="preserve">    </t>
    </r>
    <r>
      <rPr>
        <sz val="8"/>
        <rFont val="Arial"/>
        <family val="2"/>
      </rPr>
      <t> </t>
    </r>
  </si>
  <si>
    <t>Contractor's mark up on Item ME11, specify percentage below and provide total in the amount. Percentage……………..</t>
  </si>
  <si>
    <r>
      <t>ME12</t>
    </r>
    <r>
      <rPr>
        <sz val="8"/>
        <rFont val="Times New Roman"/>
        <family val="1"/>
      </rPr>
      <t xml:space="preserve"> </t>
    </r>
    <r>
      <rPr>
        <sz val="8"/>
        <rFont val="Arial"/>
        <family val="2"/>
      </rPr>
      <t> </t>
    </r>
  </si>
  <si>
    <t>Additional miscellaneous equipment, as specified, but not specifically listed above</t>
  </si>
  <si>
    <r>
      <t>ME13</t>
    </r>
    <r>
      <rPr>
        <sz val="8"/>
        <rFont val="Times New Roman"/>
        <family val="1"/>
      </rPr>
      <t xml:space="preserve">    </t>
    </r>
    <r>
      <rPr>
        <sz val="8"/>
        <rFont val="Arial"/>
        <family val="2"/>
      </rPr>
      <t> </t>
    </r>
  </si>
  <si>
    <t>Plant supplied under Items ME1 and ME2. (Prov. Sum)</t>
  </si>
  <si>
    <r>
      <t>ME13.1</t>
    </r>
    <r>
      <rPr>
        <sz val="8"/>
        <rFont val="Times New Roman"/>
        <family val="1"/>
      </rPr>
      <t xml:space="preserve">    </t>
    </r>
    <r>
      <rPr>
        <sz val="8"/>
        <rFont val="Arial"/>
        <family val="2"/>
      </rPr>
      <t> </t>
    </r>
  </si>
  <si>
    <t>Contractor's mark up on Item ME13, specify percentage below and provide total in the amount. Percentage……………..</t>
  </si>
  <si>
    <r>
      <t>ME14</t>
    </r>
    <r>
      <rPr>
        <sz val="8"/>
        <rFont val="Times New Roman"/>
        <family val="1"/>
      </rPr>
      <t xml:space="preserve">    </t>
    </r>
    <r>
      <rPr>
        <sz val="8"/>
        <rFont val="Arial"/>
        <family val="2"/>
      </rPr>
      <t> </t>
    </r>
  </si>
  <si>
    <t>Plant supplied under Items ME3 and ME4. (Prov. Sum)</t>
  </si>
  <si>
    <r>
      <t>ME14.1</t>
    </r>
    <r>
      <rPr>
        <sz val="8"/>
        <rFont val="Times New Roman"/>
        <family val="1"/>
      </rPr>
      <t xml:space="preserve">    </t>
    </r>
    <r>
      <rPr>
        <sz val="8"/>
        <rFont val="Arial"/>
        <family val="2"/>
      </rPr>
      <t> </t>
    </r>
  </si>
  <si>
    <t>Contractor's mark up on Item ME14, specify percentage below and provide total in the amount. Percentage……………..</t>
  </si>
  <si>
    <r>
      <t>ME15</t>
    </r>
    <r>
      <rPr>
        <sz val="8"/>
        <rFont val="Times New Roman"/>
        <family val="1"/>
      </rPr>
      <t xml:space="preserve">    </t>
    </r>
    <r>
      <rPr>
        <sz val="8"/>
        <rFont val="Arial"/>
        <family val="2"/>
      </rPr>
      <t> </t>
    </r>
  </si>
  <si>
    <t>Plant supplied under Items ME5 and ME6.</t>
  </si>
  <si>
    <r>
      <t>ME16</t>
    </r>
    <r>
      <rPr>
        <sz val="8"/>
        <rFont val="Times New Roman"/>
        <family val="1"/>
      </rPr>
      <t xml:space="preserve">    </t>
    </r>
    <r>
      <rPr>
        <sz val="8"/>
        <rFont val="Arial"/>
        <family val="2"/>
      </rPr>
      <t> </t>
    </r>
  </si>
  <si>
    <t>Plant supplied under Items ME7 and ME8.</t>
  </si>
  <si>
    <r>
      <t>ME17</t>
    </r>
    <r>
      <rPr>
        <sz val="8"/>
        <rFont val="Times New Roman"/>
        <family val="1"/>
      </rPr>
      <t xml:space="preserve">    </t>
    </r>
    <r>
      <rPr>
        <sz val="8"/>
        <rFont val="Arial"/>
        <family val="2"/>
      </rPr>
      <t> </t>
    </r>
  </si>
  <si>
    <t>Plant supplied under Item ME9.</t>
  </si>
  <si>
    <r>
      <t>ME18</t>
    </r>
    <r>
      <rPr>
        <sz val="8"/>
        <rFont val="Times New Roman"/>
        <family val="1"/>
      </rPr>
      <t xml:space="preserve">    </t>
    </r>
    <r>
      <rPr>
        <sz val="8"/>
        <rFont val="Arial"/>
        <family val="2"/>
      </rPr>
      <t> </t>
    </r>
  </si>
  <si>
    <t>Plant supplied under Item ME10.</t>
  </si>
  <si>
    <r>
      <t>ME19</t>
    </r>
    <r>
      <rPr>
        <sz val="8"/>
        <rFont val="Times New Roman"/>
        <family val="1"/>
      </rPr>
      <t xml:space="preserve">    </t>
    </r>
    <r>
      <rPr>
        <sz val="8"/>
        <rFont val="Arial"/>
        <family val="2"/>
      </rPr>
      <t> </t>
    </r>
  </si>
  <si>
    <t>Plant supplied under Item ME11.</t>
  </si>
  <si>
    <r>
      <t>ME20</t>
    </r>
    <r>
      <rPr>
        <sz val="8"/>
        <rFont val="Times New Roman"/>
        <family val="1"/>
      </rPr>
      <t xml:space="preserve">    </t>
    </r>
    <r>
      <rPr>
        <sz val="8"/>
        <rFont val="Arial"/>
        <family val="2"/>
      </rPr>
      <t> </t>
    </r>
  </si>
  <si>
    <t>Allow for operation of the plant supplied under this Section for a period of 72 hours, during which time the operators shall also be trained in the operation and control of the plant, only after successfully commissioning of the equipment. (Prov. Sum)</t>
  </si>
  <si>
    <r>
      <t>ME20.1</t>
    </r>
    <r>
      <rPr>
        <sz val="8"/>
        <rFont val="Times New Roman"/>
        <family val="1"/>
      </rPr>
      <t xml:space="preserve">    </t>
    </r>
    <r>
      <rPr>
        <sz val="8"/>
        <rFont val="Arial"/>
        <family val="2"/>
      </rPr>
      <t> </t>
    </r>
  </si>
  <si>
    <t>Contractor's mark up on Item ME20, specify percentage below and provide total in the amount. Percentage……………..</t>
  </si>
  <si>
    <r>
      <t>ME21</t>
    </r>
    <r>
      <rPr>
        <sz val="8"/>
        <rFont val="Times New Roman"/>
        <family val="1"/>
      </rPr>
      <t xml:space="preserve">    </t>
    </r>
    <r>
      <rPr>
        <sz val="8"/>
        <rFont val="Arial"/>
        <family val="2"/>
      </rPr>
      <t> </t>
    </r>
  </si>
  <si>
    <r>
      <t>ME21.1</t>
    </r>
    <r>
      <rPr>
        <sz val="8"/>
        <rFont val="Times New Roman"/>
        <family val="1"/>
      </rPr>
      <t xml:space="preserve">    </t>
    </r>
    <r>
      <rPr>
        <sz val="8"/>
        <rFont val="Arial"/>
        <family val="2"/>
      </rPr>
      <t> </t>
    </r>
  </si>
  <si>
    <t>Contractor's mark up on Item ME21, specify percentage below and provide total in the amount. Percentage……………..</t>
  </si>
  <si>
    <r>
      <t>ME22</t>
    </r>
    <r>
      <rPr>
        <sz val="8"/>
        <rFont val="Times New Roman"/>
        <family val="1"/>
      </rPr>
      <t xml:space="preserve"> </t>
    </r>
    <r>
      <rPr>
        <sz val="8"/>
        <rFont val="Arial"/>
        <family val="2"/>
      </rPr>
      <t> </t>
    </r>
  </si>
  <si>
    <r>
      <t>ME22.1</t>
    </r>
    <r>
      <rPr>
        <sz val="8"/>
        <rFont val="Times New Roman"/>
        <family val="1"/>
      </rPr>
      <t xml:space="preserve">    </t>
    </r>
    <r>
      <rPr>
        <sz val="8"/>
        <rFont val="Arial"/>
        <family val="2"/>
      </rPr>
      <t> </t>
    </r>
  </si>
  <si>
    <t>Contractor's mark up on Item ME22, specify percentage below and provide total in the amount. Percentage……………..</t>
  </si>
  <si>
    <r>
      <t>ME23</t>
    </r>
    <r>
      <rPr>
        <sz val="8"/>
        <rFont val="Times New Roman"/>
        <family val="1"/>
      </rPr>
      <t xml:space="preserve"> </t>
    </r>
    <r>
      <rPr>
        <sz val="8"/>
        <rFont val="Arial"/>
        <family val="2"/>
      </rPr>
      <t> </t>
    </r>
  </si>
  <si>
    <r>
      <t>ME23.1</t>
    </r>
    <r>
      <rPr>
        <sz val="8"/>
        <rFont val="Times New Roman"/>
        <family val="1"/>
      </rPr>
      <t xml:space="preserve">    </t>
    </r>
    <r>
      <rPr>
        <sz val="8"/>
        <rFont val="Arial"/>
        <family val="2"/>
      </rPr>
      <t> </t>
    </r>
  </si>
  <si>
    <t>Contractor's mark up on Item ME23, specify percentage below and provide total in the amount. Percentage……………..</t>
  </si>
  <si>
    <r>
      <t>ME24</t>
    </r>
    <r>
      <rPr>
        <sz val="8"/>
        <rFont val="Times New Roman"/>
        <family val="1"/>
      </rPr>
      <t xml:space="preserve"> </t>
    </r>
    <r>
      <rPr>
        <sz val="8"/>
        <rFont val="Arial"/>
        <family val="2"/>
      </rPr>
      <t> </t>
    </r>
  </si>
  <si>
    <t xml:space="preserve">SECTION MF: CLARI-FLOCCULATOR EQUIPMENT </t>
  </si>
  <si>
    <r>
      <t>MF1</t>
    </r>
    <r>
      <rPr>
        <sz val="8"/>
        <rFont val="Times New Roman"/>
        <family val="1"/>
      </rPr>
      <t xml:space="preserve">    </t>
    </r>
    <r>
      <rPr>
        <sz val="8"/>
        <rFont val="Arial"/>
        <family val="2"/>
      </rPr>
      <t> </t>
    </r>
  </si>
  <si>
    <t>ONE new paddle mixer, complete with motor and speed reducer, all as specified, complete with extension to existing bridge to mount new mixer</t>
  </si>
  <si>
    <r>
      <t>MF2</t>
    </r>
    <r>
      <rPr>
        <sz val="8"/>
        <rFont val="Times New Roman"/>
        <family val="1"/>
      </rPr>
      <t xml:space="preserve">    </t>
    </r>
    <r>
      <rPr>
        <sz val="8"/>
        <rFont val="Arial"/>
        <family val="2"/>
      </rPr>
      <t> </t>
    </r>
  </si>
  <si>
    <t>Refurbishment of ONE existing paddle mixer, including replacement of motor and speed reducer, all as specified</t>
  </si>
  <si>
    <r>
      <t>MF3</t>
    </r>
    <r>
      <rPr>
        <sz val="8"/>
        <rFont val="Times New Roman"/>
        <family val="1"/>
      </rPr>
      <t xml:space="preserve">    </t>
    </r>
    <r>
      <rPr>
        <sz val="8"/>
        <rFont val="Arial"/>
        <family val="2"/>
      </rPr>
      <t> </t>
    </r>
  </si>
  <si>
    <t>Refurbishment of rotating bridge drive, including replacement of motor and speed reducer, all as specified</t>
  </si>
  <si>
    <r>
      <t>MF4</t>
    </r>
    <r>
      <rPr>
        <sz val="8"/>
        <rFont val="Times New Roman"/>
        <family val="1"/>
      </rPr>
      <t xml:space="preserve">    </t>
    </r>
    <r>
      <rPr>
        <sz val="8"/>
        <rFont val="Arial"/>
        <family val="2"/>
      </rPr>
      <t> </t>
    </r>
  </si>
  <si>
    <t>New electrical control panel for paddle mixers and bridge drive, including cabling.</t>
  </si>
  <si>
    <r>
      <t>MF5</t>
    </r>
    <r>
      <rPr>
        <sz val="8"/>
        <rFont val="Times New Roman"/>
        <family val="1"/>
      </rPr>
      <t xml:space="preserve">    </t>
    </r>
    <r>
      <rPr>
        <sz val="8"/>
        <rFont val="Arial"/>
        <family val="2"/>
      </rPr>
      <t> </t>
    </r>
  </si>
  <si>
    <t xml:space="preserve">Replacement of sludge valve, complete with electric actuator. </t>
  </si>
  <si>
    <r>
      <t>MF6</t>
    </r>
    <r>
      <rPr>
        <sz val="8"/>
        <rFont val="Times New Roman"/>
        <family val="1"/>
      </rPr>
      <t xml:space="preserve">    </t>
    </r>
    <r>
      <rPr>
        <sz val="8"/>
        <rFont val="Arial"/>
        <family val="2"/>
      </rPr>
      <t> </t>
    </r>
  </si>
  <si>
    <t>New electrical control panel for actuated valve, including cabling.</t>
  </si>
  <si>
    <r>
      <t>MF7</t>
    </r>
    <r>
      <rPr>
        <sz val="8"/>
        <rFont val="Times New Roman"/>
        <family val="1"/>
      </rPr>
      <t xml:space="preserve">    </t>
    </r>
    <r>
      <rPr>
        <sz val="8"/>
        <rFont val="Arial"/>
        <family val="2"/>
      </rPr>
      <t> </t>
    </r>
  </si>
  <si>
    <t>Refurbishment of existing rotating bridge assembly and scrapers, all as specified</t>
  </si>
  <si>
    <r>
      <t>MF8</t>
    </r>
    <r>
      <rPr>
        <sz val="8"/>
        <rFont val="Times New Roman"/>
        <family val="1"/>
      </rPr>
      <t xml:space="preserve">    </t>
    </r>
    <r>
      <rPr>
        <sz val="8"/>
        <rFont val="Arial"/>
        <family val="2"/>
      </rPr>
      <t> </t>
    </r>
  </si>
  <si>
    <r>
      <t>MF9</t>
    </r>
    <r>
      <rPr>
        <sz val="8"/>
        <rFont val="Times New Roman"/>
        <family val="1"/>
      </rPr>
      <t xml:space="preserve">    </t>
    </r>
    <r>
      <rPr>
        <sz val="8"/>
        <rFont val="Arial"/>
        <family val="2"/>
      </rPr>
      <t> </t>
    </r>
  </si>
  <si>
    <t>Plant supplied under Item MF1</t>
  </si>
  <si>
    <r>
      <t>MF10</t>
    </r>
    <r>
      <rPr>
        <sz val="8"/>
        <rFont val="Times New Roman"/>
        <family val="1"/>
      </rPr>
      <t xml:space="preserve">  </t>
    </r>
    <r>
      <rPr>
        <sz val="8"/>
        <rFont val="Arial"/>
        <family val="2"/>
      </rPr>
      <t> </t>
    </r>
  </si>
  <si>
    <t>Plant supplied under Item MF2</t>
  </si>
  <si>
    <r>
      <t>MF11</t>
    </r>
    <r>
      <rPr>
        <sz val="8"/>
        <rFont val="Times New Roman"/>
        <family val="1"/>
      </rPr>
      <t xml:space="preserve">  </t>
    </r>
    <r>
      <rPr>
        <sz val="8"/>
        <rFont val="Arial"/>
        <family val="2"/>
      </rPr>
      <t> </t>
    </r>
  </si>
  <si>
    <t>Plant supplied under Item MF3</t>
  </si>
  <si>
    <r>
      <t>MF12</t>
    </r>
    <r>
      <rPr>
        <sz val="8"/>
        <rFont val="Times New Roman"/>
        <family val="1"/>
      </rPr>
      <t xml:space="preserve">  </t>
    </r>
    <r>
      <rPr>
        <sz val="8"/>
        <rFont val="Arial"/>
        <family val="2"/>
      </rPr>
      <t> </t>
    </r>
  </si>
  <si>
    <t>Plant supplied under Item MF4</t>
  </si>
  <si>
    <r>
      <t>MF13</t>
    </r>
    <r>
      <rPr>
        <sz val="8"/>
        <rFont val="Times New Roman"/>
        <family val="1"/>
      </rPr>
      <t xml:space="preserve">  </t>
    </r>
    <r>
      <rPr>
        <sz val="8"/>
        <rFont val="Arial"/>
        <family val="2"/>
      </rPr>
      <t> </t>
    </r>
  </si>
  <si>
    <t>Plant supplied under Item MF5</t>
  </si>
  <si>
    <r>
      <t>MF14</t>
    </r>
    <r>
      <rPr>
        <sz val="8"/>
        <rFont val="Times New Roman"/>
        <family val="1"/>
      </rPr>
      <t xml:space="preserve">  </t>
    </r>
    <r>
      <rPr>
        <sz val="8"/>
        <rFont val="Arial"/>
        <family val="2"/>
      </rPr>
      <t> </t>
    </r>
  </si>
  <si>
    <t>Plant supplied under Item MF6</t>
  </si>
  <si>
    <r>
      <t>MF15</t>
    </r>
    <r>
      <rPr>
        <sz val="8"/>
        <rFont val="Times New Roman"/>
        <family val="1"/>
      </rPr>
      <t xml:space="preserve">  </t>
    </r>
    <r>
      <rPr>
        <sz val="8"/>
        <rFont val="Arial"/>
        <family val="2"/>
      </rPr>
      <t> </t>
    </r>
  </si>
  <si>
    <t>Plant supplied under Item MF7</t>
  </si>
  <si>
    <r>
      <t>MF16</t>
    </r>
    <r>
      <rPr>
        <sz val="8"/>
        <rFont val="Times New Roman"/>
        <family val="1"/>
      </rPr>
      <t xml:space="preserve">  </t>
    </r>
    <r>
      <rPr>
        <sz val="8"/>
        <rFont val="Arial"/>
        <family val="2"/>
      </rPr>
      <t> </t>
    </r>
  </si>
  <si>
    <t>Plant supplied under Item MF8</t>
  </si>
  <si>
    <r>
      <t>MF17</t>
    </r>
    <r>
      <rPr>
        <sz val="8"/>
        <rFont val="Times New Roman"/>
        <family val="1"/>
      </rPr>
      <t xml:space="preserve">  </t>
    </r>
    <r>
      <rPr>
        <sz val="8"/>
        <rFont val="Arial"/>
        <family val="2"/>
      </rPr>
      <t> </t>
    </r>
  </si>
  <si>
    <r>
      <t>MF18</t>
    </r>
    <r>
      <rPr>
        <sz val="8"/>
        <rFont val="Times New Roman"/>
        <family val="1"/>
      </rPr>
      <t xml:space="preserve">  </t>
    </r>
    <r>
      <rPr>
        <sz val="8"/>
        <rFont val="Arial"/>
        <family val="2"/>
      </rPr>
      <t> </t>
    </r>
  </si>
  <si>
    <r>
      <t>MF19</t>
    </r>
    <r>
      <rPr>
        <sz val="8"/>
        <rFont val="Times New Roman"/>
        <family val="1"/>
      </rPr>
      <t xml:space="preserve">  </t>
    </r>
    <r>
      <rPr>
        <sz val="8"/>
        <rFont val="Arial"/>
        <family val="2"/>
      </rPr>
      <t> </t>
    </r>
  </si>
  <si>
    <r>
      <t>MF20</t>
    </r>
    <r>
      <rPr>
        <sz val="8"/>
        <rFont val="Times New Roman"/>
        <family val="1"/>
      </rPr>
      <t xml:space="preserve">  </t>
    </r>
    <r>
      <rPr>
        <sz val="8"/>
        <rFont val="Arial"/>
        <family val="2"/>
      </rPr>
      <t> </t>
    </r>
  </si>
  <si>
    <t>Allow for health and safety measures, plan and safety file for this Section of the contract</t>
  </si>
  <si>
    <r>
      <t>MF21</t>
    </r>
    <r>
      <rPr>
        <sz val="8"/>
        <rFont val="Times New Roman"/>
        <family val="1"/>
      </rPr>
      <t xml:space="preserve">  </t>
    </r>
    <r>
      <rPr>
        <sz val="8"/>
        <rFont val="Arial"/>
        <family val="2"/>
      </rPr>
      <t> </t>
    </r>
  </si>
  <si>
    <t xml:space="preserve">SECTION MG:  CHLORINATION EQUIPMENT </t>
  </si>
  <si>
    <r>
      <t>MG1</t>
    </r>
    <r>
      <rPr>
        <sz val="8"/>
        <rFont val="Times New Roman"/>
        <family val="1"/>
      </rPr>
      <t xml:space="preserve">   </t>
    </r>
    <r>
      <rPr>
        <sz val="8"/>
        <rFont val="Arial"/>
        <family val="2"/>
      </rPr>
      <t> </t>
    </r>
  </si>
  <si>
    <t>TWO wall-mounted chlorination units complete with auto change over, heating system, including two control valves and injectors and all accessories as specified.</t>
  </si>
  <si>
    <r>
      <t>MG2</t>
    </r>
    <r>
      <rPr>
        <sz val="8"/>
        <rFont val="Times New Roman"/>
        <family val="1"/>
      </rPr>
      <t xml:space="preserve">   </t>
    </r>
    <r>
      <rPr>
        <sz val="8"/>
        <rFont val="Arial"/>
        <family val="2"/>
      </rPr>
      <t> </t>
    </r>
  </si>
  <si>
    <t>TWO emergency chlorine shut-off systems.</t>
  </si>
  <si>
    <r>
      <t>MG3</t>
    </r>
    <r>
      <rPr>
        <sz val="8"/>
        <rFont val="Times New Roman"/>
        <family val="1"/>
      </rPr>
      <t xml:space="preserve">   </t>
    </r>
    <r>
      <rPr>
        <sz val="8"/>
        <rFont val="Arial"/>
        <family val="2"/>
      </rPr>
      <t> </t>
    </r>
  </si>
  <si>
    <t>THREE booster pumps complete as specified.</t>
  </si>
  <si>
    <r>
      <t>MG4</t>
    </r>
    <r>
      <rPr>
        <sz val="8"/>
        <rFont val="Times New Roman"/>
        <family val="1"/>
      </rPr>
      <t xml:space="preserve">   </t>
    </r>
    <r>
      <rPr>
        <sz val="8"/>
        <rFont val="Arial"/>
        <family val="2"/>
      </rPr>
      <t> </t>
    </r>
  </si>
  <si>
    <t>All interconnecting pipework, valves, diffusers, etc., all as specified.</t>
  </si>
  <si>
    <r>
      <t>MG5</t>
    </r>
    <r>
      <rPr>
        <sz val="8"/>
        <rFont val="Times New Roman"/>
        <family val="1"/>
      </rPr>
      <t xml:space="preserve">   </t>
    </r>
    <r>
      <rPr>
        <sz val="8"/>
        <rFont val="Arial"/>
        <family val="2"/>
      </rPr>
      <t> </t>
    </r>
  </si>
  <si>
    <t>TWO 68 kg load cells, all as specified.</t>
  </si>
  <si>
    <r>
      <t>MG6</t>
    </r>
    <r>
      <rPr>
        <sz val="8"/>
        <rFont val="Times New Roman"/>
        <family val="1"/>
      </rPr>
      <t xml:space="preserve">   </t>
    </r>
    <r>
      <rPr>
        <sz val="8"/>
        <rFont val="Arial"/>
        <family val="2"/>
      </rPr>
      <t> </t>
    </r>
  </si>
  <si>
    <t>ONE lifting gear and trolley complete as specified.</t>
  </si>
  <si>
    <r>
      <t>MG7</t>
    </r>
    <r>
      <rPr>
        <sz val="8"/>
        <rFont val="Times New Roman"/>
        <family val="1"/>
      </rPr>
      <t xml:space="preserve">   </t>
    </r>
    <r>
      <rPr>
        <sz val="8"/>
        <rFont val="Arial"/>
        <family val="2"/>
      </rPr>
      <t> </t>
    </r>
  </si>
  <si>
    <t>Wind direction indicator, as specified.</t>
  </si>
  <si>
    <r>
      <t>MG8</t>
    </r>
    <r>
      <rPr>
        <sz val="8"/>
        <rFont val="Times New Roman"/>
        <family val="1"/>
      </rPr>
      <t xml:space="preserve">   </t>
    </r>
    <r>
      <rPr>
        <sz val="8"/>
        <rFont val="Arial"/>
        <family val="2"/>
      </rPr>
      <t> </t>
    </r>
  </si>
  <si>
    <t>Complete chlorine gas leakage detection system, including fans, all as specified.</t>
  </si>
  <si>
    <r>
      <t>MG9</t>
    </r>
    <r>
      <rPr>
        <sz val="8"/>
        <rFont val="Times New Roman"/>
        <family val="1"/>
      </rPr>
      <t xml:space="preserve">   </t>
    </r>
    <r>
      <rPr>
        <sz val="8"/>
        <rFont val="Arial"/>
        <family val="2"/>
      </rPr>
      <t> </t>
    </r>
  </si>
  <si>
    <t>Safety equipment and warning signs, as specified.</t>
  </si>
  <si>
    <r>
      <t>MG10</t>
    </r>
    <r>
      <rPr>
        <sz val="8"/>
        <rFont val="Times New Roman"/>
        <family val="1"/>
      </rPr>
      <t xml:space="preserve"> </t>
    </r>
    <r>
      <rPr>
        <sz val="8"/>
        <rFont val="Arial"/>
        <family val="2"/>
      </rPr>
      <t> </t>
    </r>
  </si>
  <si>
    <t>Additional miscellaneous equipment, as specified, but not specifically listed above (including GRP Safety Box)</t>
  </si>
  <si>
    <r>
      <t>MG11</t>
    </r>
    <r>
      <rPr>
        <sz val="8"/>
        <rFont val="Times New Roman"/>
        <family val="1"/>
      </rPr>
      <t xml:space="preserve"> </t>
    </r>
    <r>
      <rPr>
        <sz val="8"/>
        <rFont val="Arial"/>
        <family val="2"/>
      </rPr>
      <t> </t>
    </r>
  </si>
  <si>
    <t>Plant supplied under Item MG1.</t>
  </si>
  <si>
    <r>
      <t>MG12</t>
    </r>
    <r>
      <rPr>
        <sz val="8"/>
        <rFont val="Times New Roman"/>
        <family val="1"/>
      </rPr>
      <t xml:space="preserve"> </t>
    </r>
    <r>
      <rPr>
        <sz val="8"/>
        <rFont val="Arial"/>
        <family val="2"/>
      </rPr>
      <t> </t>
    </r>
  </si>
  <si>
    <t>Plant supplied under Item MG2.</t>
  </si>
  <si>
    <r>
      <t>MG13</t>
    </r>
    <r>
      <rPr>
        <sz val="8"/>
        <rFont val="Times New Roman"/>
        <family val="1"/>
      </rPr>
      <t xml:space="preserve"> </t>
    </r>
    <r>
      <rPr>
        <sz val="8"/>
        <rFont val="Arial"/>
        <family val="2"/>
      </rPr>
      <t> </t>
    </r>
  </si>
  <si>
    <t>Plant supplied under Item MG3.</t>
  </si>
  <si>
    <r>
      <t>MG14</t>
    </r>
    <r>
      <rPr>
        <sz val="8"/>
        <rFont val="Times New Roman"/>
        <family val="1"/>
      </rPr>
      <t xml:space="preserve"> </t>
    </r>
    <r>
      <rPr>
        <sz val="8"/>
        <rFont val="Arial"/>
        <family val="2"/>
      </rPr>
      <t> </t>
    </r>
  </si>
  <si>
    <t>Plant supplied under Item MG4.</t>
  </si>
  <si>
    <r>
      <t>MG15</t>
    </r>
    <r>
      <rPr>
        <sz val="8"/>
        <rFont val="Times New Roman"/>
        <family val="1"/>
      </rPr>
      <t xml:space="preserve"> </t>
    </r>
    <r>
      <rPr>
        <sz val="8"/>
        <rFont val="Arial"/>
        <family val="2"/>
      </rPr>
      <t> </t>
    </r>
  </si>
  <si>
    <t>Plant supplied under Item MG5.</t>
  </si>
  <si>
    <r>
      <t>MG16</t>
    </r>
    <r>
      <rPr>
        <sz val="8"/>
        <rFont val="Times New Roman"/>
        <family val="1"/>
      </rPr>
      <t xml:space="preserve"> </t>
    </r>
    <r>
      <rPr>
        <sz val="8"/>
        <rFont val="Arial"/>
        <family val="2"/>
      </rPr>
      <t> </t>
    </r>
  </si>
  <si>
    <t>Plant supplied under Item MG6.</t>
  </si>
  <si>
    <r>
      <t>MG17</t>
    </r>
    <r>
      <rPr>
        <sz val="8"/>
        <rFont val="Times New Roman"/>
        <family val="1"/>
      </rPr>
      <t xml:space="preserve"> </t>
    </r>
    <r>
      <rPr>
        <sz val="8"/>
        <rFont val="Arial"/>
        <family val="2"/>
      </rPr>
      <t> </t>
    </r>
  </si>
  <si>
    <t>Plant supplied under Item MG7.</t>
  </si>
  <si>
    <r>
      <t>MG18</t>
    </r>
    <r>
      <rPr>
        <sz val="8"/>
        <rFont val="Times New Roman"/>
        <family val="1"/>
      </rPr>
      <t xml:space="preserve"> </t>
    </r>
    <r>
      <rPr>
        <sz val="8"/>
        <rFont val="Arial"/>
        <family val="2"/>
      </rPr>
      <t> </t>
    </r>
  </si>
  <si>
    <t>Plant supplied under Item MG8.</t>
  </si>
  <si>
    <r>
      <t>MG19</t>
    </r>
    <r>
      <rPr>
        <sz val="8"/>
        <rFont val="Times New Roman"/>
        <family val="1"/>
      </rPr>
      <t xml:space="preserve"> </t>
    </r>
    <r>
      <rPr>
        <sz val="8"/>
        <rFont val="Arial"/>
        <family val="2"/>
      </rPr>
      <t> </t>
    </r>
  </si>
  <si>
    <t>Plant supplied under Item MG9.</t>
  </si>
  <si>
    <r>
      <t>MG20</t>
    </r>
    <r>
      <rPr>
        <sz val="8"/>
        <rFont val="Times New Roman"/>
        <family val="1"/>
      </rPr>
      <t xml:space="preserve"> </t>
    </r>
    <r>
      <rPr>
        <sz val="8"/>
        <rFont val="Arial"/>
        <family val="2"/>
      </rPr>
      <t> </t>
    </r>
  </si>
  <si>
    <t>Plant supplied under Item MG10.</t>
  </si>
  <si>
    <r>
      <t>MG21</t>
    </r>
    <r>
      <rPr>
        <sz val="8"/>
        <rFont val="Times New Roman"/>
        <family val="1"/>
      </rPr>
      <t xml:space="preserve"> </t>
    </r>
    <r>
      <rPr>
        <sz val="8"/>
        <rFont val="Arial"/>
        <family val="2"/>
      </rPr>
      <t> </t>
    </r>
  </si>
  <si>
    <t>Allow for operation of plant supplied under this Section for a period of 72 hours, during which time operators shall be trained in the operation and control of the plant, only after successfully commissioning of equipment.</t>
  </si>
  <si>
    <r>
      <t>MG22</t>
    </r>
    <r>
      <rPr>
        <sz val="8"/>
        <rFont val="Times New Roman"/>
        <family val="1"/>
      </rPr>
      <t xml:space="preserve"> </t>
    </r>
    <r>
      <rPr>
        <sz val="8"/>
        <rFont val="Arial"/>
        <family val="2"/>
      </rPr>
      <t> </t>
    </r>
  </si>
  <si>
    <t>Allow for cost of returning to site if ordered to carry out tests excluding visits required for the successful operation of the plant (per trip).</t>
  </si>
  <si>
    <r>
      <t>MG23</t>
    </r>
    <r>
      <rPr>
        <sz val="8"/>
        <rFont val="Times New Roman"/>
        <family val="1"/>
      </rPr>
      <t xml:space="preserve"> </t>
    </r>
    <r>
      <rPr>
        <sz val="8"/>
        <rFont val="Arial"/>
        <family val="2"/>
      </rPr>
      <t> </t>
    </r>
  </si>
  <si>
    <r>
      <t>MG24</t>
    </r>
    <r>
      <rPr>
        <sz val="8"/>
        <rFont val="Times New Roman"/>
        <family val="1"/>
      </rPr>
      <t xml:space="preserve"> </t>
    </r>
    <r>
      <rPr>
        <sz val="8"/>
        <rFont val="Arial"/>
        <family val="2"/>
      </rPr>
      <t> </t>
    </r>
  </si>
  <si>
    <r>
      <t>MG25</t>
    </r>
    <r>
      <rPr>
        <sz val="8"/>
        <rFont val="Times New Roman"/>
        <family val="1"/>
      </rPr>
      <t xml:space="preserve"> </t>
    </r>
    <r>
      <rPr>
        <sz val="8"/>
        <rFont val="Arial"/>
        <family val="2"/>
      </rPr>
      <t> </t>
    </r>
  </si>
  <si>
    <t>TOTAL FOR SECTION MA CARRIED FORWARD TO SUMMARY</t>
  </si>
  <si>
    <t>Completion of all pipework, valves, check valves, air release valves and strainers required for flocculant dosing purposes, as specified.</t>
  </si>
  <si>
    <t xml:space="preserve">CONTRACT NO </t>
  </si>
  <si>
    <t>TOTAL FOR SECTION MA CARRIED FORWARD TO SUMMARY PAGE C.</t>
  </si>
  <si>
    <t>Allow for operators  to be trained in the operation and control of the plant, for a period of 72 hours only after successfully commissioning of the equipment.</t>
  </si>
  <si>
    <t xml:space="preserve">Allow for all costs and expenses for installed testing and repairs to installed dosing pumps by </t>
  </si>
  <si>
    <t>TOTAL FOR SECTION MF CARRIED FORWARD TO SUMMARY PAGE C.</t>
  </si>
  <si>
    <t>TOTAL FOR SECTION MG CARRIED FORWARD TO SUMMARY PAGE C.</t>
  </si>
  <si>
    <t>SECTION EA:  PRELIMINARY AND GENERAL</t>
  </si>
  <si>
    <t>R / c</t>
  </si>
  <si>
    <t>Preliminary and General items related to the electrical equipment and not included in the Bills of Materials</t>
  </si>
  <si>
    <t>EA1</t>
  </si>
  <si>
    <t>All contractual requirements</t>
  </si>
  <si>
    <t>Sum </t>
  </si>
  <si>
    <t>EA2</t>
  </si>
  <si>
    <t>All overhead costs</t>
  </si>
  <si>
    <t>Incl. Above</t>
  </si>
  <si>
    <t>EA3</t>
  </si>
  <si>
    <t>Three sets of Operating and Maintenance Manuals, including “As Built” drawings</t>
  </si>
  <si>
    <t>EA4</t>
  </si>
  <si>
    <t>Liaison and co-ordination with other contractors</t>
  </si>
  <si>
    <t>EA5</t>
  </si>
  <si>
    <t>Occupational Health &amp; Safety Act requirements, including safety plan, safety file and all measures required (see Appendix B).</t>
  </si>
  <si>
    <t>EA6</t>
  </si>
  <si>
    <t>All other obligations (specify)</t>
  </si>
  <si>
    <t>……………………………………………………………………………..……….….……………..………………………………………..……………………………………………………………………………………………………………………………………………………………………………………………………………………………………………………………………………………………………………………………………………………………………………………………………………………………………………………………………………………………………………………………..…..…………………………………………………………………………………………………………………………………………………………………………………………………</t>
  </si>
  <si>
    <t>EA7</t>
  </si>
  <si>
    <t>Prov</t>
  </si>
  <si>
    <t>EA7.1</t>
  </si>
  <si>
    <t>Contractor's mark up on Item EA7.1, specify percentage below and provide total in the amount. Percentage……………..</t>
  </si>
  <si>
    <t>SECTION EB:  ELECTRICAL POWER CABLES</t>
  </si>
  <si>
    <t>FROM – TO</t>
  </si>
  <si>
    <t>CABLE mm2 x core Cu / Al</t>
  </si>
  <si>
    <t>BCEC mm2</t>
  </si>
  <si>
    <t>TOTAL LENGTH (m)</t>
  </si>
  <si>
    <t>Supply</t>
  </si>
  <si>
    <t>Inst</t>
  </si>
  <si>
    <t>EB1</t>
  </si>
  <si>
    <t>Water Treatment Works MCC</t>
  </si>
  <si>
    <t>EB1.1</t>
  </si>
  <si>
    <t>Pump 1</t>
  </si>
  <si>
    <t>95 x 4 Cu</t>
  </si>
  <si>
    <t>EB1.2</t>
  </si>
  <si>
    <t>Pump 2</t>
  </si>
  <si>
    <t>EB1.3</t>
  </si>
  <si>
    <t>Blower 1</t>
  </si>
  <si>
    <t>10 x 4 Cu</t>
  </si>
  <si>
    <t>Existing</t>
  </si>
  <si>
    <t>EB1.4</t>
  </si>
  <si>
    <t>Blower 2</t>
  </si>
  <si>
    <t>EB1.5</t>
  </si>
  <si>
    <t>Drainage Pump</t>
  </si>
  <si>
    <t>EB1.6</t>
  </si>
  <si>
    <t xml:space="preserve">Rietfontein Pump Station </t>
  </si>
  <si>
    <t>120 x 4 Al</t>
  </si>
  <si>
    <t>Prov. Sum</t>
  </si>
  <si>
    <t>EB1.6.1</t>
  </si>
  <si>
    <t>Contractor's mark up on Item EB1.6.1. Percentage……………</t>
  </si>
  <si>
    <t>EB1.7</t>
  </si>
  <si>
    <t xml:space="preserve">Recycle Pump Station </t>
  </si>
  <si>
    <t>35 x 4 Al</t>
  </si>
  <si>
    <t>EB1.8</t>
  </si>
  <si>
    <t>DB Admin Building</t>
  </si>
  <si>
    <t>EB1.9</t>
  </si>
  <si>
    <t>Chlorine Store</t>
  </si>
  <si>
    <t>4 x 3 Cu</t>
  </si>
  <si>
    <t>EB1.10</t>
  </si>
  <si>
    <t>DB Dosing</t>
  </si>
  <si>
    <t>4 x 4 Cu</t>
  </si>
  <si>
    <t>EB1.11</t>
  </si>
  <si>
    <t>Settling / Mixer</t>
  </si>
  <si>
    <t>EB1.12</t>
  </si>
  <si>
    <t>WTW Fresh Water Chamber Level Sensor  Full / Empty (Low)</t>
  </si>
  <si>
    <t>EB1.13</t>
  </si>
  <si>
    <t>Recycle Pump Station MCC Interposing Relay</t>
  </si>
  <si>
    <t>EB1.14</t>
  </si>
  <si>
    <t>Rietfontein (Dam) Pump Station MCC Interposing Relay</t>
  </si>
  <si>
    <t>EB1.14.1</t>
  </si>
  <si>
    <t>Contractor's mark up on Item EB1.14.1. Percentage……………</t>
  </si>
  <si>
    <t>EB1.15</t>
  </si>
  <si>
    <t>Interposing Relay</t>
  </si>
  <si>
    <t>1 x 1.5 Cu</t>
  </si>
  <si>
    <t xml:space="preserve">In Panel </t>
  </si>
  <si>
    <t>EB1.15.1</t>
  </si>
  <si>
    <t>Contractor's mark up on Item EB1.15.1. Percentage……………</t>
  </si>
  <si>
    <t>EB2</t>
  </si>
  <si>
    <t>Rietfontein (Dam) Pump Station MCC</t>
  </si>
  <si>
    <t>EB2.1</t>
  </si>
  <si>
    <t>Interposing Relay Pump Inhibit / Stop</t>
  </si>
  <si>
    <t>EB2.1.1</t>
  </si>
  <si>
    <t>Contractor's mark up on Item EB2.1. Percentage……………</t>
  </si>
  <si>
    <t>EB2.2</t>
  </si>
  <si>
    <t>Interposing Relay Pump Running</t>
  </si>
  <si>
    <t>EB2.2.1</t>
  </si>
  <si>
    <t>Contractor's mark up on Item EB2.2. Percentage……………</t>
  </si>
  <si>
    <t>EB3</t>
  </si>
  <si>
    <t>Wolwas Pump Station MCC</t>
  </si>
  <si>
    <t>EB3.1</t>
  </si>
  <si>
    <t>50 x 4 Al</t>
  </si>
  <si>
    <t>EB3.2</t>
  </si>
  <si>
    <t>EB4</t>
  </si>
  <si>
    <t>Winburg Central reservoir</t>
  </si>
  <si>
    <t>EB4.1</t>
  </si>
  <si>
    <t>Level Sensor  Full / Not-Full</t>
  </si>
  <si>
    <t>EB5</t>
  </si>
  <si>
    <t>CABLES NOT MENTIONED ABOVE, BUT DEEMED NECESSARY TO COMPLETE THE INSTALLATION IN FULL WORKING ORDER</t>
  </si>
  <si>
    <t>…………………………………………....…..…...…….……………………..………..……….….……………..………………………………………..………………………………………………………………………………………………………………………………</t>
  </si>
  <si>
    <t>TOTAL CARRIED OVER TO ITEM CABLES: SCHEDULE OF PRICES</t>
  </si>
  <si>
    <t>SECTION EC:  EXCAVATIONS FOR CABLES</t>
  </si>
  <si>
    <t>Route</t>
  </si>
  <si>
    <t>600mm wide x 800mm deep in linear meter</t>
  </si>
  <si>
    <t>Excavate</t>
  </si>
  <si>
    <t xml:space="preserve">Supply </t>
  </si>
  <si>
    <t>Backfill</t>
  </si>
  <si>
    <t>EC1</t>
  </si>
  <si>
    <t>Water Treatment Works MCC to</t>
  </si>
  <si>
    <t>EC1.1</t>
  </si>
  <si>
    <t xml:space="preserve">Riefontein Pump Station </t>
  </si>
  <si>
    <t>EC1.1.1</t>
  </si>
  <si>
    <t>Pickable soil</t>
  </si>
  <si>
    <t>EC1.1.1.1</t>
  </si>
  <si>
    <t>Contractor's mark up on Item EC1.1.1 Percentage……………</t>
  </si>
  <si>
    <t>EC1.1.2</t>
  </si>
  <si>
    <t>Soft Rock</t>
  </si>
  <si>
    <t>EC1.1.2.1</t>
  </si>
  <si>
    <t>Contractor's mark up on Item EC1.1.2 Percentage……………</t>
  </si>
  <si>
    <t>EC1.1.3</t>
  </si>
  <si>
    <t>Hard Rock</t>
  </si>
  <si>
    <t>EC1.1.3.1</t>
  </si>
  <si>
    <t>Contractor's mark up on Item EC1.1.3 Percentage……………</t>
  </si>
  <si>
    <t>EC1.1.4</t>
  </si>
  <si>
    <t>Bedding 200mm thick in linear meters for a trench 600mm wide</t>
  </si>
  <si>
    <t>EC1.1.4.1</t>
  </si>
  <si>
    <t>Contractor's mark up on Item EC1.1.4 Percentage……………</t>
  </si>
  <si>
    <t>EC1.2</t>
  </si>
  <si>
    <t>EC1.2.1</t>
  </si>
  <si>
    <t>XXXX</t>
  </si>
  <si>
    <t>EC1.2.2</t>
  </si>
  <si>
    <t>EC1.2.3</t>
  </si>
  <si>
    <t>EC1.2.4</t>
  </si>
  <si>
    <t>EC1.3</t>
  </si>
  <si>
    <t>EC1.3.1</t>
  </si>
  <si>
    <t>EC1.3.2</t>
  </si>
  <si>
    <t>EC1.3.3</t>
  </si>
  <si>
    <t>EC1.3.4</t>
  </si>
  <si>
    <t>EC1.4</t>
  </si>
  <si>
    <t>EC1.4.1</t>
  </si>
  <si>
    <t>EC1.4.2</t>
  </si>
  <si>
    <t>EC1.4.3</t>
  </si>
  <si>
    <t>EC1.4.4</t>
  </si>
  <si>
    <t>EC1.5</t>
  </si>
  <si>
    <t>EC1.5.1</t>
  </si>
  <si>
    <t>EC1.5.2</t>
  </si>
  <si>
    <t>EC1.5.3</t>
  </si>
  <si>
    <t>EC1.5.4</t>
  </si>
  <si>
    <t>EC1.6</t>
  </si>
  <si>
    <t>EC1.6.1</t>
  </si>
  <si>
    <t>EC1.6.2</t>
  </si>
  <si>
    <t>EC1.6.3</t>
  </si>
  <si>
    <t>EC1.6.4</t>
  </si>
  <si>
    <t>EC1.7</t>
  </si>
  <si>
    <t>EC1.7.1</t>
  </si>
  <si>
    <t>EC1.7.2</t>
  </si>
  <si>
    <t>EC1.7.3</t>
  </si>
  <si>
    <t>EC1.7.4</t>
  </si>
  <si>
    <t>EC1.8</t>
  </si>
  <si>
    <t>EXCAVATIONS NOT MENTIONED ABOVE, BUT DEEMED NECESSARY TO COMPLETE THE INSTALLATION IN FULL WORKING ORDER</t>
  </si>
  <si>
    <t>…………………………………………....…..…...…….……………………..………..……….….……………..………………………………………..…………………………………………………………………………………………………………………………………………………………………………………………………………………………………………………</t>
  </si>
  <si>
    <t>SECTION ED:  MCC ALTERATIONS AND NEW MCCS</t>
  </si>
  <si>
    <t>Description of work item</t>
  </si>
  <si>
    <t>Unit of Measure</t>
  </si>
  <si>
    <t>Quantity</t>
  </si>
  <si>
    <t>ED1.</t>
  </si>
  <si>
    <t>Water Treatment Works MCC Alterations</t>
  </si>
  <si>
    <t>ED1.1</t>
  </si>
  <si>
    <t>1 x 10A 2-pole, 10kA, supply and install in MCC</t>
  </si>
  <si>
    <t>Each</t>
  </si>
  <si>
    <t>ED1.2</t>
  </si>
  <si>
    <t>1 x 100A 3-pole, 10kA CB, supply and install in MCC</t>
  </si>
  <si>
    <t>ED1.3</t>
  </si>
  <si>
    <t>3 x Insulated Terminal / Busbars, Terminal Interface to Feeder Cable. Tails: From Circuit Breaker to Terminal / Busbar: 25mm² per phase colour coded Cu PVC.Feeder cable: 120mm² Al 4-core PVC/SWA/PVC Bi metal lugs required</t>
  </si>
  <si>
    <t>ED1.4</t>
  </si>
  <si>
    <t>ED1.5</t>
  </si>
  <si>
    <t>1 x 60A 3-pole, 10kA CB, supply and install in MCC</t>
  </si>
  <si>
    <t>ED1.6</t>
  </si>
  <si>
    <t>ED1.7</t>
  </si>
  <si>
    <t>1 x 25A 3-pole, 10kA CB, supply and install in MCC</t>
  </si>
  <si>
    <t>ED1.8</t>
  </si>
  <si>
    <t>1 x 25A 2-pole, 10kA, supply and install in MCC</t>
  </si>
  <si>
    <t>ED1.9</t>
  </si>
  <si>
    <t>Interposing Relays (230V, 2 x N/C + 2 x N0O), supply and install in MCC including all small wiring to complete the integration</t>
  </si>
  <si>
    <t>ED1.10</t>
  </si>
  <si>
    <t>Adjustable Timers 0-30min, 230V, supply and install, Control / delay automatic Stop, including all small wiring to complete the integration</t>
  </si>
  <si>
    <t>ED1.11</t>
  </si>
  <si>
    <t>Removal of the old MCC (lower level)</t>
  </si>
  <si>
    <t>ED2.</t>
  </si>
  <si>
    <t>Rietfontein (Dam) Pump Station MCC Alterations</t>
  </si>
  <si>
    <t>ED2.1</t>
  </si>
  <si>
    <t>Interposing Relays (230V, 2 x N/C + 2 x N0O), supply and install in MCC including all small wiring to complete the integration Pump Inhibit / Stop</t>
  </si>
  <si>
    <t>ED2.1.1</t>
  </si>
  <si>
    <t>Contractor's mark up on Item ED2.1</t>
  </si>
  <si>
    <t>ED2.2</t>
  </si>
  <si>
    <t>Interposing Relays (230V, 2 x N/C + 2 x N0O), supply and install in MCC including all small wiring to complete the integration Pump Running</t>
  </si>
  <si>
    <t>ED2.2.1</t>
  </si>
  <si>
    <t>Contractor's mark up on Item ED2.2</t>
  </si>
  <si>
    <t>ED3.</t>
  </si>
  <si>
    <t>Wolwas Pump Station MCC New Complete MCC</t>
  </si>
  <si>
    <t>ED3.1</t>
  </si>
  <si>
    <t>MCC, supply and install including the decommissioning and removal of the old panel and re-connecting all necessary cables</t>
  </si>
  <si>
    <t>Extension of electrical panel to accommodate extra circuit breakers……………….…….….…………………………………………………………………………………………………………………………………………………</t>
  </si>
  <si>
    <t>Conduit, cable racks etc………………………………..………..……….….……………..………………………………………..……………………………………………………………………………………………………………………………………………………………………</t>
  </si>
  <si>
    <t>TOTAL CARRIED OVER TO ITEM MCC Alterations and New MCCs: SCHEDULE OF PRICES</t>
  </si>
  <si>
    <t>SECTION EF:  TELEMETRY</t>
  </si>
  <si>
    <t>EF1.</t>
  </si>
  <si>
    <t>Water Treatment MCC</t>
  </si>
  <si>
    <t>EF1.1</t>
  </si>
  <si>
    <t>Supply and install the complete telemetry system with the required I/O, Controlled etc. as specified, this includes all cabling, sundry supplies, antenna, programming and telemetry radio and integration with the MCC</t>
  </si>
  <si>
    <t>EF2.</t>
  </si>
  <si>
    <t>EF2.1</t>
  </si>
  <si>
    <t>Supply and install the complete telemetry system with the required I/O, Controlled etc. as specified, this includes all cabling, sundry supplies, antenna, programming and telemetry radio and integration with the MCC and Water Treatment MCC Telemetry</t>
  </si>
  <si>
    <t>EF2.1.1</t>
  </si>
  <si>
    <t>Contractor's mark up on Item EF2.1</t>
  </si>
  <si>
    <t>EF3.</t>
  </si>
  <si>
    <t xml:space="preserve">Winburg Central Reservoir </t>
  </si>
  <si>
    <t>EF3.1</t>
  </si>
  <si>
    <t>Supply and install the complete telemetry system with the required I/O, Controlled etc. as specified, this includes all cabling, sundry supplies, antenna, programming and telemetry radio and integration with the Water Treatment MCC Telemetry</t>
  </si>
  <si>
    <t>TELEMETRY NOT MENTIONED ABOVE, BUT DEEMED NECESSARY TO COMPLETE THE INSTALLATION IN FULL WORKING ORDER</t>
  </si>
  <si>
    <t>…………………………………………....…..…...…….……………………..………..……….….……………..………………………………………..………………………………………………………………………………………………………………………………………………</t>
  </si>
  <si>
    <t>TOTAL CARRIED OVER TO ITEM TELEMETRY: SCHEDULE OF PRICES</t>
  </si>
  <si>
    <t>SECTION:  EG GENERAL ITEMS</t>
  </si>
  <si>
    <t>DESCRIPTION OF WORK ITEM</t>
  </si>
  <si>
    <t>UNIT OF MEASURE</t>
  </si>
  <si>
    <t>R / C</t>
  </si>
  <si>
    <t>EG1.</t>
  </si>
  <si>
    <t>PROVISIONAL SUMS</t>
  </si>
  <si>
    <t>EG1.1</t>
  </si>
  <si>
    <t>Electrical installation , renovating portions of the existing water treatment main building</t>
  </si>
  <si>
    <t>SUM</t>
  </si>
  <si>
    <t>EG1.2</t>
  </si>
  <si>
    <t>Electrical installation of for the new administration building</t>
  </si>
  <si>
    <t>EG1.3</t>
  </si>
  <si>
    <t>Electrical installation of for the new chlorine store</t>
  </si>
  <si>
    <t>EG1.4</t>
  </si>
  <si>
    <t>Electrical installation of for the new dosing building</t>
  </si>
  <si>
    <t>EG1.5</t>
  </si>
  <si>
    <t>Electrical installation , renovating portions of the existing Rietfontein pump station</t>
  </si>
  <si>
    <t>PROV SUM</t>
  </si>
  <si>
    <t>EG1.6</t>
  </si>
  <si>
    <t>Alterations to the security / safety fence around the water treatment transformer</t>
  </si>
  <si>
    <t>EG2.</t>
  </si>
  <si>
    <t>CERTIFICATES OF COMPLIANCE FOR THE ELECTRICAL INSTALLATIONS</t>
  </si>
  <si>
    <t>EG2.1</t>
  </si>
  <si>
    <t>Water treatment works main building (renovated portion) and mcc</t>
  </si>
  <si>
    <t>EG2.2</t>
  </si>
  <si>
    <t>Water treatment works new administration building</t>
  </si>
  <si>
    <t>EG2.3</t>
  </si>
  <si>
    <t>Water treatment works new chlorine store</t>
  </si>
  <si>
    <t>EG2.4</t>
  </si>
  <si>
    <t>Water treatment works new dosing building</t>
  </si>
  <si>
    <t>EG2.5</t>
  </si>
  <si>
    <t>Rietfontein pump station (renovated portion) and mcc</t>
  </si>
  <si>
    <t>EG3.</t>
  </si>
  <si>
    <t>CABLE ROUTE TRACING AT WATER TREATMENT PLANT</t>
  </si>
  <si>
    <t>EG3.1</t>
  </si>
  <si>
    <t>Tracing of cables between the water treatment transformer and the water treatment mcc</t>
  </si>
  <si>
    <t>EG3.2</t>
  </si>
  <si>
    <t>Tracing of cables between the water treatment mcc and the various water treatment installations</t>
  </si>
  <si>
    <t>EG3.3</t>
  </si>
  <si>
    <t>Tracing of cables between the water treatment mcc and the Rietfontein pumps station walkway</t>
  </si>
  <si>
    <t>EG3.3.1</t>
  </si>
  <si>
    <t>Contractor's mark up on Item EG3.3  Percentage……………</t>
  </si>
  <si>
    <t>ITEMS  NOT MENTIONED ABOVE, BUT DEEMED NECESSARY TO COMPLETE THE INSTALLATION IN FULL WORKING ORDER</t>
  </si>
  <si>
    <t>EG4</t>
  </si>
  <si>
    <t xml:space="preserve">…………………………………………....…..…...…….……………………..………..……….….……………..………………………………………..………………………………………………………………………………………………………………………………………… </t>
  </si>
  <si>
    <t>TOTAL CARRIED OVER TO ITEM GENERAL ITEMS: SCHEDULE OF PRICES</t>
  </si>
  <si>
    <t>TOTAL FOR SECTION EA CARRIED FORWARD TO SUMMARY</t>
  </si>
  <si>
    <t>Concrete repairs</t>
  </si>
  <si>
    <t>Floor</t>
  </si>
  <si>
    <t>a) Remove Failed Concrete 50mm deep &amp; Clean Surface</t>
  </si>
  <si>
    <t>b) Apply SikTop Armatec 110 Prime (or similar approved)</t>
  </si>
  <si>
    <t>c) Apply Sikacrete 214 (or similar approved)</t>
  </si>
  <si>
    <t>d) Apply Sika Injection 203 (Pressured) (or similar approved)</t>
  </si>
  <si>
    <t>0.001</t>
  </si>
  <si>
    <t xml:space="preserve"> a) Remove Failed Concrete 50mm deep &amp; Clean Surface</t>
  </si>
  <si>
    <t>Walls</t>
  </si>
  <si>
    <t>0.4</t>
  </si>
  <si>
    <t xml:space="preserve">WALL &amp; FLOOR </t>
  </si>
  <si>
    <t>c) Apply Sika Monotop 412 NFG (or similar approved)</t>
  </si>
  <si>
    <t>a) Sikadur Combiflex SG20 (200x2mm) with Sika 31 DW (or similar approved)</t>
  </si>
  <si>
    <t>FINAL COATING</t>
  </si>
  <si>
    <t>Apply Coate of Sikagard 720 Epocem &amp; Sikagard 63N</t>
  </si>
  <si>
    <t>Specialist to Manage repair of works, salary, vehicle &amp; accomodation</t>
  </si>
  <si>
    <t>SCHEDULE J: REFURBISHMENT OF CLARI-FLOCCULATOR</t>
  </si>
  <si>
    <t>J.1</t>
  </si>
  <si>
    <t>J.1.1</t>
  </si>
  <si>
    <t>J.1.2</t>
  </si>
  <si>
    <t>J.1.3</t>
  </si>
  <si>
    <t>J.1.4</t>
  </si>
  <si>
    <t>J.1.5</t>
  </si>
  <si>
    <t>J.1.5.1</t>
  </si>
  <si>
    <t>J.1.5.2</t>
  </si>
  <si>
    <t>J.1.5.3</t>
  </si>
  <si>
    <t>J.1.5.4</t>
  </si>
  <si>
    <t>J.1.5.5</t>
  </si>
  <si>
    <t>K</t>
  </si>
  <si>
    <t>TOTAL FOR SCHEDULE J (CARRIED FORWARD TO SUMMARY)</t>
  </si>
  <si>
    <t>MF22</t>
  </si>
  <si>
    <t>MF23</t>
  </si>
  <si>
    <t>Allow Prov. Sum for Specialist  Design, manufacture, supply and delivery for replacement of Rotating Bridge assemby, including
Two (2) paddle mixers with motor and speed reducer;
Rotating Bridge Drive motor and speed reducer;
Scrapers.
All as specified</t>
  </si>
  <si>
    <t>Contractor's mark up on Item MF22, specify percentage below and provide total in the amount. Percentage……………..</t>
  </si>
  <si>
    <t>SCHEDULE K:  RENOVATIONS TO OLD PUMPHOUSE BUILDING</t>
  </si>
  <si>
    <t>K.1</t>
  </si>
  <si>
    <t>PREPARATION</t>
  </si>
  <si>
    <t>Preparation of old Walls. Remove old paint and wash inside of building with high pressure washer</t>
  </si>
  <si>
    <t>Supply all scaffolding inside and outside for painting purposes</t>
  </si>
  <si>
    <t>Clear all vegetation inside pump house and around the building. Including all vegetation ontop of the roof.</t>
  </si>
  <si>
    <t>Repair all concrete floors and walkways in and around the pump house were required</t>
  </si>
  <si>
    <t>K.1.1</t>
  </si>
  <si>
    <t>K.1.2</t>
  </si>
  <si>
    <t>K.1.3</t>
  </si>
  <si>
    <t>K.1.4</t>
  </si>
  <si>
    <t>K.2</t>
  </si>
  <si>
    <t>Vinyl floor tiles (2mm Marley Heavy Duty or similar approved)</t>
  </si>
  <si>
    <t>K.2.1</t>
  </si>
  <si>
    <t>K.2.2</t>
  </si>
  <si>
    <t>K.2.3</t>
  </si>
  <si>
    <t>K.2.4</t>
  </si>
  <si>
    <t>K.2.5</t>
  </si>
  <si>
    <t>K.3</t>
  </si>
  <si>
    <t>Door (900 x 2100 x 220 wall)</t>
  </si>
  <si>
    <t>Door (800 x 2100 x 220 wall)</t>
  </si>
  <si>
    <t>Door (1800 x 2100 x 220 wall)</t>
  </si>
  <si>
    <t>Door (900 x 2400 x 220 wall)</t>
  </si>
  <si>
    <t>Door (3500 x 2900 x 220 wall)</t>
  </si>
  <si>
    <t>K.3.1</t>
  </si>
  <si>
    <t>K.3.2</t>
  </si>
  <si>
    <t>K.3.3</t>
  </si>
  <si>
    <t>K.3.4</t>
  </si>
  <si>
    <t>K.3.5</t>
  </si>
  <si>
    <t>K.4</t>
  </si>
  <si>
    <t>REPLACE ALL OLD DOOR FRAMES AND DOORS WITH STEEL/ALLUMINUIM FRAMES AND WOODEN DOORS.
PRICE TO INCLUDE THE BREAKING OUT OF OLD DOOR FRAMES.</t>
  </si>
  <si>
    <t>REPLACE ALL OLD WINDOW FRAMES WITH ALLUMINUIM FRAMES AND GLAZING. PRICE TO INCLUDE THE BREAKING OUT OF OLD DOOR FRAMES. NEW FRAMES TO INCLUDE BURGLAR BARS.</t>
  </si>
  <si>
    <t>K.4.1</t>
  </si>
  <si>
    <t>Window ( 2370 x 340)</t>
  </si>
  <si>
    <t>Window ( 3600 x 1800)</t>
  </si>
  <si>
    <t>Window ( 1200 x 1900 )</t>
  </si>
  <si>
    <t>Window ( 600 x 1900 )</t>
  </si>
  <si>
    <t>Window ( 4800 x 1500)</t>
  </si>
  <si>
    <t>Window (5500 x 340)</t>
  </si>
  <si>
    <t>Window (2000 x 1600 )</t>
  </si>
  <si>
    <t>Window (1500 x 600 )</t>
  </si>
  <si>
    <t>Window (5200 x 600 )</t>
  </si>
  <si>
    <t>DOORS</t>
  </si>
  <si>
    <t>Door (900 x 2100 x 110 wall)</t>
  </si>
  <si>
    <t>Door (800 x 1200 x 110 wall)</t>
  </si>
  <si>
    <t>Door (1800 x 2100 x 110 wall)</t>
  </si>
  <si>
    <t>Door (900 x 2400 x 110 wall)</t>
  </si>
  <si>
    <t>Door (3500 x 2900 x 110 wall)</t>
  </si>
  <si>
    <t>K.4.2</t>
  </si>
  <si>
    <t>K.4.3</t>
  </si>
  <si>
    <t>K.4.4</t>
  </si>
  <si>
    <t>K.4.5</t>
  </si>
  <si>
    <t>K.4.6</t>
  </si>
  <si>
    <t>K.4.7</t>
  </si>
  <si>
    <t>K.4.8</t>
  </si>
  <si>
    <t>K.4.9</t>
  </si>
  <si>
    <t>K.5</t>
  </si>
  <si>
    <t>K.5.1</t>
  </si>
  <si>
    <t>K.5.2</t>
  </si>
  <si>
    <t>K.5.3</t>
  </si>
  <si>
    <t>K.5.4</t>
  </si>
  <si>
    <t>K.5.5</t>
  </si>
  <si>
    <t>K.5.6</t>
  </si>
  <si>
    <t>K.6</t>
  </si>
  <si>
    <t>PAINTING OF OLD WATER TREATMENT WORKS BUILDING</t>
  </si>
  <si>
    <t>Roof Slab (plascon double velvet)</t>
  </si>
  <si>
    <t>Steel works and down pipes (plascon enamel)</t>
  </si>
  <si>
    <t>Outside Walls</t>
  </si>
  <si>
    <t>Inside Walls</t>
  </si>
  <si>
    <t>K.6.1</t>
  </si>
  <si>
    <t>K.6.2</t>
  </si>
  <si>
    <t>K.6.3</t>
  </si>
  <si>
    <t>K.6.4</t>
  </si>
  <si>
    <t>K.6.5</t>
  </si>
  <si>
    <t>K.7</t>
  </si>
  <si>
    <t>Supply and installation of office furniture inside the pump room offices</t>
  </si>
  <si>
    <t>Appoint of a Structural expert to inspect and asses the integraty of the concrete roof at the existing Pump Room.</t>
  </si>
  <si>
    <t>Skim Coat and Fixing of Crack for the Roof Slab</t>
  </si>
  <si>
    <t>TOTAL FOR SCHEDULE K (CARRIED FORWARD TO SUMMARY)</t>
  </si>
  <si>
    <t>K.7.1</t>
  </si>
  <si>
    <t>K.7.2</t>
  </si>
  <si>
    <t>K.7.3</t>
  </si>
  <si>
    <t>K.7.4</t>
  </si>
  <si>
    <t>K.7.5</t>
  </si>
  <si>
    <t>SCHEDULE A: GENERAL SITE WORKS</t>
  </si>
  <si>
    <t>A.1</t>
  </si>
  <si>
    <t>1200A</t>
  </si>
  <si>
    <t>FIXED CHARGED ITEMS</t>
  </si>
  <si>
    <t>A.1.1</t>
  </si>
  <si>
    <t xml:space="preserve"> 8.3.1</t>
  </si>
  <si>
    <t xml:space="preserve">Contractual requirements </t>
  </si>
  <si>
    <t>ESTABLISH FACILITIES ON THE SITE</t>
  </si>
  <si>
    <t>8.3.2.1</t>
  </si>
  <si>
    <t>FACILITIES FOR THE ENGINEER</t>
  </si>
  <si>
    <t>A.1.2</t>
  </si>
  <si>
    <t>PSAB 3.1</t>
  </si>
  <si>
    <t>Name board</t>
  </si>
  <si>
    <t>A.1.3</t>
  </si>
  <si>
    <t>PSAB 3.2</t>
  </si>
  <si>
    <t>Engineer's office and facilities</t>
  </si>
  <si>
    <t>A.1.4</t>
  </si>
  <si>
    <t>PSAB 4.1</t>
  </si>
  <si>
    <t>Telephone/cellphone</t>
  </si>
  <si>
    <t>A.1.5</t>
  </si>
  <si>
    <t>Contractor's mark up on Item A.1.4</t>
  </si>
  <si>
    <t>8.3.2.2</t>
  </si>
  <si>
    <t>FACILITIES FOR CONTRACTOR</t>
  </si>
  <si>
    <t>A.1.6</t>
  </si>
  <si>
    <t>Office and storage sheds</t>
  </si>
  <si>
    <t>A.1.7</t>
  </si>
  <si>
    <t>Workshops</t>
  </si>
  <si>
    <t>A.1.8</t>
  </si>
  <si>
    <t>Laboratories</t>
  </si>
  <si>
    <t>A.1.9</t>
  </si>
  <si>
    <t>Living accommodation</t>
  </si>
  <si>
    <t>A.1.10</t>
  </si>
  <si>
    <t>Ablution and toilet facilities</t>
  </si>
  <si>
    <t>A.1.11</t>
  </si>
  <si>
    <t>Tools and equipment</t>
  </si>
  <si>
    <t>A.1.12</t>
  </si>
  <si>
    <t>Water supply, electic power and communications</t>
  </si>
  <si>
    <t>A.1.13</t>
  </si>
  <si>
    <t>Dealing with water (sub clause PSA 5.5)</t>
  </si>
  <si>
    <t>A.1.14</t>
  </si>
  <si>
    <t>Access</t>
  </si>
  <si>
    <t>A.1.15</t>
  </si>
  <si>
    <t>Other fixed charged obligations(specify)</t>
  </si>
  <si>
    <t>A.1.16</t>
  </si>
  <si>
    <t>Remove engineer's and contractor's site establishment on completion of contract</t>
  </si>
  <si>
    <t>A.2</t>
  </si>
  <si>
    <t>TIME RELATED ITEMS</t>
  </si>
  <si>
    <t>A.2.1</t>
  </si>
  <si>
    <t>8.4.1</t>
  </si>
  <si>
    <t>OPERATION AND MAINTENANCE OF FACILITIES ON SITE</t>
  </si>
  <si>
    <t>FOR DURATION OF CONSTRUCTION</t>
  </si>
  <si>
    <t>8.4.2.1</t>
  </si>
  <si>
    <t>FACILITIES FOR ENGINEER</t>
  </si>
  <si>
    <t>A.2.2</t>
  </si>
  <si>
    <t>A.2.3</t>
  </si>
  <si>
    <t>A.2.4</t>
  </si>
  <si>
    <t>Telephone</t>
  </si>
  <si>
    <t>A.2.5</t>
  </si>
  <si>
    <t>Contractor's mark up on Item A.2.4</t>
  </si>
  <si>
    <t>8.4.2.2</t>
  </si>
  <si>
    <t>FACILITIES FOR CONTRACTOR FOR THE DURATION</t>
  </si>
  <si>
    <t>OF CONSTRUCTION</t>
  </si>
  <si>
    <t>A.2.6</t>
  </si>
  <si>
    <t>Offices and storage sheds</t>
  </si>
  <si>
    <t>A.2.7</t>
  </si>
  <si>
    <t>A.2.8</t>
  </si>
  <si>
    <t>A.2.9</t>
  </si>
  <si>
    <t>A.2.10</t>
  </si>
  <si>
    <t>A.2.11</t>
  </si>
  <si>
    <t>A.2.12</t>
  </si>
  <si>
    <t>Water supply, electric power and communications</t>
  </si>
  <si>
    <t>A.2.13</t>
  </si>
  <si>
    <t>Dealing with water (sub clause 5.5)</t>
  </si>
  <si>
    <t>A.2.14</t>
  </si>
  <si>
    <t>A.2.15</t>
  </si>
  <si>
    <t>8.4.5</t>
  </si>
  <si>
    <t>Other time related obligations (specify)</t>
  </si>
  <si>
    <t>A.3</t>
  </si>
  <si>
    <t>A.3.1</t>
  </si>
  <si>
    <t>Community liaison officer</t>
  </si>
  <si>
    <t>A.3.2</t>
  </si>
  <si>
    <t>Contractor's mark up on Item A.3.1</t>
  </si>
  <si>
    <t>A.4</t>
  </si>
  <si>
    <t>PSA 8.4.6</t>
  </si>
  <si>
    <t>STANDING TIME COSTS</t>
  </si>
  <si>
    <t>A.4.1</t>
  </si>
  <si>
    <t>a</t>
  </si>
  <si>
    <t>Labour (Rate only)</t>
  </si>
  <si>
    <t>A.4.2</t>
  </si>
  <si>
    <t>b</t>
  </si>
  <si>
    <t>Other resources (Rate only)</t>
  </si>
  <si>
    <t>A.4.3</t>
  </si>
  <si>
    <t>PSA 8.7</t>
  </si>
  <si>
    <t>Daywork (provisional)</t>
  </si>
  <si>
    <t>A.5</t>
  </si>
  <si>
    <t>SUMS STATED PROVISIONALLY BY ENGINEER</t>
  </si>
  <si>
    <t>A.5.1</t>
  </si>
  <si>
    <t>Additional tests required by the Engineer</t>
  </si>
  <si>
    <t>A.5.2</t>
  </si>
  <si>
    <t>Overheads, profit and charges on A.5.1 above</t>
  </si>
  <si>
    <t>A.6</t>
  </si>
  <si>
    <t>PSA 8.9</t>
  </si>
  <si>
    <t>OCCUPATIONAL HEALTH AND SAFETY MEASURES</t>
  </si>
  <si>
    <t>A.6.1</t>
  </si>
  <si>
    <t>PSA 8.9.1</t>
  </si>
  <si>
    <t>Cost of health and safety measures required in terms of the Construction Regulations (2003) of the Occupational Health and Safety act</t>
  </si>
  <si>
    <t>A.6.2</t>
  </si>
  <si>
    <t>PSA 8.9.2</t>
  </si>
  <si>
    <t>Including Risk Assessments, Safe Work Procedures and Method Statements</t>
  </si>
  <si>
    <t>A.6.3</t>
  </si>
  <si>
    <t>PSA 8.9.3</t>
  </si>
  <si>
    <t>Compilation and maintenance of a Health and Safety File</t>
  </si>
  <si>
    <t>A.7</t>
  </si>
  <si>
    <t>PSA 8.10</t>
  </si>
  <si>
    <t>ENVIRONMENTAL MANAGEMENT PLAN</t>
  </si>
  <si>
    <t>A.7.1</t>
  </si>
  <si>
    <t>PSA 8.10.1</t>
  </si>
  <si>
    <t>Providing a Method Statement on compliance with client's Environmental Management Plan Specification</t>
  </si>
  <si>
    <t>A.7.2</t>
  </si>
  <si>
    <t>PSA 8.10.2</t>
  </si>
  <si>
    <t>Complying with requirements of the Environmental Management Plan</t>
  </si>
  <si>
    <t>TOTAL FOR SCHEDULE A (CARRIED FORWARD TO SUMMARY)</t>
  </si>
  <si>
    <t xml:space="preserve"> CARRIED FORWARD</t>
  </si>
  <si>
    <t>prov sum</t>
  </si>
  <si>
    <t>______________________________________________________________________________</t>
  </si>
  <si>
    <t>sum/day</t>
  </si>
  <si>
    <t>SUMMARY OF SCHEDULES</t>
  </si>
  <si>
    <t>Name of Service</t>
  </si>
  <si>
    <t>:</t>
  </si>
  <si>
    <t>Contract No</t>
  </si>
  <si>
    <t>Date</t>
  </si>
  <si>
    <t>Contractor</t>
  </si>
  <si>
    <t>Certificate No.  :</t>
  </si>
  <si>
    <t>CIVIL SUMMARY</t>
  </si>
  <si>
    <t>SECTION</t>
  </si>
  <si>
    <t>AMOUNT OF WORK DONE</t>
  </si>
  <si>
    <t>A</t>
  </si>
  <si>
    <t>PRELIMINARY AND GENERAL</t>
  </si>
  <si>
    <t>B</t>
  </si>
  <si>
    <t>GENERAL SITE WORKS</t>
  </si>
  <si>
    <t>C</t>
  </si>
  <si>
    <t>CHEMICAL DOSING BUILDING</t>
  </si>
  <si>
    <t>D</t>
  </si>
  <si>
    <t xml:space="preserve">RAPID GRAVITY SAND FILTERS </t>
  </si>
  <si>
    <t>E</t>
  </si>
  <si>
    <t>CHLORINATION BUILDING</t>
  </si>
  <si>
    <t>F</t>
  </si>
  <si>
    <t>ADMINISTRATION BUILDING</t>
  </si>
  <si>
    <t>G</t>
  </si>
  <si>
    <t>INTERCONNECTING PIPEWORK AND MANHOLES</t>
  </si>
  <si>
    <t>H</t>
  </si>
  <si>
    <t>MODIFICATIONS TO EXISTING SLUDGE HOLDING PONDS</t>
  </si>
  <si>
    <t>MECHANICAL SUMMARY</t>
  </si>
  <si>
    <t>MA</t>
  </si>
  <si>
    <t>CLEARING AND GRUBBING</t>
  </si>
  <si>
    <t>MB</t>
  </si>
  <si>
    <t>CHEMICAL DOSING EQUIPMENT</t>
  </si>
  <si>
    <t>DAYWORKS</t>
  </si>
  <si>
    <t>MC</t>
  </si>
  <si>
    <t>FLOW METERS</t>
  </si>
  <si>
    <t>DRAINS</t>
  </si>
  <si>
    <t>MD</t>
  </si>
  <si>
    <t>RAPID GRAVITY FILTRATION EQUIPMENT</t>
  </si>
  <si>
    <t>CONCRETE KERBING, CONCRETE CHANNELLING, CHUTES AND DOWNPIPES, AND CONCRETE LININGS FOR OPEN DRAINS</t>
  </si>
  <si>
    <t>ME</t>
  </si>
  <si>
    <t>PUMPING EQUIPMENT</t>
  </si>
  <si>
    <t>MASS EARTHWORKS</t>
  </si>
  <si>
    <t>MF</t>
  </si>
  <si>
    <t>CLARI_FLOCCULATOR EQUIPMENT</t>
  </si>
  <si>
    <t>PAVEMENT LAYERS OF GRAVEL MATERIAL</t>
  </si>
  <si>
    <t>MG</t>
  </si>
  <si>
    <t>CHLORINATION EQUIPMENT</t>
  </si>
  <si>
    <t>ELECTRICAL SUMMARY</t>
  </si>
  <si>
    <t>EA</t>
  </si>
  <si>
    <t xml:space="preserve">PRELIMINARY AND GENERAL </t>
  </si>
  <si>
    <t>EB</t>
  </si>
  <si>
    <t>ELECTRICAL POWER CABLES</t>
  </si>
  <si>
    <t>EC</t>
  </si>
  <si>
    <t>EXCAVATIONS FOR CABLES</t>
  </si>
  <si>
    <t>ED</t>
  </si>
  <si>
    <t>MCC ALTERATIONS AND NEW MCCS</t>
  </si>
  <si>
    <t>EF</t>
  </si>
  <si>
    <t>TELEMETRY</t>
  </si>
  <si>
    <t>EG</t>
  </si>
  <si>
    <t>GENERAL ITEMS</t>
  </si>
  <si>
    <t xml:space="preserve">AMOUNT </t>
  </si>
  <si>
    <t>J</t>
  </si>
  <si>
    <t>RENOVATIONS TO OLD PUMPHOUSE BUILDING</t>
  </si>
  <si>
    <t>SCHEDULE</t>
  </si>
  <si>
    <t>TOTAL CARRIED FORWARD TO MAIN SUMMARY OF SCHEDULES - a</t>
  </si>
  <si>
    <t>TOTAL CARRIED FORWARD TO MAIN SUMMARY OF SCHEDULES - b</t>
  </si>
  <si>
    <t>TOTAL CARRIED FORWARD TO MAIN SUMMARY OF SCHEDULES - c</t>
  </si>
  <si>
    <t>SUB-TOTAL (a + b + c)</t>
  </si>
  <si>
    <t>Add 10% Contingencies</t>
  </si>
  <si>
    <t>SUB-TOTAL with Contingencies</t>
  </si>
  <si>
    <t>Add 15% VAT</t>
  </si>
  <si>
    <t>TOTAL TENDER AMOUNT CARRIED FORWARD TO THE FORM OF OFFER</t>
  </si>
  <si>
    <t xml:space="preserve">TOTAL FOR SECTION MA CARRIED FORWARD TO SUMMARY </t>
  </si>
  <si>
    <t>EG3.4</t>
  </si>
  <si>
    <t>Groundwater Source Development to augement potable water supply to Winburg WTW</t>
  </si>
  <si>
    <t>Contractor's mark up on Item EG3.4  Percentage……………</t>
  </si>
  <si>
    <t>EG3.4.1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</si>
</sst>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0.00_-;\-&quot;R&quot;* #,##0.00_-;_-&quot;R&quot;* &quot;-&quot;??_-;_-@_-"/>
    <numFmt numFmtId="164" formatCode="&quot;R&quot;#,##0.00"/>
    <numFmt numFmtId="165" formatCode="_ * #,##0.00_ ;_ * \-#,##0.00_ ;_ * &quot;-&quot;??_ ;_ @_ "/>
    <numFmt numFmtId="166" formatCode="_(&quot;R&quot;* #,##0.00_);_(&quot;R&quot;* \(#,##0.00\);_(&quot;R&quot;* &quot;-&quot;??_);_(@_)"/>
    <numFmt numFmtId="167" formatCode="_ [$R-1C09]\ * #,##0.00_ ;_ [$R-1C09]\ * \-#,##0.00_ ;_ [$R-1C09]\ * &quot;-&quot;??_ ;_ @_ "/>
    <numFmt numFmtId="168" formatCode="_-[$R-1C09]* #,##0.00_-;\-[$R-1C09]* #,##0.00_-;_-[$R-1C09]* &quot;-&quot;??_-;_-@_-"/>
    <numFmt numFmtId="169" formatCode="&quot;R&quot;\ #,##0.00"/>
    <numFmt numFmtId="170" formatCode="_(* #,##0.00_);_(* \(#,##0.00\);_(* &quot;-&quot;??_);_(@_)"/>
    <numFmt numFmtId="171" formatCode="_(&quot; R&quot;\ #\ ###\ ##0.00_);_(&quot;-R&quot;\ #\ ###\ ##0.00"/>
    <numFmt numFmtId="172" formatCode="dd\ mmmm\ yyyy"/>
    <numFmt numFmtId="173" formatCode="[$-1C09]dd\ mmmm\ yyyy;@"/>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rial"/>
      <family val="2"/>
    </font>
    <font>
      <b/>
      <sz val="9"/>
      <name val="Arial"/>
      <family val="2"/>
    </font>
    <font>
      <sz val="9"/>
      <name val="Arial"/>
      <family val="2"/>
    </font>
    <font>
      <sz val="8"/>
      <name val="Arial"/>
      <family val="2"/>
    </font>
    <font>
      <b/>
      <sz val="8"/>
      <name val="Arial"/>
      <family val="2"/>
    </font>
    <font>
      <sz val="9"/>
      <color rgb="FFFF0000"/>
      <name val="Arial"/>
      <family val="2"/>
    </font>
    <font>
      <b/>
      <sz val="9"/>
      <color rgb="FFFF0000"/>
      <name val="Arial"/>
      <family val="2"/>
    </font>
    <font>
      <sz val="8"/>
      <color rgb="FFFF0000"/>
      <name val="Arial"/>
      <family val="2"/>
    </font>
    <font>
      <sz val="9"/>
      <color theme="1"/>
      <name val="Arial"/>
      <family val="2"/>
    </font>
    <font>
      <b/>
      <sz val="9"/>
      <color theme="1"/>
      <name val="Arial"/>
      <family val="2"/>
    </font>
    <font>
      <b/>
      <sz val="10"/>
      <name val="Arial"/>
      <family val="2"/>
    </font>
    <font>
      <sz val="8"/>
      <name val="Aptos Narrow"/>
      <family val="2"/>
      <scheme val="minor"/>
    </font>
    <font>
      <vertAlign val="superscript"/>
      <sz val="9"/>
      <name val="Arial"/>
      <family val="2"/>
    </font>
    <font>
      <vertAlign val="superscript"/>
      <sz val="9"/>
      <color theme="1"/>
      <name val="Arial"/>
      <family val="2"/>
    </font>
    <font>
      <b/>
      <sz val="9"/>
      <name val="Aptos Narrow"/>
      <family val="2"/>
      <scheme val="minor"/>
    </font>
    <font>
      <sz val="10"/>
      <name val="Arial"/>
      <family val="2"/>
    </font>
    <font>
      <sz val="10"/>
      <name val="Times New Roman"/>
      <family val="1"/>
    </font>
    <font>
      <b/>
      <u/>
      <sz val="9"/>
      <name val="Arial"/>
      <family val="2"/>
    </font>
    <font>
      <u/>
      <sz val="9"/>
      <name val="Arial"/>
      <family val="2"/>
    </font>
    <font>
      <sz val="8"/>
      <name val="Tms Rmn"/>
    </font>
    <font>
      <b/>
      <sz val="11"/>
      <name val="Arial"/>
      <family val="2"/>
    </font>
    <font>
      <sz val="11"/>
      <name val="Arial"/>
      <family val="2"/>
    </font>
    <font>
      <b/>
      <sz val="8"/>
      <name val="Tms Rmn"/>
    </font>
    <font>
      <sz val="8"/>
      <name val="Times New Roman"/>
      <family val="1"/>
    </font>
    <font>
      <b/>
      <sz val="9"/>
      <name val="Tms Rmn"/>
    </font>
    <font>
      <sz val="9"/>
      <name val="Aptos Narrow"/>
      <family val="2"/>
      <scheme val="minor"/>
    </font>
    <font>
      <sz val="18"/>
      <name val="Verdana"/>
      <family val="2"/>
    </font>
    <font>
      <b/>
      <sz val="12"/>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bottom/>
      <diagonal/>
    </border>
    <border>
      <left style="thin">
        <color rgb="FF000000"/>
      </left>
      <right style="thin">
        <color rgb="FF000000"/>
      </right>
      <top/>
      <bottom/>
      <diagonal/>
    </border>
    <border>
      <left style="thin">
        <color indexed="8"/>
      </left>
      <right style="thin">
        <color indexed="64"/>
      </right>
      <top/>
      <bottom/>
      <diagonal/>
    </border>
    <border>
      <left style="thin">
        <color indexed="64"/>
      </left>
      <right/>
      <top style="thin">
        <color indexed="8"/>
      </top>
      <bottom/>
      <diagonal/>
    </border>
    <border>
      <left/>
      <right/>
      <top style="thin">
        <color indexed="8"/>
      </top>
      <bottom/>
      <diagonal/>
    </border>
    <border>
      <left style="thin">
        <color indexed="64"/>
      </left>
      <right/>
      <top/>
      <bottom style="thin">
        <color indexed="8"/>
      </bottom>
      <diagonal/>
    </border>
    <border>
      <left/>
      <right/>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right style="thin">
        <color indexed="8"/>
      </right>
      <top/>
      <bottom/>
      <diagonal/>
    </border>
    <border>
      <left style="thin">
        <color indexed="64"/>
      </left>
      <right style="thin">
        <color rgb="FF000000"/>
      </right>
      <top/>
      <bottom/>
      <diagonal/>
    </border>
    <border>
      <left style="thin">
        <color rgb="FF000000"/>
      </left>
      <right/>
      <top/>
      <bottom/>
      <diagonal/>
    </border>
    <border>
      <left/>
      <right style="thin">
        <color rgb="FF000000"/>
      </right>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style="thin">
        <color indexed="64"/>
      </bottom>
      <diagonal/>
    </border>
    <border>
      <left/>
      <right style="thin">
        <color auto="1"/>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18" fillId="0" borderId="0"/>
    <xf numFmtId="0" fontId="19" fillId="0" borderId="0"/>
    <xf numFmtId="0" fontId="19" fillId="0" borderId="0"/>
    <xf numFmtId="0" fontId="18" fillId="0" borderId="0"/>
    <xf numFmtId="165" fontId="19" fillId="0" borderId="0" applyFont="0" applyFill="0" applyBorder="0" applyAlignment="0" applyProtection="0"/>
    <xf numFmtId="0" fontId="22" fillId="0" borderId="0"/>
    <xf numFmtId="166" fontId="18" fillId="0" borderId="0" applyFont="0" applyFill="0" applyBorder="0" applyAlignment="0" applyProtection="0"/>
    <xf numFmtId="9" fontId="18" fillId="0" borderId="0" applyFont="0" applyFill="0" applyBorder="0" applyAlignment="0" applyProtection="0"/>
    <xf numFmtId="170" fontId="18" fillId="0" borderId="0" applyFont="0" applyFill="0" applyBorder="0" applyAlignment="0" applyProtection="0"/>
  </cellStyleXfs>
  <cellXfs count="735">
    <xf numFmtId="0" fontId="0" fillId="0" borderId="0" xfId="0"/>
    <xf numFmtId="164" fontId="5" fillId="0" borderId="1" xfId="0" applyNumberFormat="1"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vertical="center" wrapText="1"/>
    </xf>
    <xf numFmtId="0" fontId="0" fillId="0" borderId="1" xfId="0" applyBorder="1"/>
    <xf numFmtId="0" fontId="4" fillId="0" borderId="1" xfId="0" applyFont="1" applyBorder="1" applyAlignment="1">
      <alignmen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4" fillId="0" borderId="3" xfId="0" applyFont="1" applyBorder="1" applyAlignment="1">
      <alignment horizontal="center" vertical="center"/>
    </xf>
    <xf numFmtId="0" fontId="6" fillId="0" borderId="4" xfId="0" applyFont="1" applyBorder="1" applyAlignment="1">
      <alignment vertical="top"/>
    </xf>
    <xf numFmtId="0" fontId="7" fillId="0" borderId="4" xfId="0" applyFont="1" applyBorder="1" applyAlignment="1">
      <alignment horizontal="left" vertical="center"/>
    </xf>
    <xf numFmtId="0" fontId="6" fillId="0" borderId="4" xfId="0" applyFont="1" applyBorder="1" applyAlignment="1">
      <alignment horizontal="center" vertical="top"/>
    </xf>
    <xf numFmtId="0" fontId="6" fillId="0" borderId="4"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164" fontId="8" fillId="0" borderId="1" xfId="0" applyNumberFormat="1" applyFont="1" applyBorder="1" applyAlignment="1">
      <alignment vertical="center"/>
    </xf>
    <xf numFmtId="164" fontId="8" fillId="0" borderId="1" xfId="0" applyNumberFormat="1" applyFont="1" applyBorder="1" applyAlignment="1">
      <alignment vertical="center" wrapText="1"/>
    </xf>
    <xf numFmtId="164" fontId="8" fillId="0" borderId="2" xfId="0" applyNumberFormat="1" applyFont="1" applyBorder="1" applyAlignment="1">
      <alignment vertical="center"/>
    </xf>
    <xf numFmtId="164" fontId="9" fillId="0" borderId="3" xfId="0" applyNumberFormat="1" applyFont="1" applyBorder="1" applyAlignment="1">
      <alignment vertical="center"/>
    </xf>
    <xf numFmtId="164" fontId="10" fillId="0" borderId="4" xfId="0" applyNumberFormat="1" applyFont="1" applyBorder="1" applyAlignment="1">
      <alignment vertical="top"/>
    </xf>
    <xf numFmtId="164" fontId="9" fillId="0" borderId="4" xfId="0" applyNumberFormat="1" applyFont="1" applyBorder="1" applyAlignment="1">
      <alignment vertical="top"/>
    </xf>
    <xf numFmtId="0" fontId="7" fillId="0" borderId="3" xfId="0" applyFont="1" applyBorder="1" applyAlignment="1">
      <alignment horizontal="left" vertical="center"/>
    </xf>
    <xf numFmtId="0" fontId="0" fillId="0" borderId="0" xfId="0" applyAlignment="1">
      <alignmen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vertical="top" wrapText="1"/>
    </xf>
    <xf numFmtId="0" fontId="0" fillId="0" borderId="1" xfId="0" applyBorder="1" applyAlignment="1">
      <alignment wrapText="1"/>
    </xf>
    <xf numFmtId="44" fontId="11" fillId="0" borderId="0" xfId="1" applyFont="1" applyBorder="1" applyAlignment="1">
      <alignment vertical="center"/>
    </xf>
    <xf numFmtId="44" fontId="12" fillId="0" borderId="6" xfId="1" applyFont="1" applyBorder="1" applyAlignment="1">
      <alignment horizontal="center" vertical="center"/>
    </xf>
    <xf numFmtId="44" fontId="12" fillId="0" borderId="7" xfId="1" applyFont="1" applyBorder="1" applyAlignment="1">
      <alignment horizontal="center" vertical="center"/>
    </xf>
    <xf numFmtId="44" fontId="11" fillId="0" borderId="1" xfId="1" applyFont="1" applyBorder="1" applyAlignment="1">
      <alignment vertical="center"/>
    </xf>
    <xf numFmtId="44" fontId="11" fillId="0" borderId="6" xfId="1" applyFont="1" applyBorder="1" applyAlignment="1">
      <alignment vertical="center"/>
    </xf>
    <xf numFmtId="44" fontId="12" fillId="0" borderId="1" xfId="1" applyFont="1" applyBorder="1" applyAlignment="1">
      <alignment vertical="center"/>
    </xf>
    <xf numFmtId="44" fontId="12" fillId="0" borderId="5" xfId="1" applyFont="1" applyBorder="1" applyAlignment="1">
      <alignment vertical="center"/>
    </xf>
    <xf numFmtId="44" fontId="12" fillId="0" borderId="6" xfId="1" applyFont="1" applyBorder="1" applyAlignment="1">
      <alignment horizontal="center"/>
    </xf>
    <xf numFmtId="0" fontId="13" fillId="0" borderId="0" xfId="0" applyFont="1" applyAlignment="1">
      <alignment vertical="top"/>
    </xf>
    <xf numFmtId="0" fontId="13" fillId="0" borderId="0" xfId="0" applyFont="1" applyAlignment="1">
      <alignment horizontal="left" vertical="top"/>
    </xf>
    <xf numFmtId="0" fontId="4" fillId="0" borderId="11" xfId="0" applyFont="1" applyBorder="1" applyAlignment="1">
      <alignment horizontal="center" vertical="center"/>
    </xf>
    <xf numFmtId="44" fontId="12" fillId="0" borderId="7" xfId="1"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5" fillId="0" borderId="12" xfId="0" applyFont="1" applyBorder="1" applyAlignment="1">
      <alignment vertical="center"/>
    </xf>
    <xf numFmtId="0" fontId="5" fillId="0" borderId="1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13" xfId="0" applyFont="1" applyBorder="1" applyAlignment="1">
      <alignment horizontal="left" vertical="center"/>
    </xf>
    <xf numFmtId="0" fontId="4" fillId="0" borderId="12" xfId="0" applyFont="1" applyBorder="1" applyAlignment="1">
      <alignment vertical="center"/>
    </xf>
    <xf numFmtId="0" fontId="5" fillId="0" borderId="14" xfId="0" applyFont="1" applyBorder="1" applyAlignment="1">
      <alignment horizontal="center" vertical="center"/>
    </xf>
    <xf numFmtId="0" fontId="11" fillId="0" borderId="1" xfId="0" applyFont="1" applyBorder="1" applyAlignment="1">
      <alignment horizontal="center" vertical="center"/>
    </xf>
    <xf numFmtId="0" fontId="4"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xf>
    <xf numFmtId="0" fontId="0" fillId="0" borderId="0" xfId="0" applyAlignment="1">
      <alignment vertical="center"/>
    </xf>
    <xf numFmtId="0" fontId="6" fillId="0" borderId="4" xfId="0" applyFont="1" applyBorder="1" applyAlignment="1">
      <alignment vertical="center"/>
    </xf>
    <xf numFmtId="164" fontId="9" fillId="0" borderId="4" xfId="0" applyNumberFormat="1" applyFont="1" applyBorder="1" applyAlignment="1">
      <alignment vertical="center"/>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center" vertical="center"/>
    </xf>
    <xf numFmtId="0" fontId="5" fillId="0" borderId="14" xfId="0" applyFont="1" applyBorder="1" applyAlignment="1">
      <alignment horizontal="left" vertical="center" wrapText="1"/>
    </xf>
    <xf numFmtId="164" fontId="5" fillId="0" borderId="1"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164" fontId="5" fillId="0" borderId="6" xfId="0" applyNumberFormat="1" applyFont="1" applyBorder="1" applyAlignment="1">
      <alignment horizontal="center" vertical="center"/>
    </xf>
    <xf numFmtId="0" fontId="4" fillId="0" borderId="17" xfId="0" applyFont="1" applyBorder="1" applyAlignment="1">
      <alignment horizontal="center" vertical="center"/>
    </xf>
    <xf numFmtId="0" fontId="5" fillId="0" borderId="18" xfId="0" applyFont="1" applyBorder="1" applyAlignment="1">
      <alignment horizontal="center" vertical="center"/>
    </xf>
    <xf numFmtId="0" fontId="4" fillId="0" borderId="18" xfId="0" applyFont="1" applyBorder="1" applyAlignment="1">
      <alignment horizontal="center" vertical="center"/>
    </xf>
    <xf numFmtId="164" fontId="5" fillId="0" borderId="7" xfId="0" applyNumberFormat="1" applyFont="1" applyBorder="1" applyAlignment="1">
      <alignment horizontal="center" vertical="center" wrapText="1"/>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horizontal="center" vertical="center"/>
    </xf>
    <xf numFmtId="0" fontId="5" fillId="0" borderId="9" xfId="0" applyFont="1" applyBorder="1" applyAlignment="1">
      <alignment horizontal="center" vertical="center"/>
    </xf>
    <xf numFmtId="164" fontId="5" fillId="0" borderId="5" xfId="0" applyNumberFormat="1" applyFont="1" applyBorder="1" applyAlignment="1">
      <alignment horizontal="center" vertical="center"/>
    </xf>
    <xf numFmtId="0" fontId="5" fillId="0" borderId="12"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4" fillId="0" borderId="14" xfId="0" applyFont="1" applyBorder="1" applyAlignment="1">
      <alignment horizontal="center" vertical="center"/>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23" xfId="0" applyFont="1" applyBorder="1" applyAlignment="1">
      <alignment horizontal="center" vertical="center" wrapText="1"/>
    </xf>
    <xf numFmtId="0" fontId="4" fillId="0" borderId="14" xfId="0" applyFont="1" applyBorder="1" applyAlignment="1">
      <alignment horizontal="left" vertical="center" wrapText="1"/>
    </xf>
    <xf numFmtId="0" fontId="5" fillId="0" borderId="14" xfId="0" applyFont="1" applyBorder="1" applyAlignment="1">
      <alignment vertical="center" wrapText="1"/>
    </xf>
    <xf numFmtId="0" fontId="5" fillId="0" borderId="16" xfId="0" applyFont="1" applyBorder="1" applyAlignment="1">
      <alignment vertical="center" wrapText="1"/>
    </xf>
    <xf numFmtId="0" fontId="4" fillId="0" borderId="21" xfId="0" applyFont="1" applyBorder="1" applyAlignment="1">
      <alignment horizontal="left" vertical="center" wrapText="1"/>
    </xf>
    <xf numFmtId="0" fontId="5" fillId="0" borderId="0" xfId="0" applyFont="1" applyAlignment="1">
      <alignment vertical="center" wrapText="1"/>
    </xf>
    <xf numFmtId="0" fontId="4" fillId="0" borderId="12" xfId="0" applyFont="1" applyBorder="1" applyAlignment="1">
      <alignment horizontal="center" vertical="center"/>
    </xf>
    <xf numFmtId="44" fontId="11" fillId="0" borderId="5" xfId="1" applyFont="1" applyBorder="1" applyAlignment="1">
      <alignment vertical="center"/>
    </xf>
    <xf numFmtId="9" fontId="5" fillId="0" borderId="1" xfId="2" applyFont="1" applyBorder="1" applyAlignment="1">
      <alignment horizontal="center" vertical="center"/>
    </xf>
    <xf numFmtId="0" fontId="4" fillId="0" borderId="18" xfId="0" applyFont="1" applyBorder="1" applyAlignment="1">
      <alignment horizontal="left" vertical="center" wrapText="1"/>
    </xf>
    <xf numFmtId="2" fontId="11" fillId="0" borderId="1" xfId="0" applyNumberFormat="1" applyFont="1" applyBorder="1" applyAlignment="1">
      <alignment horizontal="center" vertical="center"/>
    </xf>
    <xf numFmtId="49" fontId="13" fillId="0" borderId="1" xfId="3" applyNumberFormat="1" applyFont="1" applyBorder="1" applyAlignment="1">
      <alignment horizontal="center" vertical="top" wrapText="1"/>
    </xf>
    <xf numFmtId="0" fontId="13" fillId="0" borderId="1" xfId="3" applyFont="1" applyBorder="1" applyAlignment="1">
      <alignment horizontal="center" vertical="top" wrapText="1"/>
    </xf>
    <xf numFmtId="0" fontId="18" fillId="0" borderId="1" xfId="4" applyFont="1" applyBorder="1" applyAlignment="1">
      <alignment horizontal="left" vertical="center"/>
    </xf>
    <xf numFmtId="49" fontId="4" fillId="2" borderId="1" xfId="3" applyNumberFormat="1" applyFont="1" applyFill="1" applyBorder="1" applyAlignment="1">
      <alignment horizontal="left" vertical="top"/>
    </xf>
    <xf numFmtId="0" fontId="20" fillId="0" borderId="1" xfId="5" applyFont="1" applyBorder="1" applyAlignment="1">
      <alignment horizontal="justify" vertical="top"/>
    </xf>
    <xf numFmtId="0" fontId="5" fillId="0" borderId="0" xfId="5" applyFont="1" applyAlignment="1">
      <alignment horizontal="center" vertical="top"/>
    </xf>
    <xf numFmtId="1" fontId="5" fillId="0" borderId="1" xfId="5" applyNumberFormat="1" applyFont="1" applyBorder="1" applyAlignment="1">
      <alignment horizontal="center" vertical="top"/>
    </xf>
    <xf numFmtId="49" fontId="4" fillId="0" borderId="1" xfId="3" applyNumberFormat="1" applyFont="1" applyBorder="1" applyAlignment="1">
      <alignment horizontal="left" vertical="top"/>
    </xf>
    <xf numFmtId="2" fontId="20" fillId="0" borderId="0" xfId="0" applyNumberFormat="1" applyFont="1"/>
    <xf numFmtId="2" fontId="5" fillId="0" borderId="1" xfId="0" applyNumberFormat="1" applyFont="1" applyBorder="1" applyAlignment="1">
      <alignment horizontal="center"/>
    </xf>
    <xf numFmtId="1" fontId="5" fillId="0" borderId="12" xfId="0" applyNumberFormat="1" applyFont="1" applyBorder="1" applyAlignment="1">
      <alignment horizontal="center"/>
    </xf>
    <xf numFmtId="0" fontId="5" fillId="0" borderId="1" xfId="5" applyFont="1" applyBorder="1" applyAlignment="1">
      <alignment horizontal="left" vertical="top"/>
    </xf>
    <xf numFmtId="2" fontId="5" fillId="0" borderId="0" xfId="0" applyNumberFormat="1" applyFont="1"/>
    <xf numFmtId="0" fontId="20" fillId="0" borderId="0" xfId="0" applyFont="1"/>
    <xf numFmtId="0" fontId="21" fillId="0" borderId="0" xfId="0" applyFont="1" applyAlignment="1">
      <alignment wrapText="1"/>
    </xf>
    <xf numFmtId="2" fontId="5" fillId="0" borderId="0" xfId="0" applyNumberFormat="1" applyFont="1" applyAlignment="1">
      <alignment wrapText="1"/>
    </xf>
    <xf numFmtId="2" fontId="21" fillId="0" borderId="0" xfId="0" applyNumberFormat="1" applyFont="1"/>
    <xf numFmtId="0" fontId="4" fillId="0" borderId="1" xfId="5" applyFont="1" applyBorder="1" applyAlignment="1">
      <alignment horizontal="left" vertical="top"/>
    </xf>
    <xf numFmtId="44" fontId="12" fillId="0" borderId="5" xfId="0" applyNumberFormat="1" applyFont="1" applyBorder="1" applyAlignment="1">
      <alignment vertical="center"/>
    </xf>
    <xf numFmtId="0" fontId="4" fillId="0" borderId="22" xfId="0" applyFont="1" applyBorder="1" applyAlignment="1">
      <alignment horizontal="center" vertical="center"/>
    </xf>
    <xf numFmtId="0" fontId="5" fillId="0" borderId="13" xfId="0" applyFont="1" applyBorder="1" applyAlignment="1">
      <alignment vertical="center"/>
    </xf>
    <xf numFmtId="0" fontId="5" fillId="0" borderId="24" xfId="0" applyFont="1" applyBorder="1" applyAlignment="1">
      <alignment horizontal="center" vertical="center"/>
    </xf>
    <xf numFmtId="0" fontId="5" fillId="0" borderId="12" xfId="0" applyFont="1" applyBorder="1" applyAlignment="1">
      <alignmen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6" xfId="0" applyFont="1" applyBorder="1" applyAlignment="1">
      <alignment vertical="center"/>
    </xf>
    <xf numFmtId="164" fontId="5" fillId="0" borderId="2" xfId="0" applyNumberFormat="1" applyFont="1" applyBorder="1" applyAlignment="1">
      <alignment horizontal="center" vertical="center"/>
    </xf>
    <xf numFmtId="0" fontId="4" fillId="0" borderId="27" xfId="0" applyFont="1" applyBorder="1" applyAlignment="1">
      <alignment horizontal="center" vertical="center"/>
    </xf>
    <xf numFmtId="0" fontId="5" fillId="0" borderId="28" xfId="0" applyFont="1" applyBorder="1" applyAlignment="1">
      <alignment horizontal="center" vertical="center"/>
    </xf>
    <xf numFmtId="0" fontId="4" fillId="0" borderId="28" xfId="0" applyFont="1" applyBorder="1" applyAlignment="1">
      <alignment horizontal="center" vertical="center"/>
    </xf>
    <xf numFmtId="164" fontId="4" fillId="0" borderId="3" xfId="0" applyNumberFormat="1" applyFont="1" applyBorder="1" applyAlignment="1">
      <alignment horizontal="center" vertical="center"/>
    </xf>
    <xf numFmtId="0" fontId="5" fillId="0" borderId="29" xfId="0" applyFont="1" applyBorder="1" applyAlignment="1">
      <alignment vertical="center"/>
    </xf>
    <xf numFmtId="0" fontId="5" fillId="0" borderId="30" xfId="0" applyFont="1" applyBorder="1" applyAlignment="1">
      <alignment vertical="center"/>
    </xf>
    <xf numFmtId="0" fontId="4" fillId="0" borderId="31" xfId="0" applyFont="1" applyBorder="1" applyAlignment="1">
      <alignment horizontal="left"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164" fontId="5" fillId="0" borderId="4" xfId="0" applyNumberFormat="1" applyFont="1" applyBorder="1" applyAlignment="1">
      <alignment horizontal="center"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wrapText="1"/>
    </xf>
    <xf numFmtId="0" fontId="4" fillId="0" borderId="33" xfId="0" applyFont="1" applyBorder="1" applyAlignment="1">
      <alignment horizontal="center" vertical="center"/>
    </xf>
    <xf numFmtId="0" fontId="5" fillId="0" borderId="13" xfId="0" applyFont="1" applyBorder="1" applyAlignment="1">
      <alignment vertical="center" wrapText="1"/>
    </xf>
    <xf numFmtId="0" fontId="5" fillId="0" borderId="13" xfId="0" applyFont="1" applyBorder="1" applyAlignment="1">
      <alignment vertical="center" wrapText="1" shrinkToFit="1"/>
    </xf>
    <xf numFmtId="0" fontId="4" fillId="0" borderId="13" xfId="0" applyFont="1" applyBorder="1" applyAlignment="1">
      <alignmen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3" xfId="0" applyFont="1" applyBorder="1" applyAlignment="1">
      <alignment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4" fillId="0" borderId="28" xfId="0" applyFont="1" applyBorder="1" applyAlignment="1">
      <alignment horizontal="left" vertical="center"/>
    </xf>
    <xf numFmtId="0" fontId="4" fillId="0" borderId="9" xfId="0" applyFont="1" applyBorder="1" applyAlignment="1">
      <alignment horizontal="left" vertical="center"/>
    </xf>
    <xf numFmtId="44" fontId="11" fillId="0" borderId="7" xfId="1" applyFont="1" applyBorder="1" applyAlignment="1">
      <alignment vertical="center"/>
    </xf>
    <xf numFmtId="44" fontId="0" fillId="0" borderId="5" xfId="0" applyNumberFormat="1" applyBorder="1"/>
    <xf numFmtId="164" fontId="5" fillId="0" borderId="0" xfId="0" applyNumberFormat="1" applyFont="1" applyAlignment="1">
      <alignment horizontal="center" vertical="center"/>
    </xf>
    <xf numFmtId="0" fontId="7" fillId="0" borderId="9" xfId="0" applyFont="1" applyBorder="1" applyAlignment="1">
      <alignment horizontal="center" vertical="center"/>
    </xf>
    <xf numFmtId="0" fontId="4" fillId="0" borderId="33" xfId="0" applyFont="1" applyBorder="1" applyAlignment="1">
      <alignment horizontal="left" vertical="center"/>
    </xf>
    <xf numFmtId="0" fontId="5" fillId="0" borderId="33" xfId="0" applyFont="1" applyBorder="1" applyAlignment="1">
      <alignment horizontal="center" vertical="center"/>
    </xf>
    <xf numFmtId="164" fontId="5" fillId="0" borderId="1" xfId="0" applyNumberFormat="1" applyFont="1" applyBorder="1" applyAlignment="1" applyProtection="1">
      <alignment horizontal="left" vertical="center"/>
      <protection locked="0"/>
    </xf>
    <xf numFmtId="0" fontId="5" fillId="0" borderId="33" xfId="0" applyFont="1" applyBorder="1" applyAlignment="1">
      <alignment horizontal="left" vertical="center"/>
    </xf>
    <xf numFmtId="0" fontId="5" fillId="0" borderId="33" xfId="0" applyFont="1" applyBorder="1" applyAlignment="1">
      <alignment horizontal="left" vertical="center" wrapText="1"/>
    </xf>
    <xf numFmtId="0" fontId="5" fillId="0" borderId="36" xfId="0" applyFont="1" applyBorder="1" applyAlignment="1">
      <alignment horizontal="center" vertical="center" wrapText="1"/>
    </xf>
    <xf numFmtId="164" fontId="5" fillId="0" borderId="1" xfId="0" applyNumberFormat="1" applyFont="1" applyBorder="1" applyAlignment="1" applyProtection="1">
      <alignment horizontal="left" vertical="center" wrapText="1"/>
      <protection locked="0"/>
    </xf>
    <xf numFmtId="0" fontId="4" fillId="0" borderId="33" xfId="0" applyFont="1" applyBorder="1" applyAlignment="1">
      <alignment horizontal="left" vertical="center" wrapText="1"/>
    </xf>
    <xf numFmtId="164" fontId="5" fillId="0" borderId="4" xfId="0" applyNumberFormat="1" applyFont="1" applyBorder="1" applyAlignment="1">
      <alignment horizontal="left" vertical="center"/>
    </xf>
    <xf numFmtId="0" fontId="5" fillId="0" borderId="33" xfId="0" applyFont="1" applyBorder="1" applyAlignment="1">
      <alignment vertical="center"/>
    </xf>
    <xf numFmtId="0" fontId="4" fillId="0" borderId="11" xfId="0" applyFont="1" applyBorder="1" applyAlignment="1">
      <alignment horizontal="left" vertical="center" wrapText="1"/>
    </xf>
    <xf numFmtId="0" fontId="5" fillId="0" borderId="23" xfId="0" applyFont="1" applyBorder="1" applyAlignment="1">
      <alignment vertical="center" wrapText="1"/>
    </xf>
    <xf numFmtId="0" fontId="5" fillId="0" borderId="22" xfId="0" applyFont="1" applyBorder="1" applyAlignment="1">
      <alignment vertical="center"/>
    </xf>
    <xf numFmtId="0" fontId="5" fillId="0" borderId="11" xfId="0" applyFont="1" applyBorder="1" applyAlignment="1">
      <alignment vertical="center"/>
    </xf>
    <xf numFmtId="0" fontId="5" fillId="0" borderId="0" xfId="0" applyFont="1" applyAlignment="1" applyProtection="1">
      <alignment horizontal="center" vertical="center"/>
      <protection locked="0"/>
    </xf>
    <xf numFmtId="39" fontId="5" fillId="0" borderId="0" xfId="0" applyNumberFormat="1" applyFont="1" applyAlignment="1" applyProtection="1">
      <alignment horizontal="center" vertical="center" wrapText="1"/>
      <protection locked="0"/>
    </xf>
    <xf numFmtId="39" fontId="5" fillId="0" borderId="0" xfId="0" applyNumberFormat="1" applyFont="1" applyAlignment="1" applyProtection="1">
      <alignment horizontal="center" vertical="center"/>
      <protection locked="0"/>
    </xf>
    <xf numFmtId="44" fontId="11" fillId="0" borderId="7" xfId="0" applyNumberFormat="1" applyFont="1" applyBorder="1" applyAlignment="1">
      <alignment vertical="center"/>
    </xf>
    <xf numFmtId="0" fontId="4" fillId="0" borderId="22"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vertical="center" wrapText="1"/>
    </xf>
    <xf numFmtId="164" fontId="5" fillId="0" borderId="22" xfId="0" applyNumberFormat="1" applyFont="1" applyBorder="1" applyAlignment="1">
      <alignment horizontal="left" vertical="center"/>
    </xf>
    <xf numFmtId="0" fontId="5" fillId="0" borderId="22" xfId="0" applyFont="1" applyBorder="1" applyAlignment="1">
      <alignment horizontal="left" vertical="center"/>
    </xf>
    <xf numFmtId="164" fontId="5" fillId="0" borderId="22" xfId="0" applyNumberFormat="1" applyFont="1" applyBorder="1" applyAlignment="1">
      <alignment horizontal="center" vertical="center"/>
    </xf>
    <xf numFmtId="0" fontId="5" fillId="0" borderId="24" xfId="0" applyFont="1" applyBorder="1" applyAlignment="1">
      <alignment horizontal="left" vertical="center"/>
    </xf>
    <xf numFmtId="0" fontId="5" fillId="0" borderId="22" xfId="0" applyFont="1" applyBorder="1" applyAlignment="1">
      <alignment horizontal="left" vertical="center" wrapText="1"/>
    </xf>
    <xf numFmtId="0" fontId="4" fillId="0" borderId="13" xfId="0" applyFont="1" applyBorder="1" applyAlignment="1">
      <alignment horizontal="left" vertical="center"/>
    </xf>
    <xf numFmtId="0" fontId="4" fillId="0" borderId="22" xfId="0" applyFont="1" applyBorder="1" applyAlignment="1">
      <alignment horizontal="left" vertical="center" wrapText="1"/>
    </xf>
    <xf numFmtId="0" fontId="5" fillId="0" borderId="13" xfId="0" applyFont="1" applyBorder="1" applyAlignment="1">
      <alignment horizontal="left" vertical="center" wrapText="1"/>
    </xf>
    <xf numFmtId="0" fontId="4" fillId="0" borderId="8" xfId="0" applyFont="1" applyBorder="1" applyAlignment="1">
      <alignment horizontal="center"/>
    </xf>
    <xf numFmtId="0" fontId="5" fillId="0" borderId="9" xfId="0" applyFont="1" applyBorder="1" applyAlignment="1">
      <alignment horizontal="center"/>
    </xf>
    <xf numFmtId="0" fontId="4" fillId="0" borderId="9" xfId="0" applyFont="1" applyBorder="1" applyAlignment="1">
      <alignment horizontal="left"/>
    </xf>
    <xf numFmtId="0" fontId="4" fillId="0" borderId="9" xfId="0" applyFont="1" applyBorder="1" applyAlignment="1">
      <alignment horizontal="center"/>
    </xf>
    <xf numFmtId="0" fontId="4" fillId="0" borderId="9" xfId="0" applyFont="1" applyBorder="1" applyAlignment="1">
      <alignment horizontal="right"/>
    </xf>
    <xf numFmtId="164" fontId="5" fillId="0" borderId="8" xfId="0" applyNumberFormat="1" applyFont="1" applyBorder="1"/>
    <xf numFmtId="0" fontId="5" fillId="0" borderId="8" xfId="0" applyFont="1" applyBorder="1" applyAlignment="1">
      <alignment vertical="top"/>
    </xf>
    <xf numFmtId="0" fontId="5" fillId="0" borderId="9" xfId="0" applyFont="1" applyBorder="1" applyAlignment="1">
      <alignment vertical="top"/>
    </xf>
    <xf numFmtId="0" fontId="5" fillId="0" borderId="9" xfId="0" applyFont="1" applyBorder="1" applyAlignment="1">
      <alignment horizontal="center" vertical="top"/>
    </xf>
    <xf numFmtId="164" fontId="5" fillId="0" borderId="5" xfId="0" applyNumberFormat="1" applyFont="1" applyBorder="1" applyAlignment="1">
      <alignment vertical="top"/>
    </xf>
    <xf numFmtId="0" fontId="5" fillId="0" borderId="22" xfId="0" applyFont="1" applyBorder="1" applyAlignment="1">
      <alignment horizontal="center" vertical="top"/>
    </xf>
    <xf numFmtId="0" fontId="5" fillId="0" borderId="11" xfId="0" applyFont="1" applyBorder="1" applyAlignment="1">
      <alignment horizontal="center" vertical="top"/>
    </xf>
    <xf numFmtId="0" fontId="5" fillId="0" borderId="0" xfId="0" applyFont="1" applyAlignment="1">
      <alignment vertical="top" wrapText="1"/>
    </xf>
    <xf numFmtId="0" fontId="5" fillId="0" borderId="0" xfId="0" applyFont="1" applyAlignment="1">
      <alignment horizontal="right" vertical="top"/>
    </xf>
    <xf numFmtId="164" fontId="5" fillId="0" borderId="22" xfId="0" applyNumberFormat="1" applyFont="1" applyBorder="1" applyAlignment="1">
      <alignment vertical="top"/>
    </xf>
    <xf numFmtId="0" fontId="5" fillId="0" borderId="12" xfId="0" applyFont="1" applyBorder="1" applyAlignment="1">
      <alignment horizontal="center" vertical="top"/>
    </xf>
    <xf numFmtId="0" fontId="5" fillId="0" borderId="1" xfId="0" applyFont="1" applyBorder="1" applyAlignment="1">
      <alignment horizontal="center" vertical="top"/>
    </xf>
    <xf numFmtId="0" fontId="5" fillId="0" borderId="0" xfId="0" applyFont="1" applyAlignment="1">
      <alignment horizontal="left" vertical="top" wrapText="1"/>
    </xf>
    <xf numFmtId="0" fontId="5" fillId="0" borderId="24" xfId="0" applyFont="1" applyBorder="1" applyAlignment="1">
      <alignment horizontal="center" vertical="top"/>
    </xf>
    <xf numFmtId="0" fontId="5" fillId="0" borderId="12" xfId="0" applyFont="1" applyBorder="1" applyAlignment="1">
      <alignment vertical="top" wrapText="1"/>
    </xf>
    <xf numFmtId="164" fontId="5" fillId="0" borderId="22" xfId="0" applyNumberFormat="1" applyFont="1" applyBorder="1" applyAlignment="1">
      <alignment horizontal="center" vertical="center" wrapText="1"/>
    </xf>
    <xf numFmtId="0" fontId="5" fillId="0" borderId="22" xfId="0" applyFont="1" applyBorder="1" applyAlignment="1">
      <alignment vertical="top" wrapText="1"/>
    </xf>
    <xf numFmtId="0" fontId="5" fillId="0" borderId="13" xfId="0" applyFont="1" applyBorder="1" applyAlignment="1">
      <alignment vertical="top" wrapText="1"/>
    </xf>
    <xf numFmtId="0" fontId="5" fillId="0" borderId="33" xfId="0" applyFont="1" applyBorder="1" applyAlignment="1">
      <alignment horizontal="center" vertical="top"/>
    </xf>
    <xf numFmtId="0" fontId="5" fillId="0" borderId="14" xfId="0" applyFont="1" applyBorder="1" applyAlignment="1">
      <alignment horizontal="center" vertical="top"/>
    </xf>
    <xf numFmtId="0" fontId="5" fillId="0" borderId="12" xfId="0" applyFont="1" applyBorder="1" applyAlignment="1">
      <alignment horizontal="left" vertical="top" wrapText="1"/>
    </xf>
    <xf numFmtId="0" fontId="5" fillId="0" borderId="22" xfId="0" applyFont="1" applyBorder="1" applyAlignment="1">
      <alignment vertical="top"/>
    </xf>
    <xf numFmtId="0" fontId="5" fillId="0" borderId="11" xfId="0" applyFont="1" applyBorder="1" applyAlignment="1">
      <alignment vertical="top"/>
    </xf>
    <xf numFmtId="0" fontId="5" fillId="0" borderId="13" xfId="0" applyFont="1" applyBorder="1" applyAlignment="1">
      <alignment horizontal="left" vertical="top" wrapText="1"/>
    </xf>
    <xf numFmtId="164" fontId="5" fillId="0" borderId="22" xfId="0" applyNumberFormat="1" applyFont="1" applyBorder="1"/>
    <xf numFmtId="0" fontId="4" fillId="0" borderId="22" xfId="0" applyFont="1" applyBorder="1" applyAlignment="1">
      <alignment horizontal="center" vertical="top"/>
    </xf>
    <xf numFmtId="0" fontId="4" fillId="0" borderId="23" xfId="0" applyFont="1" applyBorder="1" applyAlignment="1">
      <alignment horizontal="center" vertical="top" wrapText="1"/>
    </xf>
    <xf numFmtId="0" fontId="4" fillId="0" borderId="13" xfId="0" applyFont="1" applyBorder="1" applyAlignment="1">
      <alignment vertical="top" wrapText="1"/>
    </xf>
    <xf numFmtId="0" fontId="4" fillId="0" borderId="11" xfId="0" applyFont="1" applyBorder="1" applyAlignment="1">
      <alignment horizontal="center" vertical="top"/>
    </xf>
    <xf numFmtId="0" fontId="4" fillId="0" borderId="13" xfId="0" applyFont="1" applyBorder="1" applyAlignment="1">
      <alignment horizontal="left" vertical="top" wrapText="1"/>
    </xf>
    <xf numFmtId="0" fontId="4" fillId="0" borderId="24" xfId="0" applyFont="1" applyBorder="1" applyAlignment="1">
      <alignment horizontal="center" vertical="top"/>
    </xf>
    <xf numFmtId="0" fontId="4" fillId="0" borderId="12" xfId="0" applyFont="1" applyBorder="1" applyAlignment="1">
      <alignment horizontal="left" vertical="top" wrapText="1"/>
    </xf>
    <xf numFmtId="0" fontId="4" fillId="0" borderId="14" xfId="0" applyFont="1" applyBorder="1" applyAlignment="1">
      <alignment horizontal="center" vertical="top"/>
    </xf>
    <xf numFmtId="0" fontId="4" fillId="0" borderId="12" xfId="0" applyFont="1" applyBorder="1" applyAlignment="1">
      <alignment vertical="top" wrapText="1"/>
    </xf>
    <xf numFmtId="164" fontId="5" fillId="0" borderId="9" xfId="0" applyNumberFormat="1" applyFont="1" applyBorder="1"/>
    <xf numFmtId="164" fontId="5" fillId="0" borderId="10" xfId="0" applyNumberFormat="1" applyFont="1" applyBorder="1" applyAlignment="1">
      <alignment vertical="top"/>
    </xf>
    <xf numFmtId="164" fontId="5" fillId="0" borderId="5" xfId="0" applyNumberFormat="1" applyFont="1" applyBorder="1"/>
    <xf numFmtId="44" fontId="11" fillId="0" borderId="39" xfId="1" applyFont="1" applyBorder="1" applyAlignment="1">
      <alignment vertical="center"/>
    </xf>
    <xf numFmtId="164" fontId="11" fillId="0" borderId="5" xfId="1" applyNumberFormat="1" applyFont="1" applyBorder="1" applyAlignment="1">
      <alignment vertical="center"/>
    </xf>
    <xf numFmtId="0" fontId="4" fillId="0" borderId="1" xfId="5"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5" fillId="0" borderId="1" xfId="5" applyFont="1" applyBorder="1" applyAlignment="1">
      <alignment horizontal="center" vertical="top" wrapText="1"/>
    </xf>
    <xf numFmtId="0" fontId="5" fillId="0" borderId="0" xfId="5" applyFont="1" applyAlignment="1">
      <alignment horizontal="center" vertical="top" wrapText="1"/>
    </xf>
    <xf numFmtId="164" fontId="5" fillId="0" borderId="1" xfId="0" applyNumberFormat="1" applyFont="1" applyBorder="1" applyAlignment="1">
      <alignment vertical="top"/>
    </xf>
    <xf numFmtId="0" fontId="5" fillId="0" borderId="1" xfId="5" applyFont="1" applyBorder="1" applyAlignment="1">
      <alignment vertical="top" wrapText="1"/>
    </xf>
    <xf numFmtId="1" fontId="5" fillId="0" borderId="0" xfId="5" applyNumberFormat="1" applyFont="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3" fontId="5" fillId="0" borderId="0" xfId="5" applyNumberFormat="1" applyFont="1" applyAlignment="1">
      <alignment horizontal="center" vertical="top" wrapText="1"/>
    </xf>
    <xf numFmtId="0" fontId="5" fillId="0" borderId="14" xfId="5" applyFont="1" applyBorder="1" applyAlignment="1">
      <alignment horizontal="center" vertical="top" wrapText="1"/>
    </xf>
    <xf numFmtId="0" fontId="5" fillId="0" borderId="1" xfId="5" applyFont="1" applyBorder="1" applyAlignment="1">
      <alignment horizontal="center" vertical="top"/>
    </xf>
    <xf numFmtId="0" fontId="5" fillId="0" borderId="14" xfId="5" applyFont="1" applyBorder="1" applyAlignment="1">
      <alignment horizontal="center" vertical="top"/>
    </xf>
    <xf numFmtId="1" fontId="5" fillId="0" borderId="12" xfId="5" applyNumberFormat="1" applyFont="1" applyBorder="1" applyAlignment="1">
      <alignment vertical="top"/>
    </xf>
    <xf numFmtId="1" fontId="5" fillId="0" borderId="12" xfId="5" applyNumberFormat="1" applyFont="1" applyBorder="1" applyAlignment="1">
      <alignment horizontal="center" vertical="top"/>
    </xf>
    <xf numFmtId="3" fontId="5" fillId="0" borderId="12" xfId="5" applyNumberFormat="1" applyFont="1" applyBorder="1" applyAlignment="1">
      <alignment horizontal="center" vertical="top"/>
    </xf>
    <xf numFmtId="0" fontId="5" fillId="0" borderId="23" xfId="0" applyFont="1" applyBorder="1" applyAlignment="1">
      <alignment horizontal="center" vertical="top" wrapText="1"/>
    </xf>
    <xf numFmtId="1" fontId="5" fillId="0" borderId="0" xfId="5" applyNumberFormat="1" applyFont="1" applyAlignment="1">
      <alignment horizontal="center" vertical="top"/>
    </xf>
    <xf numFmtId="0" fontId="4" fillId="0" borderId="1" xfId="5" applyFont="1" applyBorder="1" applyAlignment="1">
      <alignment horizontal="center" vertical="top"/>
    </xf>
    <xf numFmtId="0" fontId="5" fillId="0" borderId="12" xfId="5" applyFont="1" applyBorder="1" applyAlignment="1">
      <alignment horizontal="center" vertical="top"/>
    </xf>
    <xf numFmtId="0" fontId="5" fillId="0" borderId="23" xfId="0" applyFont="1" applyBorder="1" applyAlignment="1">
      <alignment vertical="top" wrapText="1"/>
    </xf>
    <xf numFmtId="0" fontId="5" fillId="0" borderId="0" xfId="0" applyFont="1" applyAlignment="1">
      <alignment horizontal="center" vertical="top" wrapText="1"/>
    </xf>
    <xf numFmtId="3" fontId="5" fillId="0" borderId="0" xfId="5" applyNumberFormat="1" applyFont="1" applyAlignment="1">
      <alignment horizontal="center" vertical="top"/>
    </xf>
    <xf numFmtId="0" fontId="5" fillId="0" borderId="0" xfId="0" applyFont="1" applyAlignment="1">
      <alignment horizontal="center"/>
    </xf>
    <xf numFmtId="164" fontId="4" fillId="0" borderId="1" xfId="0" applyNumberFormat="1" applyFont="1" applyBorder="1" applyAlignment="1">
      <alignment vertical="top"/>
    </xf>
    <xf numFmtId="164" fontId="5" fillId="0" borderId="1" xfId="0" applyNumberFormat="1" applyFont="1" applyBorder="1" applyAlignment="1">
      <alignment vertical="top" wrapText="1"/>
    </xf>
    <xf numFmtId="0" fontId="5" fillId="0" borderId="36" xfId="0" applyFont="1" applyBorder="1" applyAlignment="1">
      <alignment horizontal="center" vertical="top" wrapText="1"/>
    </xf>
    <xf numFmtId="0" fontId="5" fillId="0" borderId="14" xfId="0" applyFont="1" applyBorder="1" applyAlignment="1">
      <alignment horizontal="left" vertical="top" wrapText="1"/>
    </xf>
    <xf numFmtId="0" fontId="5" fillId="0" borderId="34" xfId="0" applyFont="1" applyBorder="1" applyAlignment="1">
      <alignment horizontal="center" vertical="top" wrapText="1"/>
    </xf>
    <xf numFmtId="0" fontId="5" fillId="0" borderId="14" xfId="0" applyFont="1" applyBorder="1" applyAlignment="1">
      <alignment horizontal="center" vertical="top" wrapText="1"/>
    </xf>
    <xf numFmtId="0" fontId="5" fillId="0" borderId="8" xfId="0" applyFont="1" applyBorder="1" applyAlignment="1">
      <alignment horizontal="center"/>
    </xf>
    <xf numFmtId="0" fontId="17" fillId="0" borderId="9" xfId="0" applyFont="1" applyBorder="1" applyAlignment="1">
      <alignment horizontal="center" vertical="center"/>
    </xf>
    <xf numFmtId="0" fontId="5" fillId="0" borderId="9" xfId="0" applyFont="1" applyBorder="1" applyAlignment="1">
      <alignment horizontal="right"/>
    </xf>
    <xf numFmtId="0" fontId="4" fillId="0" borderId="1" xfId="0" applyFont="1" applyBorder="1" applyAlignment="1">
      <alignment horizontal="center" vertical="top"/>
    </xf>
    <xf numFmtId="0" fontId="4" fillId="0" borderId="1" xfId="0"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vertical="top"/>
    </xf>
    <xf numFmtId="167" fontId="5" fillId="0" borderId="1" xfId="1" applyNumberFormat="1" applyFont="1" applyBorder="1" applyAlignment="1">
      <alignment vertical="center"/>
    </xf>
    <xf numFmtId="0" fontId="24" fillId="0" borderId="0" xfId="8" applyFont="1" applyAlignment="1">
      <alignment vertical="top"/>
    </xf>
    <xf numFmtId="0" fontId="23" fillId="0" borderId="0" xfId="8" applyFont="1" applyAlignment="1">
      <alignment horizontal="center" vertical="top"/>
    </xf>
    <xf numFmtId="0" fontId="24" fillId="0" borderId="0" xfId="8" applyFont="1" applyAlignment="1">
      <alignment horizontal="center" vertical="top"/>
    </xf>
    <xf numFmtId="0" fontId="7" fillId="0" borderId="15" xfId="8" applyFont="1" applyBorder="1" applyAlignment="1">
      <alignment horizontal="center" vertical="center" wrapText="1"/>
    </xf>
    <xf numFmtId="0" fontId="7" fillId="0" borderId="6" xfId="8" applyFont="1" applyBorder="1" applyAlignment="1">
      <alignment horizontal="center" vertical="center" wrapText="1"/>
    </xf>
    <xf numFmtId="0" fontId="6" fillId="0" borderId="0" xfId="8" applyFont="1" applyAlignment="1">
      <alignment vertical="top"/>
    </xf>
    <xf numFmtId="0" fontId="7" fillId="0" borderId="17" xfId="8" applyFont="1" applyBorder="1" applyAlignment="1">
      <alignment horizontal="center" vertical="center" wrapText="1"/>
    </xf>
    <xf numFmtId="0" fontId="7" fillId="0" borderId="7" xfId="8" applyFont="1" applyBorder="1" applyAlignment="1">
      <alignment horizontal="center" vertical="center" wrapText="1"/>
    </xf>
    <xf numFmtId="0" fontId="7" fillId="0" borderId="18" xfId="8" applyFont="1" applyBorder="1" applyAlignment="1">
      <alignment horizontal="justify" vertical="center" wrapText="1"/>
    </xf>
    <xf numFmtId="0" fontId="22" fillId="0" borderId="1" xfId="8" applyBorder="1" applyAlignment="1">
      <alignment horizontal="center"/>
    </xf>
    <xf numFmtId="0" fontId="6" fillId="0" borderId="12" xfId="8" applyFont="1" applyBorder="1" applyAlignment="1">
      <alignment horizontal="center" vertical="center" wrapText="1"/>
    </xf>
    <xf numFmtId="0" fontId="7" fillId="0" borderId="1" xfId="8" applyFont="1" applyBorder="1" applyAlignment="1">
      <alignment horizontal="left" vertical="center" wrapText="1"/>
    </xf>
    <xf numFmtId="168" fontId="6" fillId="0" borderId="0" xfId="8" applyNumberFormat="1" applyFont="1" applyAlignment="1">
      <alignment horizontal="justify" vertical="center" wrapText="1"/>
    </xf>
    <xf numFmtId="0" fontId="7" fillId="0" borderId="1" xfId="8" applyFont="1" applyBorder="1" applyAlignment="1">
      <alignment horizontal="center" vertical="top"/>
    </xf>
    <xf numFmtId="0" fontId="6" fillId="0" borderId="1" xfId="8" applyFont="1" applyBorder="1" applyAlignment="1">
      <alignment horizontal="center" vertical="top"/>
    </xf>
    <xf numFmtId="0" fontId="6" fillId="0" borderId="1" xfId="8" applyFont="1" applyBorder="1" applyAlignment="1">
      <alignment horizontal="left" vertical="center" wrapText="1"/>
    </xf>
    <xf numFmtId="0" fontId="6" fillId="0" borderId="7" xfId="8" applyFont="1" applyBorder="1" applyAlignment="1">
      <alignment horizontal="justify" vertical="center" wrapText="1"/>
    </xf>
    <xf numFmtId="0" fontId="7" fillId="0" borderId="8" xfId="8" applyFont="1" applyBorder="1" applyAlignment="1">
      <alignment horizontal="justify" vertical="center" wrapText="1"/>
    </xf>
    <xf numFmtId="0" fontId="7" fillId="0" borderId="10" xfId="8" applyFont="1" applyBorder="1" applyAlignment="1">
      <alignment horizontal="justify" vertical="center" wrapText="1"/>
    </xf>
    <xf numFmtId="0" fontId="7" fillId="0" borderId="7" xfId="8" applyFont="1" applyBorder="1" applyAlignment="1">
      <alignment horizontal="center" vertical="top"/>
    </xf>
    <xf numFmtId="0" fontId="6" fillId="0" borderId="7" xfId="8" applyFont="1" applyBorder="1" applyAlignment="1">
      <alignment horizontal="center" vertical="top"/>
    </xf>
    <xf numFmtId="0" fontId="5" fillId="0" borderId="0" xfId="8" applyFont="1" applyAlignment="1">
      <alignment horizontal="center" vertical="top"/>
    </xf>
    <xf numFmtId="0" fontId="5" fillId="0" borderId="0" xfId="8" applyFont="1" applyAlignment="1">
      <alignment vertical="top"/>
    </xf>
    <xf numFmtId="0" fontId="4" fillId="0" borderId="0" xfId="8" applyFont="1" applyAlignment="1">
      <alignment horizontal="center" vertical="top"/>
    </xf>
    <xf numFmtId="0" fontId="23" fillId="0" borderId="0" xfId="8" applyFont="1" applyAlignment="1">
      <alignment vertical="top"/>
    </xf>
    <xf numFmtId="0" fontId="7" fillId="0" borderId="5" xfId="8" applyFont="1" applyBorder="1" applyAlignment="1">
      <alignment horizontal="center" vertical="center" wrapText="1"/>
    </xf>
    <xf numFmtId="0" fontId="5" fillId="0" borderId="1" xfId="8" applyFont="1" applyBorder="1" applyAlignment="1">
      <alignment vertical="top"/>
    </xf>
    <xf numFmtId="0" fontId="6" fillId="0" borderId="1" xfId="8" applyFont="1" applyBorder="1" applyAlignment="1">
      <alignment horizontal="justify" vertical="center" wrapText="1"/>
    </xf>
    <xf numFmtId="164" fontId="5" fillId="0" borderId="0" xfId="10" applyNumberFormat="1" applyFont="1" applyAlignment="1">
      <alignment horizontal="center" vertical="top"/>
    </xf>
    <xf numFmtId="0" fontId="6" fillId="0" borderId="12" xfId="8" applyFont="1" applyBorder="1" applyAlignment="1">
      <alignment horizontal="justify" vertical="center" wrapText="1"/>
    </xf>
    <xf numFmtId="0" fontId="7" fillId="0" borderId="1" xfId="8" applyFont="1" applyBorder="1" applyAlignment="1">
      <alignment horizontal="justify" vertical="center" wrapText="1"/>
    </xf>
    <xf numFmtId="0" fontId="7" fillId="0" borderId="9" xfId="8" applyFont="1" applyBorder="1" applyAlignment="1">
      <alignment horizontal="justify" vertical="center" wrapText="1"/>
    </xf>
    <xf numFmtId="168" fontId="7" fillId="0" borderId="8" xfId="8" applyNumberFormat="1" applyFont="1" applyBorder="1" applyAlignment="1">
      <alignment horizontal="justify" vertical="center" wrapText="1"/>
    </xf>
    <xf numFmtId="0" fontId="5" fillId="0" borderId="7" xfId="8" applyFont="1" applyBorder="1" applyAlignment="1">
      <alignment vertical="top"/>
    </xf>
    <xf numFmtId="0" fontId="6" fillId="0" borderId="7" xfId="8" applyFont="1" applyBorder="1" applyAlignment="1">
      <alignment horizontal="left" vertical="center" wrapText="1" indent="1"/>
    </xf>
    <xf numFmtId="0" fontId="24" fillId="0" borderId="0" xfId="8" applyFont="1" applyAlignment="1">
      <alignment horizontal="left" vertical="top"/>
    </xf>
    <xf numFmtId="0" fontId="7" fillId="0" borderId="7" xfId="8" applyFont="1" applyBorder="1" applyAlignment="1">
      <alignment horizontal="left" vertical="center" wrapText="1"/>
    </xf>
    <xf numFmtId="0" fontId="6" fillId="0" borderId="1" xfId="8" applyFont="1" applyBorder="1" applyAlignment="1">
      <alignment horizontal="left" vertical="center" wrapText="1" indent="1"/>
    </xf>
    <xf numFmtId="0" fontId="5" fillId="0" borderId="0" xfId="8" applyFont="1" applyAlignment="1">
      <alignment horizontal="left" vertical="top"/>
    </xf>
    <xf numFmtId="0" fontId="7" fillId="0" borderId="8" xfId="8" applyFont="1" applyBorder="1" applyAlignment="1">
      <alignment horizontal="center" vertical="center" wrapText="1"/>
    </xf>
    <xf numFmtId="166" fontId="5" fillId="0" borderId="1" xfId="9" applyFont="1" applyBorder="1" applyAlignment="1">
      <alignment vertical="top"/>
    </xf>
    <xf numFmtId="0" fontId="4" fillId="0" borderId="1" xfId="8" applyFont="1" applyBorder="1" applyAlignment="1">
      <alignment horizontal="center" vertical="top"/>
    </xf>
    <xf numFmtId="0" fontId="5" fillId="0" borderId="1" xfId="8" applyFont="1" applyBorder="1" applyAlignment="1">
      <alignment horizontal="center" vertical="top"/>
    </xf>
    <xf numFmtId="0" fontId="6" fillId="0" borderId="17" xfId="8" applyFont="1" applyBorder="1" applyAlignment="1">
      <alignment horizontal="center" vertical="center" wrapText="1"/>
    </xf>
    <xf numFmtId="0" fontId="4" fillId="0" borderId="7" xfId="8" applyFont="1" applyBorder="1" applyAlignment="1">
      <alignment horizontal="center" vertical="top"/>
    </xf>
    <xf numFmtId="0" fontId="5" fillId="0" borderId="7" xfId="8" applyFont="1" applyBorder="1" applyAlignment="1">
      <alignment horizontal="center" vertical="top"/>
    </xf>
    <xf numFmtId="0" fontId="7" fillId="0" borderId="9" xfId="8" applyFont="1" applyBorder="1" applyAlignment="1">
      <alignment horizontal="center" vertical="center" wrapText="1"/>
    </xf>
    <xf numFmtId="166" fontId="4" fillId="0" borderId="5" xfId="9" applyFont="1" applyBorder="1" applyAlignment="1">
      <alignment vertical="top"/>
    </xf>
    <xf numFmtId="0" fontId="22" fillId="0" borderId="0" xfId="8"/>
    <xf numFmtId="2" fontId="27" fillId="0" borderId="0" xfId="8" applyNumberFormat="1" applyFont="1" applyAlignment="1">
      <alignment horizontal="center"/>
    </xf>
    <xf numFmtId="2" fontId="22" fillId="0" borderId="0" xfId="8" applyNumberFormat="1" applyAlignment="1">
      <alignment horizontal="center"/>
    </xf>
    <xf numFmtId="0" fontId="7" fillId="0" borderId="8" xfId="8" applyFont="1" applyBorder="1" applyAlignment="1">
      <alignment horizontal="justify" vertical="center"/>
    </xf>
    <xf numFmtId="0" fontId="7" fillId="0" borderId="5" xfId="8" applyFont="1" applyBorder="1" applyAlignment="1">
      <alignment horizontal="justify" vertical="center"/>
    </xf>
    <xf numFmtId="0" fontId="7" fillId="0" borderId="9" xfId="8" applyFont="1" applyBorder="1" applyAlignment="1">
      <alignment horizontal="justify" vertical="center"/>
    </xf>
    <xf numFmtId="0" fontId="6" fillId="0" borderId="8" xfId="8" applyFont="1" applyBorder="1" applyAlignment="1">
      <alignment horizontal="justify" vertical="center"/>
    </xf>
    <xf numFmtId="0" fontId="6" fillId="0" borderId="5" xfId="8" applyFont="1" applyBorder="1" applyAlignment="1">
      <alignment horizontal="justify" vertical="center"/>
    </xf>
    <xf numFmtId="0" fontId="6" fillId="0" borderId="9" xfId="8" applyFont="1" applyBorder="1" applyAlignment="1">
      <alignment vertical="top" indent="1"/>
    </xf>
    <xf numFmtId="2" fontId="22" fillId="0" borderId="1" xfId="8" applyNumberFormat="1" applyBorder="1" applyAlignment="1">
      <alignment horizontal="center"/>
    </xf>
    <xf numFmtId="0" fontId="6" fillId="0" borderId="12" xfId="8" applyFont="1" applyBorder="1" applyAlignment="1">
      <alignment horizontal="justify" vertical="center"/>
    </xf>
    <xf numFmtId="0" fontId="6" fillId="0" borderId="1" xfId="8" applyFont="1" applyBorder="1" applyAlignment="1">
      <alignment horizontal="justify" vertical="center"/>
    </xf>
    <xf numFmtId="0" fontId="6" fillId="0" borderId="0" xfId="8" applyFont="1" applyAlignment="1">
      <alignment horizontal="justify" vertical="center"/>
    </xf>
    <xf numFmtId="2" fontId="27" fillId="0" borderId="1" xfId="8" applyNumberFormat="1" applyFont="1" applyBorder="1" applyAlignment="1">
      <alignment horizontal="center"/>
    </xf>
    <xf numFmtId="0" fontId="6" fillId="0" borderId="9" xfId="8" applyFont="1" applyBorder="1" applyAlignment="1">
      <alignment horizontal="justify" vertical="center"/>
    </xf>
    <xf numFmtId="1" fontId="6" fillId="0" borderId="5" xfId="8" applyNumberFormat="1" applyFont="1" applyBorder="1" applyAlignment="1">
      <alignment horizontal="center" vertical="center"/>
    </xf>
    <xf numFmtId="169" fontId="6" fillId="0" borderId="5" xfId="8" applyNumberFormat="1" applyFont="1" applyBorder="1" applyAlignment="1">
      <alignment horizontal="justify" vertical="center"/>
    </xf>
    <xf numFmtId="1" fontId="6" fillId="0" borderId="1" xfId="8" applyNumberFormat="1" applyFont="1" applyBorder="1" applyAlignment="1">
      <alignment horizontal="center" vertical="center"/>
    </xf>
    <xf numFmtId="1" fontId="6" fillId="0" borderId="5" xfId="8" applyNumberFormat="1" applyFont="1" applyBorder="1" applyAlignment="1">
      <alignment horizontal="justify" vertical="center"/>
    </xf>
    <xf numFmtId="1" fontId="6" fillId="0" borderId="1" xfId="8" applyNumberFormat="1" applyFont="1" applyBorder="1" applyAlignment="1">
      <alignment horizontal="justify" vertical="center"/>
    </xf>
    <xf numFmtId="0" fontId="6" fillId="0" borderId="5" xfId="8" applyFont="1" applyBorder="1" applyAlignment="1">
      <alignment horizontal="left" vertical="center" wrapText="1"/>
    </xf>
    <xf numFmtId="166" fontId="0" fillId="0" borderId="9" xfId="9" applyFont="1" applyBorder="1"/>
    <xf numFmtId="2" fontId="27" fillId="0" borderId="7" xfId="8" applyNumberFormat="1" applyFont="1" applyBorder="1" applyAlignment="1">
      <alignment horizontal="center"/>
    </xf>
    <xf numFmtId="2" fontId="22" fillId="0" borderId="7" xfId="8" applyNumberFormat="1" applyBorder="1" applyAlignment="1">
      <alignment horizontal="center"/>
    </xf>
    <xf numFmtId="0" fontId="6" fillId="0" borderId="5" xfId="8" applyFont="1" applyBorder="1" applyAlignment="1">
      <alignment horizontal="center" vertical="center"/>
    </xf>
    <xf numFmtId="0" fontId="6" fillId="0" borderId="5" xfId="8" applyFont="1" applyBorder="1" applyAlignment="1">
      <alignment horizontal="right" vertical="center" indent="1"/>
    </xf>
    <xf numFmtId="0" fontId="6" fillId="0" borderId="5" xfId="8" applyFont="1" applyBorder="1" applyAlignment="1">
      <alignment horizontal="center" vertical="center" wrapText="1"/>
    </xf>
    <xf numFmtId="0" fontId="6" fillId="0" borderId="5" xfId="8" applyFont="1" applyBorder="1" applyAlignment="1">
      <alignment horizontal="justify" vertical="center" wrapText="1"/>
    </xf>
    <xf numFmtId="0" fontId="22" fillId="0" borderId="7" xfId="8" applyBorder="1" applyAlignment="1">
      <alignment horizontal="center"/>
    </xf>
    <xf numFmtId="0" fontId="6" fillId="0" borderId="0" xfId="8" applyFont="1"/>
    <xf numFmtId="168" fontId="6" fillId="0" borderId="0" xfId="8" applyNumberFormat="1" applyFont="1"/>
    <xf numFmtId="0" fontId="7" fillId="0" borderId="5" xfId="8" applyFont="1" applyBorder="1" applyAlignment="1">
      <alignment horizontal="justify" vertical="center" wrapText="1"/>
    </xf>
    <xf numFmtId="0" fontId="6" fillId="0" borderId="5" xfId="8" applyFont="1" applyBorder="1" applyAlignment="1">
      <alignment vertical="top" wrapText="1"/>
    </xf>
    <xf numFmtId="0" fontId="6" fillId="0" borderId="1" xfId="8" applyFont="1" applyBorder="1" applyAlignment="1">
      <alignment horizontal="center"/>
    </xf>
    <xf numFmtId="168" fontId="7" fillId="0" borderId="18" xfId="8" applyNumberFormat="1" applyFont="1" applyBorder="1" applyAlignment="1">
      <alignment horizontal="right" vertical="center" wrapText="1"/>
    </xf>
    <xf numFmtId="0" fontId="6" fillId="0" borderId="7" xfId="8" applyFont="1" applyBorder="1" applyAlignment="1">
      <alignment horizontal="center"/>
    </xf>
    <xf numFmtId="0" fontId="13" fillId="0" borderId="15" xfId="8" applyFont="1" applyBorder="1"/>
    <xf numFmtId="0" fontId="22" fillId="0" borderId="15" xfId="8" applyBorder="1"/>
    <xf numFmtId="0" fontId="22" fillId="0" borderId="16" xfId="8" applyBorder="1"/>
    <xf numFmtId="0" fontId="22" fillId="0" borderId="6" xfId="8" applyBorder="1" applyAlignment="1">
      <alignment wrapText="1"/>
    </xf>
    <xf numFmtId="0" fontId="22" fillId="0" borderId="6" xfId="8" applyBorder="1"/>
    <xf numFmtId="0" fontId="22" fillId="0" borderId="1" xfId="8" applyBorder="1" applyAlignment="1">
      <alignment wrapText="1"/>
    </xf>
    <xf numFmtId="0" fontId="22" fillId="0" borderId="1" xfId="8" applyBorder="1"/>
    <xf numFmtId="0" fontId="22" fillId="0" borderId="0" xfId="8" applyAlignment="1">
      <alignment horizontal="center"/>
    </xf>
    <xf numFmtId="0" fontId="23" fillId="0" borderId="0" xfId="8" applyFont="1" applyAlignment="1">
      <alignment vertical="center"/>
    </xf>
    <xf numFmtId="168" fontId="6" fillId="0" borderId="5" xfId="8" applyNumberFormat="1" applyFont="1" applyBorder="1" applyAlignment="1">
      <alignment horizontal="right" vertical="center" wrapText="1"/>
    </xf>
    <xf numFmtId="168" fontId="7" fillId="0" borderId="5" xfId="8" applyNumberFormat="1" applyFont="1" applyBorder="1" applyAlignment="1">
      <alignment horizontal="right" vertical="center" wrapText="1"/>
    </xf>
    <xf numFmtId="168" fontId="7" fillId="0" borderId="5" xfId="8" applyNumberFormat="1" applyFont="1" applyBorder="1" applyAlignment="1">
      <alignment horizontal="justify" vertical="center" wrapText="1"/>
    </xf>
    <xf numFmtId="0" fontId="7" fillId="0" borderId="8" xfId="8" applyFont="1" applyBorder="1" applyAlignment="1">
      <alignment horizontal="center" vertical="center"/>
    </xf>
    <xf numFmtId="0" fontId="6" fillId="0" borderId="8" xfId="8" applyFont="1" applyBorder="1" applyAlignment="1">
      <alignment vertical="top" indent="1"/>
    </xf>
    <xf numFmtId="169" fontId="6" fillId="0" borderId="8" xfId="8" applyNumberFormat="1" applyFont="1" applyBorder="1" applyAlignment="1">
      <alignment horizontal="justify" vertical="center"/>
    </xf>
    <xf numFmtId="169" fontId="6" fillId="0" borderId="12" xfId="8" applyNumberFormat="1" applyFont="1" applyBorder="1" applyAlignment="1">
      <alignment horizontal="center" vertical="center"/>
    </xf>
    <xf numFmtId="169" fontId="6" fillId="0" borderId="8" xfId="8" applyNumberFormat="1" applyFont="1" applyBorder="1" applyAlignment="1">
      <alignment horizontal="center" vertical="center"/>
    </xf>
    <xf numFmtId="168" fontId="6" fillId="0" borderId="5" xfId="9" applyNumberFormat="1" applyFont="1" applyBorder="1" applyAlignment="1">
      <alignment horizontal="justify" vertical="center"/>
    </xf>
    <xf numFmtId="168" fontId="6" fillId="0" borderId="5" xfId="8" applyNumberFormat="1" applyFont="1" applyBorder="1" applyAlignment="1">
      <alignment horizontal="right" vertical="center" indent="1"/>
    </xf>
    <xf numFmtId="168" fontId="6" fillId="0" borderId="5" xfId="9" applyNumberFormat="1" applyFont="1" applyBorder="1" applyAlignment="1">
      <alignment horizontal="right" vertical="center" indent="1"/>
    </xf>
    <xf numFmtId="168" fontId="7" fillId="0" borderId="5" xfId="9" applyNumberFormat="1" applyFont="1" applyBorder="1" applyAlignment="1">
      <alignment horizontal="right" vertical="center"/>
    </xf>
    <xf numFmtId="0" fontId="26" fillId="0" borderId="8" xfId="8" applyFont="1" applyBorder="1" applyAlignment="1">
      <alignment horizontal="right" vertical="center" indent="1"/>
    </xf>
    <xf numFmtId="0" fontId="22" fillId="0" borderId="5" xfId="8" applyBorder="1"/>
    <xf numFmtId="168" fontId="7" fillId="0" borderId="5" xfId="8" applyNumberFormat="1" applyFont="1" applyBorder="1" applyAlignment="1">
      <alignment horizontal="right" vertical="center"/>
    </xf>
    <xf numFmtId="0" fontId="7" fillId="0" borderId="5" xfId="8" applyFont="1" applyBorder="1" applyAlignment="1">
      <alignment horizontal="center" vertical="center"/>
    </xf>
    <xf numFmtId="44" fontId="6" fillId="0" borderId="5" xfId="8" applyNumberFormat="1" applyFont="1" applyBorder="1" applyAlignment="1">
      <alignment horizontal="center" vertical="center"/>
    </xf>
    <xf numFmtId="44" fontId="6" fillId="0" borderId="5" xfId="8" applyNumberFormat="1" applyFont="1" applyBorder="1" applyAlignment="1">
      <alignment horizontal="right" vertical="center" indent="1"/>
    </xf>
    <xf numFmtId="44" fontId="6" fillId="0" borderId="5" xfId="1" applyFont="1" applyBorder="1" applyAlignment="1">
      <alignment horizontal="right" vertical="center" indent="1"/>
    </xf>
    <xf numFmtId="0" fontId="6" fillId="0" borderId="8" xfId="8" applyFont="1" applyBorder="1" applyAlignment="1">
      <alignment vertical="top" wrapText="1"/>
    </xf>
    <xf numFmtId="0" fontId="6" fillId="0" borderId="8" xfId="8" applyFont="1" applyBorder="1" applyAlignment="1">
      <alignment horizontal="center" vertical="center" wrapText="1"/>
    </xf>
    <xf numFmtId="0" fontId="6" fillId="0" borderId="8" xfId="8" applyFont="1" applyBorder="1" applyAlignment="1">
      <alignment horizontal="justify" vertical="center" wrapText="1"/>
    </xf>
    <xf numFmtId="168" fontId="7" fillId="0" borderId="16" xfId="8" applyNumberFormat="1" applyFont="1" applyBorder="1" applyAlignment="1">
      <alignment horizontal="justify" vertical="center" wrapText="1"/>
    </xf>
    <xf numFmtId="169" fontId="6" fillId="0" borderId="5" xfId="8" applyNumberFormat="1" applyFont="1" applyBorder="1" applyAlignment="1">
      <alignment vertical="center" wrapText="1"/>
    </xf>
    <xf numFmtId="168" fontId="6" fillId="0" borderId="5" xfId="8" applyNumberFormat="1" applyFont="1" applyBorder="1" applyAlignment="1">
      <alignment horizontal="justify" vertical="center" wrapText="1"/>
    </xf>
    <xf numFmtId="0" fontId="22" fillId="0" borderId="18" xfId="8" applyBorder="1"/>
    <xf numFmtId="0" fontId="23" fillId="0" borderId="0" xfId="8" applyFont="1" applyAlignment="1">
      <alignment horizontal="left" vertical="top"/>
    </xf>
    <xf numFmtId="0" fontId="4" fillId="0" borderId="1" xfId="0" applyFont="1" applyBorder="1" applyAlignment="1">
      <alignment horizontal="lef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3" fontId="5" fillId="0" borderId="0" xfId="5" applyNumberFormat="1" applyFont="1" applyAlignment="1">
      <alignment horizontal="center" vertical="center" wrapText="1"/>
    </xf>
    <xf numFmtId="1" fontId="5" fillId="0" borderId="0" xfId="5" applyNumberFormat="1" applyFont="1" applyAlignment="1">
      <alignment horizontal="center" vertical="center" wrapText="1"/>
    </xf>
    <xf numFmtId="0" fontId="4" fillId="0" borderId="9" xfId="0" applyFont="1" applyBorder="1" applyAlignment="1">
      <alignment horizontal="right" vertical="center"/>
    </xf>
    <xf numFmtId="164" fontId="5" fillId="0" borderId="10" xfId="0" applyNumberFormat="1" applyFont="1" applyBorder="1" applyAlignment="1">
      <alignment vertical="center"/>
    </xf>
    <xf numFmtId="0" fontId="0" fillId="0" borderId="1" xfId="0" applyBorder="1" applyAlignment="1">
      <alignment vertical="center"/>
    </xf>
    <xf numFmtId="0" fontId="7" fillId="0" borderId="18" xfId="8" applyFont="1" applyBorder="1" applyAlignment="1">
      <alignment horizontal="center" vertical="center" wrapText="1"/>
    </xf>
    <xf numFmtId="0" fontId="7" fillId="0" borderId="16" xfId="8" applyFont="1" applyBorder="1" applyAlignment="1">
      <alignment horizontal="center" vertical="center" wrapText="1"/>
    </xf>
    <xf numFmtId="0" fontId="5" fillId="0" borderId="0" xfId="8" applyFont="1" applyAlignment="1">
      <alignment vertical="center"/>
    </xf>
    <xf numFmtId="0" fontId="7" fillId="0" borderId="0" xfId="8" applyFont="1" applyAlignment="1">
      <alignment horizontal="center" vertical="center" wrapText="1"/>
    </xf>
    <xf numFmtId="0" fontId="6" fillId="0" borderId="0" xfId="8" applyFont="1" applyAlignment="1">
      <alignment horizontal="center" vertical="center" wrapText="1"/>
    </xf>
    <xf numFmtId="0" fontId="5" fillId="0" borderId="0" xfId="8" applyFont="1" applyAlignment="1">
      <alignment horizontal="center" vertical="center"/>
    </xf>
    <xf numFmtId="0" fontId="7" fillId="0" borderId="41" xfId="8" applyFont="1" applyBorder="1" applyAlignment="1">
      <alignment horizontal="left" vertical="center" wrapText="1"/>
    </xf>
    <xf numFmtId="0" fontId="6" fillId="0" borderId="41" xfId="8" applyFont="1" applyBorder="1" applyAlignment="1">
      <alignment horizontal="left" vertical="center" wrapText="1"/>
    </xf>
    <xf numFmtId="0" fontId="6" fillId="0" borderId="17" xfId="8" applyFont="1" applyBorder="1" applyAlignment="1">
      <alignment horizontal="justify" vertical="center" wrapText="1"/>
    </xf>
    <xf numFmtId="0" fontId="7" fillId="0" borderId="7" xfId="8" applyFont="1" applyBorder="1" applyAlignment="1">
      <alignment horizontal="justify" vertical="center" wrapText="1"/>
    </xf>
    <xf numFmtId="0" fontId="7" fillId="0" borderId="40" xfId="8" applyFont="1" applyBorder="1" applyAlignment="1">
      <alignment horizontal="center" vertical="center" wrapText="1"/>
    </xf>
    <xf numFmtId="0" fontId="7" fillId="0" borderId="40" xfId="8" applyFont="1" applyBorder="1" applyAlignment="1">
      <alignment horizontal="left" vertical="center" wrapText="1"/>
    </xf>
    <xf numFmtId="168" fontId="6" fillId="0" borderId="40" xfId="8" applyNumberFormat="1" applyFont="1" applyBorder="1" applyAlignment="1">
      <alignment horizontal="justify" vertical="center" wrapText="1"/>
    </xf>
    <xf numFmtId="0" fontId="6" fillId="0" borderId="40" xfId="8" applyFont="1" applyBorder="1" applyAlignment="1">
      <alignment horizontal="center" vertical="center" wrapText="1"/>
    </xf>
    <xf numFmtId="0" fontId="6" fillId="0" borderId="40" xfId="8" applyFont="1" applyBorder="1" applyAlignment="1">
      <alignment horizontal="left" vertical="center" wrapText="1"/>
    </xf>
    <xf numFmtId="44" fontId="6" fillId="0" borderId="40" xfId="1" applyFont="1" applyBorder="1" applyAlignment="1">
      <alignment horizontal="left" vertical="center" wrapText="1"/>
    </xf>
    <xf numFmtId="168" fontId="6" fillId="0" borderId="40" xfId="8" applyNumberFormat="1" applyFont="1" applyBorder="1" applyAlignment="1">
      <alignment horizontal="left" vertical="center" wrapText="1"/>
    </xf>
    <xf numFmtId="0" fontId="6" fillId="0" borderId="40" xfId="8" applyFont="1" applyBorder="1" applyAlignment="1">
      <alignment horizontal="justify" vertical="center" wrapText="1"/>
    </xf>
    <xf numFmtId="0" fontId="5" fillId="0" borderId="40" xfId="8" applyFont="1" applyBorder="1" applyAlignment="1">
      <alignment horizontal="center" vertical="center"/>
    </xf>
    <xf numFmtId="0" fontId="5" fillId="0" borderId="40" xfId="8" applyFont="1" applyBorder="1" applyAlignment="1">
      <alignment vertical="top"/>
    </xf>
    <xf numFmtId="0" fontId="7" fillId="0" borderId="10" xfId="8" applyFont="1" applyBorder="1" applyAlignment="1">
      <alignment horizontal="center" vertical="center" wrapText="1"/>
    </xf>
    <xf numFmtId="0" fontId="23" fillId="0" borderId="0" xfId="8" applyFont="1" applyAlignment="1">
      <alignment horizontal="center" vertical="center"/>
    </xf>
    <xf numFmtId="44" fontId="23" fillId="0" borderId="0" xfId="1" applyFont="1" applyBorder="1" applyAlignment="1">
      <alignment horizontal="center" vertical="top"/>
    </xf>
    <xf numFmtId="44" fontId="7" fillId="0" borderId="40" xfId="1" applyFont="1" applyBorder="1" applyAlignment="1">
      <alignment horizontal="center" vertical="center" wrapText="1"/>
    </xf>
    <xf numFmtId="44" fontId="6" fillId="0" borderId="40" xfId="1" applyFont="1" applyBorder="1" applyAlignment="1">
      <alignment horizontal="center" vertical="center" wrapText="1"/>
    </xf>
    <xf numFmtId="2" fontId="6" fillId="0" borderId="40" xfId="1" applyNumberFormat="1" applyFont="1" applyBorder="1" applyAlignment="1">
      <alignment horizontal="center" vertical="center" wrapText="1"/>
    </xf>
    <xf numFmtId="44" fontId="5" fillId="0" borderId="40" xfId="1" applyFont="1" applyBorder="1" applyAlignment="1">
      <alignment horizontal="center" vertical="top"/>
    </xf>
    <xf numFmtId="0" fontId="7" fillId="0" borderId="40" xfId="8" applyFont="1" applyBorder="1" applyAlignment="1">
      <alignment horizontal="justify" vertical="center" wrapText="1"/>
    </xf>
    <xf numFmtId="0" fontId="7" fillId="0" borderId="41" xfId="8" applyFont="1" applyBorder="1" applyAlignment="1">
      <alignment horizontal="center" vertical="center" wrapText="1"/>
    </xf>
    <xf numFmtId="0" fontId="5" fillId="0" borderId="40" xfId="8" applyFont="1" applyBorder="1" applyAlignment="1">
      <alignment horizontal="center" vertical="top"/>
    </xf>
    <xf numFmtId="0" fontId="6" fillId="0" borderId="7" xfId="8" applyFont="1" applyBorder="1" applyAlignment="1">
      <alignment horizontal="center" vertical="center" wrapText="1"/>
    </xf>
    <xf numFmtId="0" fontId="7" fillId="0" borderId="0" xfId="8" applyFont="1" applyAlignment="1">
      <alignment horizontal="justify" vertical="center" wrapText="1"/>
    </xf>
    <xf numFmtId="0" fontId="7" fillId="0" borderId="6" xfId="8" applyFont="1" applyBorder="1" applyAlignment="1">
      <alignment horizontal="justify" vertical="center" wrapText="1"/>
    </xf>
    <xf numFmtId="0" fontId="7" fillId="0" borderId="42" xfId="8" applyFont="1" applyBorder="1" applyAlignment="1">
      <alignment horizontal="justify" vertical="center" wrapText="1"/>
    </xf>
    <xf numFmtId="168" fontId="6" fillId="0" borderId="14" xfId="8" applyNumberFormat="1" applyFont="1" applyBorder="1" applyAlignment="1">
      <alignment horizontal="justify" vertical="center" wrapText="1"/>
    </xf>
    <xf numFmtId="168" fontId="7" fillId="0" borderId="10" xfId="8" applyNumberFormat="1" applyFont="1" applyBorder="1" applyAlignment="1">
      <alignment horizontal="justify" vertical="center" wrapText="1"/>
    </xf>
    <xf numFmtId="168" fontId="5" fillId="0" borderId="40" xfId="8" applyNumberFormat="1" applyFont="1" applyBorder="1" applyAlignment="1">
      <alignment horizontal="justify" vertical="center" wrapText="1"/>
    </xf>
    <xf numFmtId="168" fontId="5" fillId="0" borderId="40" xfId="8" applyNumberFormat="1" applyFont="1" applyBorder="1" applyAlignment="1">
      <alignment horizontal="center" vertical="center"/>
    </xf>
    <xf numFmtId="0" fontId="24" fillId="0" borderId="0" xfId="8" applyFont="1" applyAlignment="1">
      <alignment vertical="center"/>
    </xf>
    <xf numFmtId="168" fontId="5" fillId="0" borderId="40" xfId="8" applyNumberFormat="1" applyFont="1" applyBorder="1" applyAlignment="1">
      <alignment vertical="center"/>
    </xf>
    <xf numFmtId="0" fontId="5" fillId="0" borderId="40" xfId="8" applyFont="1" applyBorder="1" applyAlignment="1">
      <alignment horizontal="justify" vertical="center" wrapText="1"/>
    </xf>
    <xf numFmtId="0" fontId="4" fillId="0" borderId="40" xfId="8" applyFont="1" applyBorder="1" applyAlignment="1">
      <alignment horizontal="justify" vertical="center" wrapText="1"/>
    </xf>
    <xf numFmtId="0" fontId="5" fillId="0" borderId="7" xfId="8" applyFont="1" applyBorder="1" applyAlignment="1">
      <alignment horizontal="left" vertical="center" wrapText="1" indent="1"/>
    </xf>
    <xf numFmtId="0" fontId="5" fillId="0" borderId="7" xfId="8" applyFont="1" applyBorder="1" applyAlignment="1">
      <alignment horizontal="left" vertical="center" wrapText="1"/>
    </xf>
    <xf numFmtId="44" fontId="5" fillId="0" borderId="40" xfId="1" applyFont="1" applyBorder="1" applyAlignment="1">
      <alignment horizontal="justify" vertical="center" wrapText="1"/>
    </xf>
    <xf numFmtId="0" fontId="6" fillId="0" borderId="40" xfId="8" applyFont="1" applyBorder="1" applyAlignment="1">
      <alignment horizontal="left" vertical="center" wrapText="1" indent="1"/>
    </xf>
    <xf numFmtId="168" fontId="6" fillId="0" borderId="7" xfId="8" applyNumberFormat="1" applyFont="1" applyBorder="1" applyAlignment="1">
      <alignment horizontal="justify" vertical="center" wrapText="1"/>
    </xf>
    <xf numFmtId="0" fontId="24" fillId="0" borderId="0" xfId="8" applyFont="1" applyAlignment="1">
      <alignment horizontal="center" vertical="center"/>
    </xf>
    <xf numFmtId="0" fontId="7" fillId="0" borderId="41" xfId="8" applyFont="1" applyBorder="1" applyAlignment="1">
      <alignment horizontal="justify" vertical="center" wrapText="1"/>
    </xf>
    <xf numFmtId="0" fontId="6" fillId="0" borderId="41" xfId="8" applyFont="1" applyBorder="1" applyAlignment="1">
      <alignment horizontal="justify" vertical="center" wrapText="1"/>
    </xf>
    <xf numFmtId="0" fontId="6" fillId="0" borderId="17" xfId="8" applyFont="1" applyBorder="1" applyAlignment="1">
      <alignment horizontal="left" vertical="center" wrapText="1"/>
    </xf>
    <xf numFmtId="0" fontId="5" fillId="0" borderId="40" xfId="8" applyFont="1" applyBorder="1" applyAlignment="1">
      <alignment horizontal="left" vertical="top"/>
    </xf>
    <xf numFmtId="0" fontId="6" fillId="0" borderId="41" xfId="8" applyFont="1" applyBorder="1" applyAlignment="1">
      <alignment vertical="center" wrapText="1"/>
    </xf>
    <xf numFmtId="0" fontId="6" fillId="0" borderId="17" xfId="8" applyFont="1" applyBorder="1" applyAlignment="1">
      <alignment vertical="center" wrapText="1"/>
    </xf>
    <xf numFmtId="166" fontId="5" fillId="0" borderId="1" xfId="9" applyFont="1" applyBorder="1" applyAlignment="1">
      <alignment vertical="center"/>
    </xf>
    <xf numFmtId="44" fontId="6" fillId="0" borderId="40" xfId="8" applyNumberFormat="1" applyFont="1" applyBorder="1" applyAlignment="1">
      <alignment horizontal="center" vertical="center" wrapText="1"/>
    </xf>
    <xf numFmtId="168" fontId="6" fillId="0" borderId="14" xfId="8" applyNumberFormat="1" applyFont="1" applyBorder="1" applyAlignment="1">
      <alignment vertical="top"/>
    </xf>
    <xf numFmtId="166" fontId="6" fillId="0" borderId="1" xfId="9" applyFont="1" applyBorder="1" applyAlignment="1">
      <alignment vertical="center"/>
    </xf>
    <xf numFmtId="0" fontId="5" fillId="0" borderId="1" xfId="0" applyFont="1" applyBorder="1" applyAlignment="1">
      <alignment horizontal="left" vertical="top" wrapText="1"/>
    </xf>
    <xf numFmtId="0" fontId="5" fillId="0" borderId="40" xfId="0" applyFont="1" applyBorder="1" applyAlignment="1">
      <alignment vertical="top" wrapText="1"/>
    </xf>
    <xf numFmtId="44" fontId="11" fillId="0" borderId="40" xfId="1" applyFont="1" applyBorder="1" applyAlignment="1">
      <alignment vertical="center"/>
    </xf>
    <xf numFmtId="0" fontId="4" fillId="0" borderId="14" xfId="0" applyFont="1" applyBorder="1" applyAlignment="1">
      <alignment horizontal="center" vertical="top" wrapText="1"/>
    </xf>
    <xf numFmtId="0" fontId="5" fillId="0" borderId="40" xfId="0" applyFont="1" applyBorder="1" applyAlignment="1">
      <alignment horizontal="left" vertical="top" wrapText="1"/>
    </xf>
    <xf numFmtId="0" fontId="4" fillId="0" borderId="40" xfId="0" applyFont="1" applyBorder="1" applyAlignment="1">
      <alignment horizontal="left" vertical="top" wrapText="1"/>
    </xf>
    <xf numFmtId="0" fontId="5" fillId="0" borderId="40" xfId="0" applyFont="1" applyBorder="1" applyAlignment="1">
      <alignment horizontal="center" vertical="center" wrapText="1"/>
    </xf>
    <xf numFmtId="164" fontId="5" fillId="0" borderId="40" xfId="0" applyNumberFormat="1" applyFont="1" applyBorder="1" applyAlignment="1">
      <alignment vertical="center"/>
    </xf>
    <xf numFmtId="0" fontId="5" fillId="0" borderId="14" xfId="5" applyFont="1" applyBorder="1" applyAlignment="1">
      <alignment horizontal="center" vertical="center" wrapText="1"/>
    </xf>
    <xf numFmtId="0" fontId="0" fillId="0" borderId="0" xfId="0" applyAlignment="1">
      <alignment horizontal="center" vertical="center"/>
    </xf>
    <xf numFmtId="0" fontId="5" fillId="0" borderId="1" xfId="5" applyFont="1" applyBorder="1" applyAlignment="1">
      <alignment horizontal="center" vertical="center" wrapText="1"/>
    </xf>
    <xf numFmtId="0" fontId="0" fillId="0" borderId="1" xfId="0" applyBorder="1" applyAlignment="1">
      <alignment horizontal="center" vertical="center"/>
    </xf>
    <xf numFmtId="0" fontId="4" fillId="0" borderId="40"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2" xfId="5" applyFont="1" applyBorder="1" applyAlignment="1">
      <alignment horizontal="center" vertical="center"/>
    </xf>
    <xf numFmtId="164" fontId="0" fillId="0" borderId="0" xfId="0" applyNumberFormat="1"/>
    <xf numFmtId="0" fontId="4" fillId="0" borderId="33" xfId="0" applyFont="1" applyBorder="1" applyAlignment="1">
      <alignment vertical="center"/>
    </xf>
    <xf numFmtId="166" fontId="5" fillId="0" borderId="22" xfId="9" applyFont="1" applyBorder="1" applyAlignment="1">
      <alignment horizontal="left" vertical="center"/>
    </xf>
    <xf numFmtId="0" fontId="4" fillId="0" borderId="22" xfId="0" applyFont="1" applyBorder="1" applyAlignment="1">
      <alignment vertical="center"/>
    </xf>
    <xf numFmtId="4" fontId="5" fillId="0" borderId="13" xfId="0" applyNumberFormat="1" applyFont="1" applyBorder="1" applyAlignment="1">
      <alignment horizontal="center" vertical="center"/>
    </xf>
    <xf numFmtId="9" fontId="5" fillId="0" borderId="22" xfId="10" applyFont="1" applyBorder="1" applyAlignment="1">
      <alignment horizontal="left" vertical="center"/>
    </xf>
    <xf numFmtId="0" fontId="5" fillId="0" borderId="24" xfId="0" applyFont="1" applyBorder="1" applyAlignment="1">
      <alignment vertical="center"/>
    </xf>
    <xf numFmtId="0" fontId="5" fillId="0" borderId="14" xfId="0" applyFont="1" applyBorder="1" applyAlignment="1">
      <alignment vertical="center"/>
    </xf>
    <xf numFmtId="0" fontId="5" fillId="0" borderId="33" xfId="0" applyFont="1" applyBorder="1" applyAlignment="1">
      <alignment vertical="center" wrapText="1"/>
    </xf>
    <xf numFmtId="0" fontId="4" fillId="0" borderId="24"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4" fillId="0" borderId="17" xfId="0" applyFont="1" applyBorder="1" applyAlignment="1">
      <alignment vertical="center"/>
    </xf>
    <xf numFmtId="0" fontId="5" fillId="0" borderId="18" xfId="0" applyFont="1" applyBorder="1" applyAlignment="1">
      <alignment vertical="center"/>
    </xf>
    <xf numFmtId="0" fontId="4" fillId="0" borderId="18"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7" fillId="0" borderId="46" xfId="0" applyFont="1" applyBorder="1" applyAlignment="1">
      <alignment horizontal="left" vertical="center"/>
    </xf>
    <xf numFmtId="0" fontId="6" fillId="0" borderId="46" xfId="0" applyFont="1" applyBorder="1" applyAlignment="1">
      <alignment horizontal="center" vertical="center"/>
    </xf>
    <xf numFmtId="0" fontId="6" fillId="0" borderId="18" xfId="0" applyFont="1" applyBorder="1" applyAlignment="1">
      <alignment horizontal="center" vertical="center"/>
    </xf>
    <xf numFmtId="166" fontId="5" fillId="0" borderId="12" xfId="9" applyFont="1" applyBorder="1" applyAlignment="1">
      <alignment horizontal="left" vertical="center"/>
    </xf>
    <xf numFmtId="166" fontId="28" fillId="0" borderId="12" xfId="9" applyFont="1" applyBorder="1" applyAlignment="1">
      <alignment horizontal="left" vertical="center"/>
    </xf>
    <xf numFmtId="4" fontId="5" fillId="0" borderId="0" xfId="0" applyNumberFormat="1" applyFont="1" applyAlignment="1">
      <alignment horizontal="center" vertical="center"/>
    </xf>
    <xf numFmtId="9" fontId="5" fillId="0" borderId="22" xfId="10" applyFont="1" applyBorder="1" applyAlignment="1">
      <alignment horizontal="center" vertical="center"/>
    </xf>
    <xf numFmtId="166" fontId="5" fillId="0" borderId="22" xfId="9" applyFont="1" applyFill="1" applyBorder="1" applyAlignment="1">
      <alignment horizontal="left" vertical="center"/>
    </xf>
    <xf numFmtId="39" fontId="5" fillId="0" borderId="0" xfId="0" applyNumberFormat="1" applyFont="1" applyAlignment="1">
      <alignment horizontal="center" vertical="center"/>
    </xf>
    <xf numFmtId="0" fontId="6" fillId="0" borderId="25" xfId="0" applyFont="1" applyBorder="1" applyAlignment="1">
      <alignment vertical="center"/>
    </xf>
    <xf numFmtId="0" fontId="6" fillId="0" borderId="26" xfId="0" applyFont="1" applyBorder="1" applyAlignment="1">
      <alignment vertical="center"/>
    </xf>
    <xf numFmtId="166" fontId="6" fillId="0" borderId="25" xfId="9" applyFont="1" applyBorder="1" applyAlignment="1">
      <alignment horizontal="left" vertical="center"/>
    </xf>
    <xf numFmtId="0" fontId="7" fillId="0" borderId="27" xfId="0" applyFont="1" applyBorder="1" applyAlignment="1">
      <alignment vertical="center"/>
    </xf>
    <xf numFmtId="0" fontId="7" fillId="0" borderId="28" xfId="0" applyFont="1" applyBorder="1" applyAlignment="1">
      <alignment vertical="center"/>
    </xf>
    <xf numFmtId="166" fontId="7" fillId="0" borderId="27" xfId="9" applyFont="1" applyBorder="1" applyAlignment="1">
      <alignment horizontal="left" vertical="center"/>
    </xf>
    <xf numFmtId="0" fontId="6" fillId="0" borderId="32" xfId="0" applyFont="1" applyBorder="1" applyAlignment="1">
      <alignment horizontal="center" vertical="center"/>
    </xf>
    <xf numFmtId="166" fontId="5" fillId="0" borderId="22" xfId="9" applyFont="1" applyBorder="1" applyAlignment="1">
      <alignment vertical="center"/>
    </xf>
    <xf numFmtId="166" fontId="5" fillId="0" borderId="22" xfId="9" applyFont="1" applyBorder="1" applyAlignment="1">
      <alignment horizontal="left" vertical="center" wrapText="1"/>
    </xf>
    <xf numFmtId="0" fontId="4" fillId="0" borderId="22" xfId="0" applyFont="1" applyBorder="1" applyAlignment="1">
      <alignment vertical="center" wrapText="1"/>
    </xf>
    <xf numFmtId="166" fontId="5" fillId="0" borderId="35" xfId="9" applyFont="1" applyBorder="1" applyAlignment="1">
      <alignment horizontal="center" vertical="center" wrapText="1"/>
    </xf>
    <xf numFmtId="9" fontId="5" fillId="0" borderId="1" xfId="10" applyFont="1" applyBorder="1" applyAlignment="1">
      <alignment horizontal="left" vertical="center" wrapText="1"/>
    </xf>
    <xf numFmtId="0" fontId="6" fillId="0" borderId="8" xfId="0" applyFont="1" applyBorder="1" applyAlignment="1">
      <alignment vertical="center"/>
    </xf>
    <xf numFmtId="0" fontId="6" fillId="0" borderId="9" xfId="0" applyFont="1" applyBorder="1" applyAlignment="1">
      <alignment vertical="center"/>
    </xf>
    <xf numFmtId="0" fontId="7" fillId="0" borderId="9" xfId="0" applyFont="1" applyBorder="1" applyAlignment="1">
      <alignment vertical="center"/>
    </xf>
    <xf numFmtId="44" fontId="11" fillId="0" borderId="1" xfId="0" applyNumberFormat="1" applyFont="1" applyBorder="1" applyAlignment="1">
      <alignment vertical="center"/>
    </xf>
    <xf numFmtId="0" fontId="11" fillId="0" borderId="6" xfId="0" applyFont="1" applyBorder="1" applyAlignment="1">
      <alignment vertical="center"/>
    </xf>
    <xf numFmtId="166" fontId="6" fillId="0" borderId="17" xfId="9" applyFont="1" applyBorder="1" applyAlignment="1">
      <alignment horizontal="left" vertical="center"/>
    </xf>
    <xf numFmtId="9" fontId="5" fillId="0" borderId="12" xfId="10" applyFont="1" applyBorder="1" applyAlignment="1">
      <alignment horizontal="left" vertical="center"/>
    </xf>
    <xf numFmtId="0" fontId="11" fillId="0" borderId="14" xfId="0" applyFont="1" applyBorder="1" applyAlignment="1">
      <alignment vertical="center"/>
    </xf>
    <xf numFmtId="0" fontId="11" fillId="0" borderId="42" xfId="0" applyFont="1" applyBorder="1" applyAlignment="1">
      <alignment vertical="center"/>
    </xf>
    <xf numFmtId="0" fontId="7" fillId="0" borderId="28" xfId="0" applyFont="1" applyBorder="1" applyAlignment="1">
      <alignment horizontal="left" vertical="center"/>
    </xf>
    <xf numFmtId="0" fontId="5" fillId="0" borderId="33" xfId="0" applyFont="1" applyBorder="1" applyAlignment="1">
      <alignment vertical="top" wrapText="1"/>
    </xf>
    <xf numFmtId="0" fontId="5" fillId="0" borderId="22" xfId="0" applyFont="1" applyBorder="1" applyAlignment="1">
      <alignment vertical="center" wrapText="1"/>
    </xf>
    <xf numFmtId="44" fontId="11" fillId="0" borderId="5" xfId="0" applyNumberFormat="1" applyFont="1" applyBorder="1" applyAlignment="1">
      <alignment vertical="center"/>
    </xf>
    <xf numFmtId="0" fontId="6" fillId="0" borderId="22" xfId="0" applyFont="1" applyBorder="1" applyAlignment="1">
      <alignment vertical="center"/>
    </xf>
    <xf numFmtId="0" fontId="6" fillId="0" borderId="11" xfId="0" applyFont="1" applyBorder="1" applyAlignment="1">
      <alignment vertical="center"/>
    </xf>
    <xf numFmtId="0" fontId="7" fillId="0" borderId="33" xfId="0" applyFont="1" applyBorder="1" applyAlignment="1">
      <alignment horizontal="left" vertical="center"/>
    </xf>
    <xf numFmtId="0" fontId="6" fillId="0" borderId="33" xfId="0" applyFont="1" applyBorder="1" applyAlignment="1">
      <alignment horizontal="center" vertical="center"/>
    </xf>
    <xf numFmtId="0" fontId="6" fillId="0" borderId="0" xfId="0" applyFont="1" applyAlignment="1">
      <alignment horizontal="center" vertical="center"/>
    </xf>
    <xf numFmtId="166" fontId="6" fillId="0" borderId="12" xfId="9" applyFont="1" applyBorder="1" applyAlignment="1">
      <alignment horizontal="left" vertical="center"/>
    </xf>
    <xf numFmtId="0" fontId="18" fillId="0" borderId="0" xfId="3"/>
    <xf numFmtId="171" fontId="18" fillId="0" borderId="16" xfId="3" applyNumberFormat="1" applyBorder="1" applyAlignment="1">
      <alignment horizontal="center" vertical="center"/>
    </xf>
    <xf numFmtId="171" fontId="18" fillId="0" borderId="18" xfId="3" applyNumberFormat="1" applyBorder="1" applyAlignment="1">
      <alignment horizontal="center"/>
    </xf>
    <xf numFmtId="171" fontId="13" fillId="0" borderId="18" xfId="3" applyNumberFormat="1" applyFont="1" applyBorder="1"/>
    <xf numFmtId="171" fontId="18" fillId="0" borderId="18" xfId="3" applyNumberFormat="1" applyBorder="1"/>
    <xf numFmtId="14" fontId="18" fillId="0" borderId="18" xfId="3" applyNumberFormat="1" applyBorder="1" applyAlignment="1">
      <alignment horizontal="left"/>
    </xf>
    <xf numFmtId="171" fontId="18" fillId="0" borderId="18" xfId="3" applyNumberFormat="1" applyBorder="1" applyAlignment="1">
      <alignment horizontal="right"/>
    </xf>
    <xf numFmtId="1" fontId="13" fillId="0" borderId="5" xfId="3" applyNumberFormat="1" applyFont="1" applyBorder="1" applyAlignment="1">
      <alignment horizontal="center" vertical="center" wrapText="1"/>
    </xf>
    <xf numFmtId="168" fontId="13" fillId="0" borderId="1" xfId="3" applyNumberFormat="1" applyFont="1" applyBorder="1" applyAlignment="1">
      <alignment horizontal="center" vertical="center"/>
    </xf>
    <xf numFmtId="168" fontId="13" fillId="0" borderId="5" xfId="3" applyNumberFormat="1" applyFont="1" applyBorder="1" applyAlignment="1">
      <alignment horizontal="center" vertical="center"/>
    </xf>
    <xf numFmtId="168" fontId="13" fillId="0" borderId="6" xfId="3" applyNumberFormat="1" applyFont="1" applyBorder="1" applyAlignment="1">
      <alignment horizontal="center" vertical="center"/>
    </xf>
    <xf numFmtId="168" fontId="13" fillId="0" borderId="7" xfId="3" applyNumberFormat="1" applyFont="1" applyBorder="1" applyAlignment="1">
      <alignment horizontal="center" vertical="center"/>
    </xf>
    <xf numFmtId="44" fontId="18" fillId="0" borderId="0" xfId="3" applyNumberFormat="1"/>
    <xf numFmtId="1" fontId="13" fillId="0" borderId="16" xfId="3" applyNumberFormat="1" applyFont="1" applyBorder="1" applyAlignment="1">
      <alignment horizontal="left"/>
    </xf>
    <xf numFmtId="1" fontId="13" fillId="0" borderId="10" xfId="3" applyNumberFormat="1" applyFont="1" applyBorder="1" applyAlignment="1">
      <alignment horizontal="center" vertical="center" wrapText="1"/>
    </xf>
    <xf numFmtId="44" fontId="18" fillId="0" borderId="0" xfId="3" applyNumberFormat="1" applyAlignment="1">
      <alignment vertical="center"/>
    </xf>
    <xf numFmtId="1" fontId="5" fillId="0" borderId="0" xfId="3" applyNumberFormat="1" applyFont="1" applyAlignment="1">
      <alignment horizontal="center"/>
    </xf>
    <xf numFmtId="171" fontId="5" fillId="0" borderId="0" xfId="3" applyNumberFormat="1" applyFont="1"/>
    <xf numFmtId="1" fontId="5" fillId="0" borderId="0" xfId="3" applyNumberFormat="1" applyFont="1"/>
    <xf numFmtId="171" fontId="18" fillId="0" borderId="0" xfId="3" applyNumberFormat="1" applyAlignment="1">
      <alignment horizontal="left" vertical="center"/>
    </xf>
    <xf numFmtId="171" fontId="18" fillId="0" borderId="0" xfId="3" applyNumberFormat="1" applyAlignment="1">
      <alignment horizontal="center" vertical="center"/>
    </xf>
    <xf numFmtId="1" fontId="18" fillId="0" borderId="0" xfId="3" applyNumberFormat="1" applyAlignment="1">
      <alignment horizontal="center"/>
    </xf>
    <xf numFmtId="1" fontId="18" fillId="0" borderId="15" xfId="3" applyNumberFormat="1" applyBorder="1" applyAlignment="1">
      <alignment horizontal="right" vertical="center"/>
    </xf>
    <xf numFmtId="1" fontId="18" fillId="0" borderId="41" xfId="3" applyNumberFormat="1" applyBorder="1" applyAlignment="1">
      <alignment horizontal="right" vertical="center"/>
    </xf>
    <xf numFmtId="171" fontId="13" fillId="0" borderId="0" xfId="3" applyNumberFormat="1" applyFont="1" applyAlignment="1">
      <alignment horizontal="left" vertical="center"/>
    </xf>
    <xf numFmtId="171" fontId="18" fillId="0" borderId="0" xfId="3" applyNumberFormat="1" applyAlignment="1">
      <alignment vertical="center"/>
    </xf>
    <xf numFmtId="171" fontId="18" fillId="0" borderId="14" xfId="3" applyNumberFormat="1" applyBorder="1" applyAlignment="1">
      <alignment vertical="center"/>
    </xf>
    <xf numFmtId="14" fontId="18" fillId="0" borderId="0" xfId="3" applyNumberFormat="1" applyAlignment="1">
      <alignment horizontal="left" vertical="center"/>
    </xf>
    <xf numFmtId="171" fontId="13" fillId="0" borderId="0" xfId="3" applyNumberFormat="1" applyFont="1" applyAlignment="1">
      <alignment vertical="center"/>
    </xf>
    <xf numFmtId="171" fontId="18" fillId="0" borderId="0" xfId="3" applyNumberFormat="1" applyAlignment="1">
      <alignment horizontal="right" vertical="center"/>
    </xf>
    <xf numFmtId="1" fontId="13" fillId="0" borderId="14" xfId="3" applyNumberFormat="1" applyFont="1" applyBorder="1" applyAlignment="1">
      <alignment horizontal="center" vertical="center"/>
    </xf>
    <xf numFmtId="1" fontId="18" fillId="0" borderId="17" xfId="3" applyNumberFormat="1" applyBorder="1" applyAlignment="1">
      <alignment horizontal="right"/>
    </xf>
    <xf numFmtId="1" fontId="13" fillId="0" borderId="42" xfId="3" applyNumberFormat="1" applyFont="1" applyBorder="1" applyAlignment="1">
      <alignment horizontal="center"/>
    </xf>
    <xf numFmtId="1" fontId="2" fillId="0" borderId="5" xfId="8" applyNumberFormat="1" applyFont="1" applyBorder="1" applyAlignment="1">
      <alignment horizontal="center" vertical="center" wrapText="1"/>
    </xf>
    <xf numFmtId="1" fontId="18" fillId="0" borderId="1" xfId="3" applyNumberFormat="1" applyBorder="1" applyAlignment="1">
      <alignment horizontal="center" vertical="center"/>
    </xf>
    <xf numFmtId="1" fontId="18" fillId="0" borderId="41" xfId="3" applyNumberFormat="1" applyBorder="1" applyAlignment="1">
      <alignment horizontal="center" vertical="center"/>
    </xf>
    <xf numFmtId="1" fontId="13" fillId="0" borderId="41" xfId="3" applyNumberFormat="1" applyFont="1" applyBorder="1" applyAlignment="1">
      <alignment horizontal="left"/>
    </xf>
    <xf numFmtId="1" fontId="13" fillId="0" borderId="0" xfId="3" applyNumberFormat="1" applyFont="1" applyAlignment="1">
      <alignment horizontal="left"/>
    </xf>
    <xf numFmtId="168" fontId="13" fillId="0" borderId="14" xfId="3" applyNumberFormat="1" applyFont="1" applyBorder="1" applyAlignment="1">
      <alignment horizontal="center"/>
    </xf>
    <xf numFmtId="1" fontId="2" fillId="0" borderId="8" xfId="8" applyNumberFormat="1" applyFont="1" applyBorder="1" applyAlignment="1">
      <alignment horizontal="center" vertical="center" wrapText="1"/>
    </xf>
    <xf numFmtId="1" fontId="18" fillId="0" borderId="6" xfId="3" applyNumberFormat="1" applyBorder="1" applyAlignment="1">
      <alignment horizontal="center" vertical="center"/>
    </xf>
    <xf numFmtId="1" fontId="13" fillId="0" borderId="15" xfId="3" applyNumberFormat="1" applyFont="1" applyBorder="1" applyAlignment="1">
      <alignment horizontal="left"/>
    </xf>
    <xf numFmtId="168" fontId="13" fillId="0" borderId="43" xfId="3" applyNumberFormat="1" applyFont="1" applyBorder="1" applyAlignment="1">
      <alignment horizontal="center"/>
    </xf>
    <xf numFmtId="1" fontId="18" fillId="0" borderId="15" xfId="3" applyNumberFormat="1" applyBorder="1" applyAlignment="1">
      <alignment horizontal="center" vertical="center"/>
    </xf>
    <xf numFmtId="1" fontId="18" fillId="0" borderId="43" xfId="3" applyNumberFormat="1" applyBorder="1" applyAlignment="1">
      <alignment horizontal="center" vertical="center"/>
    </xf>
    <xf numFmtId="171" fontId="18" fillId="0" borderId="0" xfId="3" applyNumberFormat="1"/>
    <xf numFmtId="173" fontId="31" fillId="0" borderId="0" xfId="3" applyNumberFormat="1" applyFont="1" applyAlignment="1">
      <alignment horizontal="left"/>
    </xf>
    <xf numFmtId="168" fontId="18" fillId="0" borderId="0" xfId="3" applyNumberFormat="1"/>
    <xf numFmtId="0" fontId="6" fillId="0" borderId="47" xfId="0" applyFont="1" applyBorder="1" applyAlignment="1">
      <alignment vertical="center"/>
    </xf>
    <xf numFmtId="0" fontId="6" fillId="0" borderId="32" xfId="0" applyFont="1" applyBorder="1" applyAlignment="1">
      <alignment vertical="center"/>
    </xf>
    <xf numFmtId="0" fontId="7" fillId="0" borderId="32" xfId="0" applyFont="1" applyBorder="1" applyAlignment="1">
      <alignment horizontal="left" vertical="center"/>
    </xf>
    <xf numFmtId="166" fontId="6" fillId="0" borderId="48" xfId="9" applyFont="1" applyBorder="1" applyAlignment="1">
      <alignment horizontal="left" vertical="center"/>
    </xf>
    <xf numFmtId="44" fontId="5" fillId="0" borderId="1" xfId="1" applyFont="1" applyBorder="1" applyAlignment="1">
      <alignment vertical="center"/>
    </xf>
    <xf numFmtId="0" fontId="4" fillId="0" borderId="50" xfId="0" applyFont="1" applyBorder="1" applyAlignment="1">
      <alignment vertical="center"/>
    </xf>
    <xf numFmtId="0" fontId="5" fillId="0" borderId="51" xfId="0" applyFont="1" applyBorder="1" applyAlignment="1">
      <alignment horizontal="center" vertical="center"/>
    </xf>
    <xf numFmtId="0" fontId="4" fillId="0" borderId="51" xfId="0" applyFont="1" applyBorder="1" applyAlignment="1">
      <alignment horizontal="left" vertical="center"/>
    </xf>
    <xf numFmtId="0" fontId="4" fillId="0" borderId="51" xfId="0" applyFont="1" applyBorder="1" applyAlignment="1">
      <alignment vertical="center"/>
    </xf>
    <xf numFmtId="0" fontId="4" fillId="0" borderId="51" xfId="0" applyFont="1" applyBorder="1" applyAlignment="1">
      <alignment horizontal="center" vertical="center"/>
    </xf>
    <xf numFmtId="164" fontId="4" fillId="0" borderId="52" xfId="0" applyNumberFormat="1" applyFont="1" applyBorder="1" applyAlignment="1">
      <alignment horizontal="left" vertical="center"/>
    </xf>
    <xf numFmtId="0" fontId="5" fillId="0" borderId="49" xfId="0" applyFont="1" applyBorder="1" applyAlignment="1">
      <alignment vertical="center"/>
    </xf>
    <xf numFmtId="164" fontId="5" fillId="0" borderId="1" xfId="0" applyNumberFormat="1" applyFont="1" applyBorder="1" applyAlignment="1">
      <alignment horizontal="left" vertical="center"/>
    </xf>
    <xf numFmtId="0" fontId="5" fillId="0" borderId="53" xfId="0" applyFont="1" applyBorder="1" applyAlignment="1">
      <alignment horizontal="center" vertical="center"/>
    </xf>
    <xf numFmtId="0" fontId="0" fillId="0" borderId="41" xfId="0" applyBorder="1" applyAlignment="1">
      <alignment wrapText="1"/>
    </xf>
    <xf numFmtId="0" fontId="6" fillId="0" borderId="1" xfId="0" applyFont="1" applyBorder="1" applyAlignment="1">
      <alignment vertical="top"/>
    </xf>
    <xf numFmtId="0" fontId="6" fillId="0" borderId="1" xfId="0" applyFont="1" applyBorder="1" applyAlignment="1">
      <alignment vertical="top" wrapText="1"/>
    </xf>
    <xf numFmtId="0" fontId="7" fillId="0" borderId="1" xfId="0" applyFont="1" applyBorder="1" applyAlignment="1">
      <alignment horizontal="left" vertical="center"/>
    </xf>
    <xf numFmtId="0" fontId="6" fillId="0" borderId="1" xfId="0" applyFont="1" applyBorder="1" applyAlignment="1">
      <alignment horizontal="center" vertical="top"/>
    </xf>
    <xf numFmtId="0" fontId="6" fillId="0" borderId="1" xfId="0" applyFont="1" applyBorder="1" applyAlignment="1">
      <alignment horizontal="center" vertical="center"/>
    </xf>
    <xf numFmtId="164" fontId="10" fillId="0" borderId="1" xfId="0" applyNumberFormat="1" applyFont="1" applyBorder="1" applyAlignment="1">
      <alignment vertical="top"/>
    </xf>
    <xf numFmtId="164" fontId="8" fillId="0" borderId="37" xfId="0" applyNumberFormat="1" applyFont="1" applyBorder="1" applyAlignment="1">
      <alignment vertical="center"/>
    </xf>
    <xf numFmtId="164" fontId="9" fillId="0" borderId="38" xfId="0" applyNumberFormat="1" applyFont="1" applyBorder="1" applyAlignment="1">
      <alignment vertical="center"/>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41" xfId="5" applyFont="1" applyBorder="1" applyAlignment="1">
      <alignment horizontal="center" vertical="top"/>
    </xf>
    <xf numFmtId="168" fontId="6" fillId="0" borderId="1" xfId="8" applyNumberFormat="1" applyFont="1" applyBorder="1" applyAlignment="1">
      <alignment horizontal="justify" vertical="center" wrapText="1"/>
    </xf>
    <xf numFmtId="168" fontId="5" fillId="0" borderId="1" xfId="8" applyNumberFormat="1" applyFont="1" applyBorder="1" applyAlignment="1">
      <alignment horizontal="justify" vertical="center" wrapText="1"/>
    </xf>
    <xf numFmtId="0" fontId="24" fillId="0" borderId="14" xfId="8" applyFont="1" applyBorder="1" applyAlignment="1">
      <alignment vertical="top"/>
    </xf>
    <xf numFmtId="0" fontId="7" fillId="0" borderId="18" xfId="0" applyFont="1" applyBorder="1" applyAlignment="1">
      <alignment horizontal="left" vertical="center"/>
    </xf>
    <xf numFmtId="166" fontId="5" fillId="0" borderId="16" xfId="9" applyFont="1" applyBorder="1" applyAlignment="1">
      <alignment horizontal="left" vertical="center"/>
    </xf>
    <xf numFmtId="166" fontId="4" fillId="0" borderId="18" xfId="9" applyFont="1" applyBorder="1" applyAlignment="1">
      <alignment horizontal="left" vertical="center"/>
    </xf>
    <xf numFmtId="166" fontId="7" fillId="0" borderId="10" xfId="9" applyFont="1" applyBorder="1" applyAlignment="1">
      <alignment horizontal="left" vertical="center"/>
    </xf>
    <xf numFmtId="44" fontId="12" fillId="0" borderId="5" xfId="1" quotePrefix="1" applyFont="1" applyBorder="1" applyAlignment="1">
      <alignment vertical="center"/>
    </xf>
    <xf numFmtId="171" fontId="18" fillId="0" borderId="17" xfId="3" applyNumberFormat="1" applyBorder="1" applyAlignment="1">
      <alignment horizontal="left" vertical="center"/>
    </xf>
    <xf numFmtId="171" fontId="18" fillId="0" borderId="18" xfId="3" applyNumberFormat="1" applyBorder="1" applyAlignment="1">
      <alignment horizontal="left" vertical="center"/>
    </xf>
    <xf numFmtId="171" fontId="18" fillId="0" borderId="42" xfId="3" applyNumberFormat="1" applyBorder="1" applyAlignment="1">
      <alignment horizontal="left" vertical="center"/>
    </xf>
    <xf numFmtId="1" fontId="13" fillId="0" borderId="8" xfId="3" applyNumberFormat="1" applyFont="1" applyBorder="1" applyAlignment="1">
      <alignment horizontal="left" vertical="center"/>
    </xf>
    <xf numFmtId="1" fontId="13" fillId="0" borderId="9" xfId="3" applyNumberFormat="1" applyFont="1" applyBorder="1" applyAlignment="1">
      <alignment horizontal="left" vertical="center"/>
    </xf>
    <xf numFmtId="1" fontId="13" fillId="0" borderId="10" xfId="3" applyNumberFormat="1" applyFont="1" applyBorder="1" applyAlignment="1">
      <alignment horizontal="left" vertical="center"/>
    </xf>
    <xf numFmtId="1" fontId="13" fillId="0" borderId="0" xfId="3" applyNumberFormat="1" applyFont="1" applyAlignment="1">
      <alignment horizontal="left" vertical="center"/>
    </xf>
    <xf numFmtId="1" fontId="13" fillId="0" borderId="14" xfId="3" applyNumberFormat="1" applyFont="1" applyBorder="1" applyAlignment="1">
      <alignment horizontal="left" vertical="center"/>
    </xf>
    <xf numFmtId="1" fontId="18" fillId="0" borderId="0" xfId="3" applyNumberFormat="1" applyAlignment="1">
      <alignment horizontal="center"/>
    </xf>
    <xf numFmtId="171" fontId="18" fillId="0" borderId="41" xfId="3" applyNumberFormat="1" applyBorder="1" applyAlignment="1">
      <alignment horizontal="left" vertical="center"/>
    </xf>
    <xf numFmtId="171" fontId="18" fillId="0" borderId="0" xfId="3" applyNumberFormat="1" applyAlignment="1">
      <alignment horizontal="left" vertical="center"/>
    </xf>
    <xf numFmtId="171" fontId="18" fillId="0" borderId="14" xfId="3" applyNumberFormat="1" applyBorder="1" applyAlignment="1">
      <alignment horizontal="left" vertical="center"/>
    </xf>
    <xf numFmtId="171" fontId="18" fillId="0" borderId="41" xfId="3" applyNumberFormat="1" applyBorder="1" applyAlignment="1">
      <alignment horizontal="left" vertical="center" wrapText="1"/>
    </xf>
    <xf numFmtId="171" fontId="18" fillId="0" borderId="0" xfId="3" applyNumberFormat="1" applyAlignment="1">
      <alignment horizontal="left" vertical="center" wrapText="1"/>
    </xf>
    <xf numFmtId="171" fontId="18" fillId="0" borderId="14" xfId="3" applyNumberFormat="1" applyBorder="1" applyAlignment="1">
      <alignment horizontal="left" vertical="center" wrapText="1"/>
    </xf>
    <xf numFmtId="171" fontId="18" fillId="0" borderId="16" xfId="3" applyNumberFormat="1" applyBorder="1" applyAlignment="1">
      <alignment horizontal="center" vertical="center"/>
    </xf>
    <xf numFmtId="1" fontId="30" fillId="0" borderId="8" xfId="3" applyNumberFormat="1" applyFont="1" applyBorder="1" applyAlignment="1">
      <alignment horizontal="center"/>
    </xf>
    <xf numFmtId="1" fontId="30" fillId="0" borderId="9" xfId="3" applyNumberFormat="1" applyFont="1" applyBorder="1" applyAlignment="1">
      <alignment horizontal="center"/>
    </xf>
    <xf numFmtId="1" fontId="30" fillId="0" borderId="10" xfId="3" applyNumberFormat="1" applyFont="1" applyBorder="1" applyAlignment="1">
      <alignment horizontal="center"/>
    </xf>
    <xf numFmtId="171" fontId="13" fillId="0" borderId="9" xfId="3" applyNumberFormat="1" applyFont="1" applyBorder="1" applyAlignment="1">
      <alignment horizontal="center" vertical="center"/>
    </xf>
    <xf numFmtId="171" fontId="18" fillId="0" borderId="15" xfId="3" applyNumberFormat="1" applyBorder="1" applyAlignment="1">
      <alignment horizontal="left" vertical="center"/>
    </xf>
    <xf numFmtId="171" fontId="18" fillId="0" borderId="16" xfId="3" applyNumberFormat="1" applyBorder="1" applyAlignment="1">
      <alignment horizontal="left" vertical="center"/>
    </xf>
    <xf numFmtId="171" fontId="18" fillId="0" borderId="43" xfId="3" applyNumberFormat="1" applyBorder="1" applyAlignment="1">
      <alignment horizontal="left" vertical="center"/>
    </xf>
    <xf numFmtId="1" fontId="30" fillId="0" borderId="8" xfId="3" applyNumberFormat="1" applyFont="1" applyBorder="1" applyAlignment="1">
      <alignment horizontal="center" vertical="center"/>
    </xf>
    <xf numFmtId="1" fontId="30" fillId="0" borderId="9" xfId="3" applyNumberFormat="1" applyFont="1" applyBorder="1" applyAlignment="1">
      <alignment horizontal="center" vertical="center"/>
    </xf>
    <xf numFmtId="1" fontId="30" fillId="0" borderId="10" xfId="3" applyNumberFormat="1" applyFont="1" applyBorder="1" applyAlignment="1">
      <alignment horizontal="center" vertical="center"/>
    </xf>
    <xf numFmtId="171" fontId="13" fillId="0" borderId="10" xfId="3" applyNumberFormat="1" applyFont="1" applyBorder="1" applyAlignment="1">
      <alignment horizontal="center" vertical="center"/>
    </xf>
    <xf numFmtId="171" fontId="29" fillId="0" borderId="15" xfId="3" applyNumberFormat="1" applyFont="1" applyBorder="1" applyAlignment="1">
      <alignment horizontal="center" vertical="center"/>
    </xf>
    <xf numFmtId="171" fontId="29" fillId="0" borderId="16" xfId="3" applyNumberFormat="1" applyFont="1" applyBorder="1" applyAlignment="1">
      <alignment horizontal="center" vertical="center"/>
    </xf>
    <xf numFmtId="171" fontId="29" fillId="0" borderId="43" xfId="3" applyNumberFormat="1" applyFont="1" applyBorder="1" applyAlignment="1">
      <alignment horizontal="center" vertical="center"/>
    </xf>
    <xf numFmtId="171" fontId="29" fillId="0" borderId="17" xfId="3" applyNumberFormat="1" applyFont="1" applyBorder="1" applyAlignment="1">
      <alignment horizontal="center" vertical="center"/>
    </xf>
    <xf numFmtId="171" fontId="29" fillId="0" borderId="18" xfId="3" applyNumberFormat="1" applyFont="1" applyBorder="1" applyAlignment="1">
      <alignment horizontal="center" vertical="center"/>
    </xf>
    <xf numFmtId="171" fontId="29" fillId="0" borderId="42" xfId="3" applyNumberFormat="1" applyFont="1" applyBorder="1" applyAlignment="1">
      <alignment horizontal="center" vertical="center"/>
    </xf>
    <xf numFmtId="171" fontId="13" fillId="0" borderId="16" xfId="3" applyNumberFormat="1" applyFont="1" applyBorder="1" applyAlignment="1">
      <alignment horizontal="center" vertical="center" wrapText="1"/>
    </xf>
    <xf numFmtId="171" fontId="13" fillId="0" borderId="43" xfId="3" applyNumberFormat="1" applyFont="1" applyBorder="1" applyAlignment="1">
      <alignment horizontal="center" vertical="center" wrapText="1"/>
    </xf>
    <xf numFmtId="171" fontId="13" fillId="0" borderId="0" xfId="3" applyNumberFormat="1" applyFont="1" applyAlignment="1">
      <alignment horizontal="left" vertical="center"/>
    </xf>
    <xf numFmtId="171" fontId="13" fillId="0" borderId="14" xfId="3" applyNumberFormat="1" applyFont="1" applyBorder="1" applyAlignment="1">
      <alignment horizontal="left" vertical="center"/>
    </xf>
    <xf numFmtId="172" fontId="13" fillId="0" borderId="0" xfId="3" applyNumberFormat="1" applyFont="1" applyAlignment="1">
      <alignment horizontal="left" vertical="center"/>
    </xf>
    <xf numFmtId="171" fontId="13" fillId="0" borderId="8" xfId="3" applyNumberFormat="1" applyFont="1" applyBorder="1" applyAlignment="1">
      <alignment horizontal="center" vertical="center"/>
    </xf>
    <xf numFmtId="0" fontId="5" fillId="0" borderId="11" xfId="0" applyFont="1" applyBorder="1" applyAlignment="1">
      <alignment horizontal="left" vertical="center" wrapText="1"/>
    </xf>
    <xf numFmtId="0" fontId="4" fillId="0" borderId="0" xfId="0" applyFont="1" applyAlignment="1">
      <alignment horizontal="left" vertical="center"/>
    </xf>
    <xf numFmtId="0" fontId="4" fillId="0" borderId="22"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center"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4" fillId="0" borderId="22" xfId="0"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4" xfId="0" applyFont="1" applyBorder="1" applyAlignment="1">
      <alignment horizontal="left" vertical="top" wrapText="1"/>
    </xf>
    <xf numFmtId="0" fontId="5" fillId="0" borderId="5" xfId="5" applyFont="1" applyBorder="1" applyAlignment="1">
      <alignment horizontal="center" vertical="center" wrapText="1"/>
    </xf>
    <xf numFmtId="0" fontId="5" fillId="0" borderId="5" xfId="0" applyFont="1" applyBorder="1" applyAlignment="1">
      <alignment horizontal="center" vertical="center" wrapText="1"/>
    </xf>
    <xf numFmtId="0" fontId="13" fillId="0" borderId="0" xfId="0" applyFont="1" applyAlignment="1">
      <alignment horizontal="left" vertical="center"/>
    </xf>
    <xf numFmtId="0" fontId="7" fillId="0" borderId="8" xfId="8" applyFont="1" applyBorder="1" applyAlignment="1">
      <alignment horizontal="center" vertical="center" wrapText="1"/>
    </xf>
    <xf numFmtId="0" fontId="7" fillId="0" borderId="9" xfId="8" applyFont="1" applyBorder="1" applyAlignment="1">
      <alignment horizontal="center" vertical="center" wrapText="1"/>
    </xf>
    <xf numFmtId="0" fontId="7" fillId="0" borderId="10" xfId="8" applyFont="1" applyBorder="1" applyAlignment="1">
      <alignment horizontal="center" vertical="center" wrapText="1"/>
    </xf>
    <xf numFmtId="0" fontId="22" fillId="0" borderId="6" xfId="8" applyBorder="1" applyAlignment="1">
      <alignment horizontal="center"/>
    </xf>
    <xf numFmtId="0" fontId="22" fillId="0" borderId="1" xfId="8" applyBorder="1" applyAlignment="1">
      <alignment horizontal="center"/>
    </xf>
    <xf numFmtId="0" fontId="23" fillId="0" borderId="0" xfId="8" applyFont="1" applyAlignment="1">
      <alignment horizontal="left" vertical="top"/>
    </xf>
    <xf numFmtId="0" fontId="13" fillId="0" borderId="0" xfId="8" applyFont="1" applyAlignment="1">
      <alignment horizontal="justify" vertical="center" wrapText="1"/>
    </xf>
    <xf numFmtId="0" fontId="7" fillId="0" borderId="15" xfId="8" applyFont="1" applyBorder="1" applyAlignment="1">
      <alignment horizontal="center" vertical="center" wrapText="1"/>
    </xf>
    <xf numFmtId="0" fontId="7" fillId="0" borderId="17" xfId="8" applyFont="1" applyBorder="1" applyAlignment="1">
      <alignment horizontal="center" vertical="center" wrapText="1"/>
    </xf>
    <xf numFmtId="0" fontId="7" fillId="0" borderId="6" xfId="8" applyFont="1" applyBorder="1" applyAlignment="1">
      <alignment horizontal="center" vertical="center" wrapText="1"/>
    </xf>
    <xf numFmtId="0" fontId="7" fillId="0" borderId="7" xfId="8" applyFont="1" applyBorder="1" applyAlignment="1">
      <alignment horizontal="center" vertical="center" wrapText="1"/>
    </xf>
    <xf numFmtId="44" fontId="7" fillId="0" borderId="6" xfId="1" applyFont="1" applyBorder="1" applyAlignment="1">
      <alignment horizontal="center" vertical="center" wrapText="1"/>
    </xf>
    <xf numFmtId="44" fontId="7" fillId="0" borderId="7" xfId="1" applyFont="1" applyBorder="1" applyAlignment="1">
      <alignment horizontal="center" vertical="center" wrapText="1"/>
    </xf>
    <xf numFmtId="0" fontId="25" fillId="0" borderId="6" xfId="8" applyFont="1" applyBorder="1" applyAlignment="1">
      <alignment horizontal="center" wrapText="1"/>
    </xf>
    <xf numFmtId="0" fontId="25" fillId="0" borderId="1" xfId="8" applyFont="1" applyBorder="1" applyAlignment="1">
      <alignment horizontal="center" wrapText="1"/>
    </xf>
    <xf numFmtId="0" fontId="7" fillId="0" borderId="8" xfId="8" applyFont="1" applyBorder="1" applyAlignment="1">
      <alignment horizontal="justify" vertical="center" wrapText="1"/>
    </xf>
    <xf numFmtId="0" fontId="7" fillId="0" borderId="9" xfId="8" applyFont="1" applyBorder="1" applyAlignment="1">
      <alignment horizontal="justify" vertical="center" wrapText="1"/>
    </xf>
    <xf numFmtId="0" fontId="22" fillId="0" borderId="6" xfId="8" applyBorder="1" applyAlignment="1">
      <alignment horizontal="center" wrapText="1"/>
    </xf>
    <xf numFmtId="0" fontId="22" fillId="0" borderId="1" xfId="8" applyBorder="1" applyAlignment="1">
      <alignment horizontal="center" wrapText="1"/>
    </xf>
    <xf numFmtId="0" fontId="7" fillId="0" borderId="10" xfId="8" applyFont="1" applyBorder="1" applyAlignment="1">
      <alignment horizontal="justify" vertical="center" wrapText="1"/>
    </xf>
    <xf numFmtId="0" fontId="7" fillId="0" borderId="6" xfId="8" applyFont="1" applyBorder="1" applyAlignment="1">
      <alignment horizontal="left" vertical="center" wrapText="1"/>
    </xf>
    <xf numFmtId="0" fontId="7" fillId="0" borderId="7" xfId="8" applyFont="1" applyBorder="1" applyAlignment="1">
      <alignment horizontal="left" vertical="center" wrapText="1"/>
    </xf>
    <xf numFmtId="0" fontId="6" fillId="0" borderId="12" xfId="8" applyFont="1" applyBorder="1" applyAlignment="1">
      <alignment horizontal="center" vertical="center" wrapText="1"/>
    </xf>
    <xf numFmtId="0" fontId="7" fillId="0" borderId="15" xfId="8" applyFont="1" applyBorder="1" applyAlignment="1">
      <alignment horizontal="left" vertical="center" wrapText="1"/>
    </xf>
    <xf numFmtId="0" fontId="7" fillId="0" borderId="17" xfId="8" applyFont="1" applyBorder="1" applyAlignment="1">
      <alignment horizontal="left" vertical="center" wrapText="1"/>
    </xf>
    <xf numFmtId="0" fontId="6" fillId="0" borderId="40" xfId="8" applyFont="1" applyBorder="1" applyAlignment="1">
      <alignment horizontal="center" vertical="center" wrapText="1"/>
    </xf>
    <xf numFmtId="2" fontId="22" fillId="0" borderId="6" xfId="8" applyNumberFormat="1" applyBorder="1" applyAlignment="1">
      <alignment horizontal="center"/>
    </xf>
    <xf numFmtId="2" fontId="22" fillId="0" borderId="1" xfId="8" applyNumberFormat="1" applyBorder="1" applyAlignment="1">
      <alignment horizontal="center"/>
    </xf>
    <xf numFmtId="2" fontId="27" fillId="0" borderId="6" xfId="8" applyNumberFormat="1" applyFont="1" applyBorder="1" applyAlignment="1">
      <alignment horizontal="center" wrapText="1"/>
    </xf>
    <xf numFmtId="2" fontId="27" fillId="0" borderId="1" xfId="8" applyNumberFormat="1" applyFont="1" applyBorder="1" applyAlignment="1">
      <alignment horizontal="center" wrapText="1"/>
    </xf>
    <xf numFmtId="0" fontId="23" fillId="0" borderId="0" xfId="8" applyFont="1" applyAlignment="1">
      <alignment horizontal="justify" vertical="center"/>
    </xf>
    <xf numFmtId="0" fontId="7" fillId="0" borderId="8" xfId="8" applyFont="1" applyBorder="1" applyAlignment="1">
      <alignment vertical="center"/>
    </xf>
    <xf numFmtId="0" fontId="7" fillId="0" borderId="9" xfId="8" applyFont="1" applyBorder="1" applyAlignment="1">
      <alignment vertical="center"/>
    </xf>
    <xf numFmtId="0" fontId="13" fillId="0" borderId="0" xfId="8" applyFont="1" applyAlignment="1">
      <alignment horizontal="justify" vertical="center"/>
    </xf>
    <xf numFmtId="0" fontId="7" fillId="0" borderId="5" xfId="8" applyFont="1" applyBorder="1" applyAlignment="1">
      <alignment horizontal="justify" vertical="center"/>
    </xf>
    <xf numFmtId="0" fontId="7" fillId="0" borderId="5" xfId="8" applyFont="1" applyBorder="1" applyAlignment="1">
      <alignment horizontal="center" vertical="center" wrapText="1"/>
    </xf>
    <xf numFmtId="0" fontId="7" fillId="0" borderId="5" xfId="8" applyFont="1" applyBorder="1" applyAlignment="1">
      <alignment horizontal="center" vertical="center"/>
    </xf>
    <xf numFmtId="44" fontId="6" fillId="0" borderId="8" xfId="8" applyNumberFormat="1" applyFont="1" applyBorder="1" applyAlignment="1">
      <alignment horizontal="center" vertical="center"/>
    </xf>
    <xf numFmtId="0" fontId="6" fillId="0" borderId="10" xfId="8" applyFont="1" applyBorder="1" applyAlignment="1">
      <alignment horizontal="center" vertical="center"/>
    </xf>
    <xf numFmtId="0" fontId="6" fillId="0" borderId="5" xfId="8" applyFont="1" applyBorder="1" applyAlignment="1">
      <alignment horizontal="center" vertical="center" wrapText="1"/>
    </xf>
    <xf numFmtId="168" fontId="6" fillId="0" borderId="5" xfId="8" applyNumberFormat="1" applyFont="1" applyBorder="1" applyAlignment="1">
      <alignment horizontal="center" vertical="center" wrapText="1"/>
    </xf>
    <xf numFmtId="44" fontId="6" fillId="0" borderId="10" xfId="8" applyNumberFormat="1" applyFont="1" applyBorder="1" applyAlignment="1">
      <alignment horizontal="center" vertical="center"/>
    </xf>
    <xf numFmtId="0" fontId="7" fillId="0" borderId="17" xfId="8" applyFont="1" applyBorder="1" applyAlignment="1">
      <alignment horizontal="justify" vertical="center"/>
    </xf>
    <xf numFmtId="0" fontId="7" fillId="0" borderId="18" xfId="8" applyFont="1" applyBorder="1" applyAlignment="1">
      <alignment horizontal="justify" vertical="center"/>
    </xf>
    <xf numFmtId="0" fontId="7" fillId="0" borderId="5" xfId="8" applyFont="1" applyBorder="1" applyAlignment="1">
      <alignment horizontal="justify" vertical="center" wrapText="1"/>
    </xf>
    <xf numFmtId="0" fontId="6" fillId="0" borderId="8" xfId="8" applyFont="1" applyBorder="1" applyAlignment="1">
      <alignment horizontal="center" vertical="center" wrapText="1"/>
    </xf>
    <xf numFmtId="0" fontId="7" fillId="0" borderId="17" xfId="8" applyFont="1" applyBorder="1" applyAlignment="1">
      <alignment horizontal="justify" vertical="center" wrapText="1"/>
    </xf>
    <xf numFmtId="0" fontId="7" fillId="0" borderId="18" xfId="8" applyFont="1" applyBorder="1" applyAlignment="1">
      <alignment horizontal="justify" vertical="center" wrapText="1"/>
    </xf>
  </cellXfs>
  <cellStyles count="12">
    <cellStyle name="Comma 2" xfId="11" xr:uid="{0E198A44-E71D-4EDF-BF14-03F0E9045CE6}"/>
    <cellStyle name="Comma 3" xfId="7" xr:uid="{81870AF7-54F7-401D-AAA4-CDBAE296CCCF}"/>
    <cellStyle name="Currency" xfId="1" builtinId="4"/>
    <cellStyle name="Currency 2" xfId="9" xr:uid="{E7BBA474-CC80-4001-9C7A-FF9B0A8B89BB}"/>
    <cellStyle name="Normal" xfId="0" builtinId="0"/>
    <cellStyle name="Normal 2" xfId="3" xr:uid="{DAC29AD0-9B49-4369-B8E3-0B2AA4A502E7}"/>
    <cellStyle name="Normal 20" xfId="6" xr:uid="{87933E44-CD54-4DA3-A14B-E187B5C2141F}"/>
    <cellStyle name="Normal 3" xfId="5" xr:uid="{C0E47D16-E4A0-4052-9452-63EB0767EDAB}"/>
    <cellStyle name="Normal 4" xfId="8" xr:uid="{9820E490-F2F7-425F-9F6E-69A0149347A8}"/>
    <cellStyle name="Normal 4 2" xfId="4" xr:uid="{3959EF5D-1A25-471C-AA90-EBDB10EEAB39}"/>
    <cellStyle name="Per cent" xfId="2" builtinId="5"/>
    <cellStyle name="Per cent 2" xfId="10" xr:uid="{F9CC17BE-129C-497D-9706-60D27F8EEF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umzuzo1.sharepoint.com/sites/02PROJECTS/Shared%20Documents/U004%20-%20Winburg%20WTW%20Upgrade%20&amp;%20Rehabilitation/05%20PROC%20-%20Procurement/01%20Tender%20Document%20from%20MLM/02%20HT%20Palatona/HT%20Palatona%20BOQ%20PREP/MATJABENG%20VS%20HT%20PALETONA%202021%2006%2017%20RATES.xls" TargetMode="External"/><Relationship Id="rId2" Type="http://schemas.microsoft.com/office/2019/04/relationships/externalLinkLongPath" Target="https://umzuzo1.sharepoint.com/sites/02PROJECTS/Shared%20Documents/U004%20-%20Winburg%20WTW%20Upgrade%20&amp;%20Rehabilitation/05%20PROC%20-%20Procurement/01%20Tender%20Document%20from%20MLM/02%20HT%20Palatona/HT%20Palatona%20BOQ%20PREP/MATJABENG%20VS%20HT%20PALETONA%202021%2006%2017%20RATES.xls?50529075" TargetMode="External"/><Relationship Id="rId1" Type="http://schemas.openxmlformats.org/officeDocument/2006/relationships/externalLinkPath" Target="file:///\\50529075\MATJABENG%20VS%20HT%20PALETONA%202021%2006%2017%20RATE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umzuzo1.sharepoint.com/sites/02PROJECTS/Shared%20Documents/U004%20-%20Winburg%20WTW%20Upgrade%20&amp;%20Rehabilitation/05%20PROC%20-%20Procurement/01%20Tender%20Document%20from%20MLM/02%20HT%20Palatona/Appointmemnt%20BOQ/WINBURG%20WTW%20BOQ1.xls" TargetMode="External"/><Relationship Id="rId1" Type="http://schemas.openxmlformats.org/officeDocument/2006/relationships/externalLinkPath" Target="https://umzuzo1.sharepoint.com/sites/02PROJECTS/Shared%20Documents/U004%20-%20Winburg%20WTW%20Upgrade%20&amp;%20Rehabilitation/05%20PROC%20-%20Procurement/01%20Tender%20Document%20from%20MLM/02%20HT%20Palatona/Appointmemnt%20BOQ/WINBURG%20WTW%20BOQ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roject Summary"/>
      <sheetName val="Project Summary (3)"/>
      <sheetName val="Project Summary (2)"/>
      <sheetName val="Payment"/>
      <sheetName val="SUMMARY NON-ESC"/>
      <sheetName val="NON-ESC"/>
      <sheetName val="CPA (Civil)"/>
      <sheetName val="CPA (Mech)"/>
      <sheetName val="CPA (Elec)"/>
      <sheetName val="MOS (CIVIL)"/>
      <sheetName val="MOS (M&amp;E)"/>
      <sheetName val="SUMMARY"/>
      <sheetName val="SUMMARY OF CERTS"/>
      <sheetName val="SCHED-A"/>
      <sheetName val="SCHED-B"/>
      <sheetName val="SCHED-C"/>
      <sheetName val="SCHED-D"/>
      <sheetName val="SCHED-E"/>
      <sheetName val="SCHED F"/>
      <sheetName val="SCHED-G"/>
      <sheetName val="SCHED-H"/>
      <sheetName val="SCHED I"/>
      <sheetName val="SCHED MA"/>
      <sheetName val="SCHED MB"/>
      <sheetName val="SCHED MC"/>
      <sheetName val="SCHED MD"/>
      <sheetName val="SCHED ME"/>
      <sheetName val="SCHED MF"/>
      <sheetName val="SCHED MG"/>
      <sheetName val="SCHED EA"/>
      <sheetName val="SCHED EB"/>
      <sheetName val="SCHED EC"/>
      <sheetName val="SCHED ED"/>
      <sheetName val="SCHED EF"/>
      <sheetName val="SCHED EG"/>
      <sheetName val="VO 1"/>
      <sheetName val="VO 2"/>
      <sheetName val="VO 3"/>
      <sheetName val="VO 5"/>
      <sheetName val="VO 6 (Civil)"/>
      <sheetName val="VO 6 (M&amp;E)"/>
      <sheetName val="VO 8 (Civil) "/>
      <sheetName val="VO 8 (M&amp;E) "/>
      <sheetName val="Contingences Schedule"/>
    </sheetNames>
    <sheetDataSet>
      <sheetData sheetId="0">
        <row r="3">
          <cell r="D3" t="str">
            <v>UPGRADING AND REHABILITATAION OF THE WINBURG WTW: CIVIL, MECHANICAL AND ELECTRICAL ENGINEERING WORKS</v>
          </cell>
        </row>
        <row r="5">
          <cell r="D5" t="str">
            <v>2018/08/009</v>
          </cell>
        </row>
        <row r="7">
          <cell r="D7">
            <v>44327</v>
          </cell>
        </row>
        <row r="9">
          <cell r="D9" t="str">
            <v>MATJABENG JV</v>
          </cell>
          <cell r="N9">
            <v>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CTOR's PRICES ANALYSIS"/>
      <sheetName val="Project Summary"/>
      <sheetName val="Project Summary- Civil"/>
      <sheetName val="Project Summary- Electrical"/>
      <sheetName val="Payment"/>
      <sheetName val="SUMMARY NON-ESC"/>
      <sheetName val="NON-ESC"/>
      <sheetName val="CPA (Civil)"/>
      <sheetName val="CPA (Mech)"/>
      <sheetName val="CPA (Elec)"/>
      <sheetName val="MOS (CIVIL)"/>
      <sheetName val="MOS (M&amp;E)"/>
      <sheetName val="SUMMARY"/>
      <sheetName val="SUMMARY OF CERTS"/>
      <sheetName val="SCHED-A"/>
      <sheetName val="SCHED-B"/>
      <sheetName val="SCHED-C"/>
      <sheetName val="SCHED-D"/>
      <sheetName val="SCHED-E"/>
      <sheetName val="SCHED F"/>
      <sheetName val="SCHED-G"/>
      <sheetName val="SCHED-H"/>
      <sheetName val="SCHED I"/>
      <sheetName val="SCHED J"/>
      <sheetName val="SCHED MA"/>
      <sheetName val="SCHED MB"/>
      <sheetName val="SCHED MC"/>
      <sheetName val="SCHED MD"/>
      <sheetName val="SCHED ME"/>
      <sheetName val="SCHED MF"/>
      <sheetName val="SCHED MG"/>
      <sheetName val="SCHED EA"/>
      <sheetName val="SCHED EB"/>
      <sheetName val="SCHED EC"/>
      <sheetName val="SCHED ED"/>
      <sheetName val="SCHED EF"/>
      <sheetName val="SCHED EG"/>
      <sheetName val="VO 1"/>
      <sheetName val="VO 2"/>
      <sheetName val="VO 3"/>
      <sheetName val="VO 5"/>
      <sheetName val="VO 6 (Civil)"/>
      <sheetName val="VO 6 (M&amp;E)"/>
      <sheetName val="VO 8 (Civil) "/>
      <sheetName val="VO 8 (M&amp;E) "/>
      <sheetName val="Contingences 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t="str">
            <v>WINBURG WATER TREATMENT WORKS</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8D816-6FFE-44CA-A57C-851358E67303}">
  <dimension ref="C1:I168"/>
  <sheetViews>
    <sheetView view="pageBreakPreview" topLeftCell="A116" zoomScaleNormal="100" zoomScaleSheetLayoutView="100" workbookViewId="0">
      <selection activeCell="I129" sqref="I129:I142"/>
    </sheetView>
  </sheetViews>
  <sheetFormatPr defaultColWidth="8.90625" defaultRowHeight="11.5" x14ac:dyDescent="0.35"/>
  <cols>
    <col min="1" max="1" width="8.90625" style="62" customWidth="1"/>
    <col min="2" max="2" width="1.81640625" style="62" customWidth="1"/>
    <col min="3" max="3" width="8.90625" style="63"/>
    <col min="4" max="4" width="9.36328125" style="63" customWidth="1"/>
    <col min="5" max="5" width="38.90625" style="61" customWidth="1"/>
    <col min="6" max="7" width="8.90625" style="63"/>
    <col min="8" max="8" width="11.90625" style="62" bestFit="1" customWidth="1"/>
    <col min="9" max="9" width="13.453125" style="62" bestFit="1" customWidth="1"/>
    <col min="10" max="10" width="2.81640625" style="62" customWidth="1"/>
    <col min="11" max="16384" width="8.90625" style="62"/>
  </cols>
  <sheetData>
    <row r="1" spans="3:9" x14ac:dyDescent="0.35">
      <c r="C1" s="661" t="s">
        <v>0</v>
      </c>
      <c r="D1" s="661"/>
      <c r="E1" s="661"/>
      <c r="I1" s="37"/>
    </row>
    <row r="2" spans="3:9" x14ac:dyDescent="0.35">
      <c r="C2" s="661" t="s">
        <v>161</v>
      </c>
      <c r="D2" s="661"/>
      <c r="E2" s="661"/>
      <c r="I2" s="37"/>
    </row>
    <row r="3" spans="3:9" x14ac:dyDescent="0.35">
      <c r="C3" s="661" t="s">
        <v>1711</v>
      </c>
      <c r="D3" s="661"/>
      <c r="E3" s="661"/>
      <c r="I3" s="37"/>
    </row>
    <row r="4" spans="3:9" x14ac:dyDescent="0.35">
      <c r="D4" s="76"/>
      <c r="I4" s="37"/>
    </row>
    <row r="5" spans="3:9" x14ac:dyDescent="0.35">
      <c r="C5" s="64" t="s">
        <v>4</v>
      </c>
      <c r="D5" s="65" t="s">
        <v>2</v>
      </c>
      <c r="E5" s="65" t="s">
        <v>6</v>
      </c>
      <c r="F5" s="64" t="s">
        <v>7</v>
      </c>
      <c r="G5" s="64" t="s">
        <v>9</v>
      </c>
      <c r="H5" s="64" t="s">
        <v>8</v>
      </c>
      <c r="I5" s="38" t="s">
        <v>10</v>
      </c>
    </row>
    <row r="6" spans="3:9" x14ac:dyDescent="0.35">
      <c r="C6" s="66" t="s">
        <v>5</v>
      </c>
      <c r="D6" s="67" t="s">
        <v>3</v>
      </c>
      <c r="E6" s="67"/>
      <c r="F6" s="66"/>
      <c r="G6" s="66"/>
      <c r="H6" s="66"/>
      <c r="I6" s="39"/>
    </row>
    <row r="7" spans="3:9" x14ac:dyDescent="0.35">
      <c r="C7" s="59"/>
      <c r="D7" s="77"/>
      <c r="E7" s="68"/>
      <c r="F7" s="59"/>
      <c r="G7" s="59"/>
      <c r="H7" s="69"/>
      <c r="I7" s="40"/>
    </row>
    <row r="8" spans="3:9" x14ac:dyDescent="0.35">
      <c r="C8" s="662" t="s">
        <v>1712</v>
      </c>
      <c r="D8" s="47" t="s">
        <v>12</v>
      </c>
      <c r="E8" s="483"/>
      <c r="F8" s="169"/>
      <c r="G8" s="79"/>
      <c r="H8" s="484"/>
      <c r="I8" s="40"/>
    </row>
    <row r="9" spans="3:9" x14ac:dyDescent="0.35">
      <c r="C9" s="662"/>
      <c r="D9" s="47" t="s">
        <v>1713</v>
      </c>
      <c r="E9" s="168" t="s">
        <v>1714</v>
      </c>
      <c r="F9" s="169"/>
      <c r="G9" s="79"/>
      <c r="H9" s="484"/>
      <c r="I9" s="40"/>
    </row>
    <row r="10" spans="3:9" x14ac:dyDescent="0.35">
      <c r="C10" s="485"/>
      <c r="D10" s="47">
        <v>8.3000000000000007</v>
      </c>
      <c r="E10" s="483"/>
      <c r="F10" s="169"/>
      <c r="G10" s="79"/>
      <c r="H10" s="484"/>
      <c r="I10" s="40" t="str">
        <f t="shared" ref="I10:I23" si="0">IF(G10&gt;0,ROUND(G10*H10,2),"")</f>
        <v/>
      </c>
    </row>
    <row r="11" spans="3:9" x14ac:dyDescent="0.35">
      <c r="C11" s="98"/>
      <c r="D11" s="52"/>
      <c r="E11" s="171"/>
      <c r="F11" s="169"/>
      <c r="G11" s="79"/>
      <c r="H11" s="484"/>
      <c r="I11" s="40"/>
    </row>
    <row r="12" spans="3:9" x14ac:dyDescent="0.35">
      <c r="C12" s="98" t="s">
        <v>1715</v>
      </c>
      <c r="D12" s="52" t="s">
        <v>1716</v>
      </c>
      <c r="E12" s="171" t="s">
        <v>1717</v>
      </c>
      <c r="F12" s="169" t="s">
        <v>280</v>
      </c>
      <c r="G12" s="79">
        <v>1</v>
      </c>
      <c r="H12" s="484"/>
      <c r="I12" s="40"/>
    </row>
    <row r="13" spans="3:9" x14ac:dyDescent="0.35">
      <c r="C13" s="180"/>
      <c r="D13" s="181"/>
      <c r="E13" s="177"/>
      <c r="F13" s="169"/>
      <c r="G13" s="79"/>
      <c r="H13" s="484"/>
      <c r="I13" s="40"/>
    </row>
    <row r="14" spans="3:9" x14ac:dyDescent="0.35">
      <c r="C14" s="180"/>
      <c r="D14" s="52" t="s">
        <v>346</v>
      </c>
      <c r="E14" s="171" t="s">
        <v>1718</v>
      </c>
      <c r="F14" s="169"/>
      <c r="G14" s="79"/>
      <c r="H14" s="484"/>
      <c r="I14" s="40"/>
    </row>
    <row r="15" spans="3:9" x14ac:dyDescent="0.35">
      <c r="C15" s="180"/>
      <c r="D15" s="181"/>
      <c r="E15" s="171"/>
      <c r="F15" s="169"/>
      <c r="G15" s="79"/>
      <c r="H15" s="484"/>
      <c r="I15" s="40"/>
    </row>
    <row r="16" spans="3:9" x14ac:dyDescent="0.35">
      <c r="C16" s="180"/>
      <c r="D16" s="52" t="s">
        <v>1719</v>
      </c>
      <c r="E16" s="171" t="s">
        <v>1720</v>
      </c>
      <c r="F16" s="134"/>
      <c r="G16" s="79"/>
      <c r="H16" s="484"/>
      <c r="I16" s="40"/>
    </row>
    <row r="17" spans="3:9" x14ac:dyDescent="0.35">
      <c r="C17" s="180"/>
      <c r="D17" s="181"/>
      <c r="E17" s="171"/>
      <c r="F17" s="169"/>
      <c r="G17" s="79"/>
      <c r="H17" s="484"/>
      <c r="I17" s="40"/>
    </row>
    <row r="18" spans="3:9" x14ac:dyDescent="0.35">
      <c r="C18" s="2" t="s">
        <v>1721</v>
      </c>
      <c r="D18" s="58" t="s">
        <v>1722</v>
      </c>
      <c r="E18" s="4" t="s">
        <v>1723</v>
      </c>
      <c r="F18" s="2" t="s">
        <v>67</v>
      </c>
      <c r="G18" s="79">
        <v>1</v>
      </c>
      <c r="H18" s="484"/>
      <c r="I18" s="40"/>
    </row>
    <row r="19" spans="3:9" x14ac:dyDescent="0.35">
      <c r="C19" s="51"/>
      <c r="D19" s="4"/>
      <c r="E19" s="4"/>
      <c r="F19" s="2"/>
      <c r="G19" s="79"/>
      <c r="H19" s="484"/>
      <c r="I19" s="40"/>
    </row>
    <row r="20" spans="3:9" x14ac:dyDescent="0.35">
      <c r="C20" s="98" t="s">
        <v>1724</v>
      </c>
      <c r="D20" s="52" t="s">
        <v>1725</v>
      </c>
      <c r="E20" s="171" t="s">
        <v>1726</v>
      </c>
      <c r="F20" s="169" t="s">
        <v>280</v>
      </c>
      <c r="G20" s="79">
        <v>1</v>
      </c>
      <c r="H20" s="484"/>
      <c r="I20" s="40"/>
    </row>
    <row r="21" spans="3:9" x14ac:dyDescent="0.35">
      <c r="C21" s="98"/>
      <c r="D21" s="52"/>
      <c r="E21" s="171"/>
      <c r="F21" s="169"/>
      <c r="G21" s="79"/>
      <c r="H21" s="484"/>
      <c r="I21" s="40" t="str">
        <f t="shared" si="0"/>
        <v/>
      </c>
    </row>
    <row r="22" spans="3:9" x14ac:dyDescent="0.35">
      <c r="C22" s="98" t="s">
        <v>1727</v>
      </c>
      <c r="D22" s="52" t="s">
        <v>1728</v>
      </c>
      <c r="E22" s="177" t="s">
        <v>1729</v>
      </c>
      <c r="F22" s="52" t="s">
        <v>1834</v>
      </c>
      <c r="G22" s="97">
        <v>1</v>
      </c>
      <c r="H22" s="484">
        <v>8000</v>
      </c>
      <c r="I22" s="40">
        <f t="shared" si="0"/>
        <v>8000</v>
      </c>
    </row>
    <row r="23" spans="3:9" x14ac:dyDescent="0.35">
      <c r="C23" s="98"/>
      <c r="D23" s="52"/>
      <c r="E23" s="171"/>
      <c r="F23" s="52"/>
      <c r="G23" s="97"/>
      <c r="H23" s="484"/>
      <c r="I23" s="40" t="str">
        <f t="shared" si="0"/>
        <v/>
      </c>
    </row>
    <row r="24" spans="3:9" x14ac:dyDescent="0.35">
      <c r="C24" s="98" t="s">
        <v>1730</v>
      </c>
      <c r="D24" s="181"/>
      <c r="E24" s="177" t="s">
        <v>1731</v>
      </c>
      <c r="F24" s="52" t="s">
        <v>300</v>
      </c>
      <c r="G24" s="486">
        <f>H22</f>
        <v>8000</v>
      </c>
      <c r="H24" s="505"/>
      <c r="I24" s="40"/>
    </row>
    <row r="25" spans="3:9" x14ac:dyDescent="0.35">
      <c r="C25" s="98"/>
      <c r="D25" s="52"/>
      <c r="E25" s="171"/>
      <c r="F25" s="52"/>
      <c r="G25" s="97"/>
      <c r="H25" s="484"/>
      <c r="I25" s="40"/>
    </row>
    <row r="26" spans="3:9" x14ac:dyDescent="0.35">
      <c r="C26" s="180"/>
      <c r="D26" s="52" t="s">
        <v>1732</v>
      </c>
      <c r="E26" s="181" t="s">
        <v>1733</v>
      </c>
      <c r="F26" s="52"/>
      <c r="G26" s="97"/>
      <c r="H26" s="484"/>
      <c r="I26" s="40"/>
    </row>
    <row r="27" spans="3:9" x14ac:dyDescent="0.35">
      <c r="C27" s="180"/>
      <c r="D27" s="181"/>
      <c r="E27" s="177"/>
      <c r="F27" s="52"/>
      <c r="G27" s="97"/>
      <c r="H27" s="484"/>
      <c r="I27" s="40"/>
    </row>
    <row r="28" spans="3:9" x14ac:dyDescent="0.35">
      <c r="C28" s="98" t="s">
        <v>1734</v>
      </c>
      <c r="D28" s="181"/>
      <c r="E28" s="171" t="s">
        <v>1735</v>
      </c>
      <c r="F28" s="52" t="s">
        <v>280</v>
      </c>
      <c r="G28" s="97">
        <v>1</v>
      </c>
      <c r="H28" s="484"/>
      <c r="I28" s="40"/>
    </row>
    <row r="29" spans="3:9" x14ac:dyDescent="0.35">
      <c r="C29" s="180"/>
      <c r="D29" s="52"/>
      <c r="E29" s="177"/>
      <c r="F29" s="52"/>
      <c r="G29" s="97"/>
      <c r="H29" s="484"/>
      <c r="I29" s="40"/>
    </row>
    <row r="30" spans="3:9" x14ac:dyDescent="0.35">
      <c r="C30" s="98" t="s">
        <v>1736</v>
      </c>
      <c r="D30" s="488"/>
      <c r="E30" s="180" t="s">
        <v>1737</v>
      </c>
      <c r="F30" s="52" t="s">
        <v>280</v>
      </c>
      <c r="G30" s="97">
        <v>1</v>
      </c>
      <c r="H30" s="484"/>
      <c r="I30" s="40"/>
    </row>
    <row r="31" spans="3:9" x14ac:dyDescent="0.35">
      <c r="C31" s="98"/>
      <c r="D31" s="52"/>
      <c r="E31" s="171"/>
      <c r="F31" s="52"/>
      <c r="G31" s="97"/>
      <c r="H31" s="484"/>
      <c r="I31" s="40"/>
    </row>
    <row r="32" spans="3:9" x14ac:dyDescent="0.35">
      <c r="C32" s="2" t="s">
        <v>1738</v>
      </c>
      <c r="D32" s="2"/>
      <c r="E32" s="180" t="s">
        <v>1739</v>
      </c>
      <c r="F32" s="52" t="s">
        <v>280</v>
      </c>
      <c r="G32" s="97">
        <v>1</v>
      </c>
      <c r="H32" s="484"/>
      <c r="I32" s="40"/>
    </row>
    <row r="33" spans="3:9" x14ac:dyDescent="0.35">
      <c r="C33" s="4"/>
      <c r="D33" s="4"/>
      <c r="E33" s="4"/>
      <c r="F33" s="2"/>
      <c r="G33" s="79"/>
      <c r="H33" s="484"/>
      <c r="I33" s="40"/>
    </row>
    <row r="34" spans="3:9" x14ac:dyDescent="0.35">
      <c r="C34" s="98" t="s">
        <v>1740</v>
      </c>
      <c r="D34" s="52"/>
      <c r="E34" s="171" t="s">
        <v>1741</v>
      </c>
      <c r="F34" s="169" t="s">
        <v>280</v>
      </c>
      <c r="G34" s="79">
        <v>1</v>
      </c>
      <c r="H34" s="484"/>
      <c r="I34" s="40"/>
    </row>
    <row r="35" spans="3:9" x14ac:dyDescent="0.35">
      <c r="C35" s="180"/>
      <c r="D35" s="181"/>
      <c r="E35" s="171"/>
      <c r="F35" s="169"/>
      <c r="G35" s="79"/>
      <c r="H35" s="484"/>
      <c r="I35" s="40"/>
    </row>
    <row r="36" spans="3:9" x14ac:dyDescent="0.35">
      <c r="C36" s="2" t="s">
        <v>1742</v>
      </c>
      <c r="D36" s="489"/>
      <c r="E36" s="4" t="s">
        <v>1743</v>
      </c>
      <c r="F36" s="2" t="s">
        <v>280</v>
      </c>
      <c r="G36" s="79">
        <v>1</v>
      </c>
      <c r="H36" s="484"/>
      <c r="I36" s="40"/>
    </row>
    <row r="37" spans="3:9" x14ac:dyDescent="0.35">
      <c r="C37" s="82"/>
      <c r="D37" s="52"/>
      <c r="E37" s="171"/>
      <c r="F37" s="169"/>
      <c r="G37" s="79"/>
      <c r="H37" s="484"/>
      <c r="I37" s="40"/>
    </row>
    <row r="38" spans="3:9" x14ac:dyDescent="0.35">
      <c r="C38" s="98" t="s">
        <v>1744</v>
      </c>
      <c r="D38" s="181"/>
      <c r="E38" s="177" t="s">
        <v>1745</v>
      </c>
      <c r="F38" s="169" t="s">
        <v>280</v>
      </c>
      <c r="G38" s="79">
        <v>1</v>
      </c>
      <c r="H38" s="484"/>
      <c r="I38" s="40"/>
    </row>
    <row r="39" spans="3:9" x14ac:dyDescent="0.35">
      <c r="C39" s="98"/>
      <c r="D39" s="181"/>
      <c r="E39" s="171"/>
      <c r="F39" s="169"/>
      <c r="G39" s="79"/>
      <c r="H39" s="484"/>
      <c r="I39" s="40"/>
    </row>
    <row r="40" spans="3:9" x14ac:dyDescent="0.35">
      <c r="C40" s="98" t="s">
        <v>1746</v>
      </c>
      <c r="D40" s="181"/>
      <c r="E40" s="177" t="s">
        <v>1747</v>
      </c>
      <c r="F40" s="169" t="s">
        <v>280</v>
      </c>
      <c r="G40" s="79">
        <v>1</v>
      </c>
      <c r="H40" s="484"/>
      <c r="I40" s="40"/>
    </row>
    <row r="41" spans="3:9" x14ac:dyDescent="0.35">
      <c r="C41" s="98"/>
      <c r="D41" s="181"/>
      <c r="E41" s="171"/>
      <c r="F41" s="169"/>
      <c r="G41" s="79"/>
      <c r="H41" s="484"/>
      <c r="I41" s="40"/>
    </row>
    <row r="42" spans="3:9" x14ac:dyDescent="0.35">
      <c r="C42" s="98" t="s">
        <v>1748</v>
      </c>
      <c r="D42" s="52"/>
      <c r="E42" s="177" t="s">
        <v>1749</v>
      </c>
      <c r="F42" s="169" t="s">
        <v>280</v>
      </c>
      <c r="G42" s="79">
        <v>1</v>
      </c>
      <c r="H42" s="484"/>
      <c r="I42" s="40"/>
    </row>
    <row r="43" spans="3:9" x14ac:dyDescent="0.35">
      <c r="C43" s="98"/>
      <c r="D43" s="52"/>
      <c r="E43" s="171"/>
      <c r="F43" s="169"/>
      <c r="G43" s="79"/>
      <c r="H43" s="484"/>
      <c r="I43" s="40"/>
    </row>
    <row r="44" spans="3:9" x14ac:dyDescent="0.35">
      <c r="C44" s="2" t="s">
        <v>1750</v>
      </c>
      <c r="D44" s="4"/>
      <c r="E44" s="4" t="s">
        <v>1751</v>
      </c>
      <c r="F44" s="2" t="s">
        <v>280</v>
      </c>
      <c r="G44" s="79">
        <v>1</v>
      </c>
      <c r="H44" s="484"/>
      <c r="I44" s="40"/>
    </row>
    <row r="45" spans="3:9" x14ac:dyDescent="0.35">
      <c r="C45" s="2"/>
      <c r="D45" s="2"/>
      <c r="E45" s="4"/>
      <c r="F45" s="2"/>
      <c r="G45" s="79"/>
      <c r="H45" s="484"/>
      <c r="I45" s="40"/>
    </row>
    <row r="46" spans="3:9" x14ac:dyDescent="0.35">
      <c r="C46" s="2" t="s">
        <v>1752</v>
      </c>
      <c r="D46" s="4"/>
      <c r="E46" s="4" t="s">
        <v>1753</v>
      </c>
      <c r="F46" s="2" t="s">
        <v>280</v>
      </c>
      <c r="G46" s="79">
        <v>1</v>
      </c>
      <c r="H46" s="484"/>
      <c r="I46" s="40"/>
    </row>
    <row r="47" spans="3:9" ht="37.25" customHeight="1" x14ac:dyDescent="0.35">
      <c r="C47" s="180"/>
      <c r="D47" s="181"/>
      <c r="E47" s="530" t="s">
        <v>1835</v>
      </c>
      <c r="F47" s="169"/>
      <c r="G47" s="79"/>
      <c r="H47" s="484"/>
      <c r="I47" s="40"/>
    </row>
    <row r="48" spans="3:9" ht="23" x14ac:dyDescent="0.35">
      <c r="C48" s="98" t="s">
        <v>1754</v>
      </c>
      <c r="D48" s="181"/>
      <c r="E48" s="490" t="s">
        <v>1755</v>
      </c>
      <c r="F48" s="169" t="s">
        <v>280</v>
      </c>
      <c r="G48" s="79">
        <v>1</v>
      </c>
      <c r="H48" s="484"/>
      <c r="I48" s="40"/>
    </row>
    <row r="49" spans="3:9" x14ac:dyDescent="0.35">
      <c r="C49" s="98"/>
      <c r="D49" s="181"/>
      <c r="E49" s="490"/>
      <c r="F49" s="169"/>
      <c r="G49" s="79"/>
      <c r="H49" s="484"/>
      <c r="I49" s="40"/>
    </row>
    <row r="50" spans="3:9" s="73" customFormat="1" ht="14.5" x14ac:dyDescent="0.35">
      <c r="C50" s="98"/>
      <c r="D50" s="181"/>
      <c r="E50" s="171"/>
      <c r="F50" s="52"/>
      <c r="G50" s="97"/>
      <c r="H50" s="484"/>
      <c r="I50" s="40"/>
    </row>
    <row r="51" spans="3:9" s="73" customFormat="1" ht="14.5" x14ac:dyDescent="0.35">
      <c r="C51" s="132" t="s">
        <v>1756</v>
      </c>
      <c r="D51" s="491">
        <v>8.4</v>
      </c>
      <c r="E51" s="485" t="s">
        <v>1757</v>
      </c>
      <c r="F51" s="52"/>
      <c r="G51" s="97"/>
      <c r="H51" s="484"/>
      <c r="I51" s="40"/>
    </row>
    <row r="52" spans="3:9" s="73" customFormat="1" ht="14.5" x14ac:dyDescent="0.35">
      <c r="C52" s="180"/>
      <c r="D52" s="52"/>
      <c r="E52" s="177"/>
      <c r="F52" s="52"/>
      <c r="G52" s="97"/>
      <c r="H52" s="484"/>
      <c r="I52" s="40"/>
    </row>
    <row r="53" spans="3:9" x14ac:dyDescent="0.35">
      <c r="C53" s="98" t="s">
        <v>1758</v>
      </c>
      <c r="D53" s="134" t="s">
        <v>1759</v>
      </c>
      <c r="E53" s="171" t="s">
        <v>1717</v>
      </c>
      <c r="F53" s="52" t="s">
        <v>280</v>
      </c>
      <c r="G53" s="97">
        <v>1</v>
      </c>
      <c r="H53" s="484"/>
      <c r="I53" s="40"/>
    </row>
    <row r="54" spans="3:9" x14ac:dyDescent="0.35">
      <c r="C54" s="180"/>
      <c r="D54" s="52"/>
      <c r="E54" s="177"/>
      <c r="F54" s="52"/>
      <c r="G54" s="97"/>
      <c r="H54" s="484"/>
      <c r="I54" s="40"/>
    </row>
    <row r="55" spans="3:9" ht="23" x14ac:dyDescent="0.35">
      <c r="C55" s="98"/>
      <c r="D55" s="52" t="s">
        <v>179</v>
      </c>
      <c r="E55" s="172" t="s">
        <v>1760</v>
      </c>
      <c r="F55" s="52"/>
      <c r="G55" s="97"/>
      <c r="H55" s="484"/>
      <c r="I55" s="40"/>
    </row>
    <row r="56" spans="3:9" x14ac:dyDescent="0.35">
      <c r="C56" s="180"/>
      <c r="D56" s="181"/>
      <c r="E56" s="490" t="s">
        <v>1761</v>
      </c>
      <c r="F56" s="169"/>
      <c r="G56" s="79"/>
      <c r="H56" s="484"/>
      <c r="I56" s="40"/>
    </row>
    <row r="57" spans="3:9" x14ac:dyDescent="0.35">
      <c r="C57" s="180"/>
      <c r="D57" s="488"/>
      <c r="E57" s="4"/>
      <c r="F57" s="2"/>
      <c r="G57" s="79"/>
      <c r="H57" s="484"/>
      <c r="I57" s="40"/>
    </row>
    <row r="58" spans="3:9" x14ac:dyDescent="0.35">
      <c r="C58" s="180"/>
      <c r="D58" s="52" t="s">
        <v>1762</v>
      </c>
      <c r="E58" s="171" t="s">
        <v>1763</v>
      </c>
      <c r="F58" s="169"/>
      <c r="G58" s="79"/>
      <c r="H58" s="484"/>
      <c r="I58" s="40"/>
    </row>
    <row r="59" spans="3:9" x14ac:dyDescent="0.35">
      <c r="C59" s="180"/>
      <c r="D59" s="181"/>
      <c r="E59" s="177"/>
      <c r="F59" s="169"/>
      <c r="G59" s="79"/>
      <c r="H59" s="502"/>
      <c r="I59" s="40"/>
    </row>
    <row r="60" spans="3:9" x14ac:dyDescent="0.35">
      <c r="C60" s="98" t="s">
        <v>1764</v>
      </c>
      <c r="D60" s="52" t="s">
        <v>1722</v>
      </c>
      <c r="E60" s="171" t="s">
        <v>1723</v>
      </c>
      <c r="F60" s="169" t="s">
        <v>280</v>
      </c>
      <c r="G60" s="79">
        <v>1</v>
      </c>
      <c r="H60" s="502"/>
      <c r="I60" s="40"/>
    </row>
    <row r="61" spans="3:9" x14ac:dyDescent="0.35">
      <c r="C61" s="98"/>
      <c r="D61" s="181"/>
      <c r="E61" s="171"/>
      <c r="F61" s="169"/>
      <c r="G61" s="79"/>
      <c r="H61" s="502"/>
      <c r="I61" s="40"/>
    </row>
    <row r="62" spans="3:9" ht="15" customHeight="1" x14ac:dyDescent="0.35">
      <c r="C62" s="98" t="s">
        <v>1765</v>
      </c>
      <c r="D62" s="52" t="s">
        <v>1725</v>
      </c>
      <c r="E62" s="171" t="s">
        <v>1726</v>
      </c>
      <c r="F62" s="169" t="s">
        <v>280</v>
      </c>
      <c r="G62" s="79">
        <v>1</v>
      </c>
      <c r="H62" s="502"/>
      <c r="I62" s="40"/>
    </row>
    <row r="63" spans="3:9" x14ac:dyDescent="0.35">
      <c r="C63" s="98"/>
      <c r="D63" s="52"/>
      <c r="E63" s="171"/>
      <c r="F63" s="169"/>
      <c r="G63" s="79"/>
      <c r="H63" s="484"/>
      <c r="I63" s="40"/>
    </row>
    <row r="64" spans="3:9" x14ac:dyDescent="0.35">
      <c r="C64" s="98"/>
      <c r="D64" s="52"/>
      <c r="E64" s="171"/>
      <c r="F64" s="169"/>
      <c r="G64" s="79"/>
      <c r="H64" s="484"/>
      <c r="I64" s="69"/>
    </row>
    <row r="65" spans="3:9" x14ac:dyDescent="0.35">
      <c r="C65" s="98"/>
      <c r="D65" s="52"/>
      <c r="E65" s="171"/>
      <c r="F65" s="169"/>
      <c r="G65" s="79"/>
      <c r="H65" s="484"/>
      <c r="I65" s="69"/>
    </row>
    <row r="66" spans="3:9" x14ac:dyDescent="0.35">
      <c r="C66" s="492"/>
      <c r="D66" s="493"/>
      <c r="E66" s="493"/>
      <c r="F66" s="493"/>
      <c r="G66" s="493"/>
      <c r="H66" s="617"/>
      <c r="I66" s="524"/>
    </row>
    <row r="67" spans="3:9" x14ac:dyDescent="0.35">
      <c r="C67" s="494"/>
      <c r="D67" s="495"/>
      <c r="E67" s="616" t="s">
        <v>1833</v>
      </c>
      <c r="F67" s="496"/>
      <c r="G67" s="496"/>
      <c r="H67" s="618"/>
      <c r="I67" s="164"/>
    </row>
    <row r="68" spans="3:9" x14ac:dyDescent="0.35">
      <c r="C68" s="497"/>
      <c r="D68" s="498"/>
      <c r="E68" s="499" t="s">
        <v>58</v>
      </c>
      <c r="F68" s="500"/>
      <c r="G68" s="501"/>
      <c r="H68" s="525"/>
      <c r="I68" s="109"/>
    </row>
    <row r="69" spans="3:9" x14ac:dyDescent="0.35">
      <c r="C69" s="533"/>
      <c r="D69" s="534"/>
      <c r="E69" s="535"/>
      <c r="F69" s="536"/>
      <c r="G69" s="537"/>
      <c r="H69" s="538"/>
      <c r="I69" s="40"/>
    </row>
    <row r="70" spans="3:9" x14ac:dyDescent="0.35">
      <c r="C70" s="98" t="s">
        <v>1766</v>
      </c>
      <c r="D70" s="52" t="s">
        <v>1728</v>
      </c>
      <c r="E70" s="177" t="s">
        <v>1767</v>
      </c>
      <c r="F70" s="52" t="s">
        <v>1834</v>
      </c>
      <c r="G70" s="79">
        <v>1</v>
      </c>
      <c r="H70" s="484">
        <v>8000</v>
      </c>
      <c r="I70" s="40"/>
    </row>
    <row r="71" spans="3:9" x14ac:dyDescent="0.35">
      <c r="C71" s="98"/>
      <c r="D71" s="181"/>
      <c r="E71" s="171"/>
      <c r="F71" s="169"/>
      <c r="G71" s="79"/>
      <c r="H71" s="484"/>
      <c r="I71" s="40"/>
    </row>
    <row r="72" spans="3:9" x14ac:dyDescent="0.35">
      <c r="C72" s="98" t="s">
        <v>1768</v>
      </c>
      <c r="D72" s="181"/>
      <c r="E72" s="171" t="s">
        <v>1769</v>
      </c>
      <c r="F72" s="52" t="s">
        <v>300</v>
      </c>
      <c r="G72" s="486">
        <f>H70</f>
        <v>8000</v>
      </c>
      <c r="H72" s="487"/>
      <c r="I72" s="40"/>
    </row>
    <row r="73" spans="3:9" x14ac:dyDescent="0.35">
      <c r="C73" s="180"/>
      <c r="D73" s="181"/>
      <c r="E73" s="177"/>
      <c r="F73" s="52"/>
      <c r="G73" s="97"/>
      <c r="H73" s="484"/>
      <c r="I73" s="40"/>
    </row>
    <row r="74" spans="3:9" ht="23" x14ac:dyDescent="0.35">
      <c r="C74" s="98"/>
      <c r="D74" s="52" t="s">
        <v>1770</v>
      </c>
      <c r="E74" s="172" t="s">
        <v>1771</v>
      </c>
      <c r="F74" s="52"/>
      <c r="G74" s="97"/>
      <c r="H74" s="484"/>
      <c r="I74" s="40"/>
    </row>
    <row r="75" spans="3:9" x14ac:dyDescent="0.35">
      <c r="C75" s="180"/>
      <c r="D75" s="181"/>
      <c r="E75" s="490" t="s">
        <v>1772</v>
      </c>
      <c r="F75" s="52"/>
      <c r="G75" s="97"/>
      <c r="H75" s="502"/>
      <c r="I75" s="40"/>
    </row>
    <row r="76" spans="3:9" x14ac:dyDescent="0.35">
      <c r="C76" s="98"/>
      <c r="D76" s="181"/>
      <c r="E76" s="171"/>
      <c r="F76" s="52"/>
      <c r="G76" s="97"/>
      <c r="H76" s="502"/>
      <c r="I76" s="40"/>
    </row>
    <row r="77" spans="3:9" x14ac:dyDescent="0.35">
      <c r="C77" s="98" t="s">
        <v>1773</v>
      </c>
      <c r="D77" s="181"/>
      <c r="E77" s="177" t="s">
        <v>1774</v>
      </c>
      <c r="F77" s="52" t="s">
        <v>280</v>
      </c>
      <c r="G77" s="97">
        <v>1</v>
      </c>
      <c r="H77" s="502"/>
      <c r="I77" s="40"/>
    </row>
    <row r="78" spans="3:9" x14ac:dyDescent="0.35">
      <c r="C78" s="98"/>
      <c r="D78" s="181"/>
      <c r="E78" s="171"/>
      <c r="F78" s="52"/>
      <c r="G78" s="97"/>
      <c r="H78" s="502"/>
      <c r="I78" s="40"/>
    </row>
    <row r="79" spans="3:9" x14ac:dyDescent="0.35">
      <c r="C79" s="98" t="s">
        <v>1775</v>
      </c>
      <c r="D79" s="488"/>
      <c r="E79" s="177" t="s">
        <v>1737</v>
      </c>
      <c r="F79" s="52" t="s">
        <v>280</v>
      </c>
      <c r="G79" s="97">
        <v>1</v>
      </c>
      <c r="H79" s="502"/>
      <c r="I79" s="40"/>
    </row>
    <row r="80" spans="3:9" x14ac:dyDescent="0.35">
      <c r="C80" s="180"/>
      <c r="D80" s="488"/>
      <c r="E80" s="180"/>
      <c r="F80" s="52"/>
      <c r="G80" s="97"/>
      <c r="H80" s="502"/>
      <c r="I80" s="40"/>
    </row>
    <row r="81" spans="3:9" x14ac:dyDescent="0.35">
      <c r="C81" s="98" t="s">
        <v>1776</v>
      </c>
      <c r="D81" s="181"/>
      <c r="E81" s="171" t="s">
        <v>1739</v>
      </c>
      <c r="F81" s="52" t="s">
        <v>280</v>
      </c>
      <c r="G81" s="97">
        <v>1</v>
      </c>
      <c r="H81" s="502"/>
      <c r="I81" s="40"/>
    </row>
    <row r="82" spans="3:9" x14ac:dyDescent="0.35">
      <c r="C82" s="180"/>
      <c r="D82" s="181"/>
      <c r="E82" s="177"/>
      <c r="F82" s="52"/>
      <c r="G82" s="97"/>
      <c r="H82" s="502"/>
      <c r="I82" s="40"/>
    </row>
    <row r="83" spans="3:9" x14ac:dyDescent="0.35">
      <c r="C83" s="98" t="s">
        <v>1777</v>
      </c>
      <c r="D83" s="181"/>
      <c r="E83" s="171" t="s">
        <v>1741</v>
      </c>
      <c r="F83" s="52" t="s">
        <v>280</v>
      </c>
      <c r="G83" s="97">
        <v>1</v>
      </c>
      <c r="H83" s="502"/>
      <c r="I83" s="40"/>
    </row>
    <row r="84" spans="3:9" x14ac:dyDescent="0.35">
      <c r="C84" s="180"/>
      <c r="D84" s="181"/>
      <c r="E84" s="177"/>
      <c r="F84" s="169"/>
      <c r="G84" s="79"/>
      <c r="H84" s="502"/>
      <c r="I84" s="40"/>
    </row>
    <row r="85" spans="3:9" x14ac:dyDescent="0.35">
      <c r="C85" s="98" t="s">
        <v>1778</v>
      </c>
      <c r="D85" s="181"/>
      <c r="E85" s="171" t="s">
        <v>1743</v>
      </c>
      <c r="F85" s="169" t="s">
        <v>280</v>
      </c>
      <c r="G85" s="79">
        <v>1</v>
      </c>
      <c r="H85" s="502"/>
      <c r="I85" s="40"/>
    </row>
    <row r="86" spans="3:9" x14ac:dyDescent="0.35">
      <c r="C86" s="4"/>
      <c r="D86" s="4"/>
      <c r="E86" s="4"/>
      <c r="F86" s="2"/>
      <c r="G86" s="79"/>
      <c r="H86" s="502"/>
      <c r="I86" s="40"/>
    </row>
    <row r="87" spans="3:9" x14ac:dyDescent="0.35">
      <c r="C87" s="98" t="s">
        <v>1779</v>
      </c>
      <c r="D87" s="181"/>
      <c r="E87" s="171" t="s">
        <v>1745</v>
      </c>
      <c r="F87" s="169" t="s">
        <v>280</v>
      </c>
      <c r="G87" s="79">
        <v>1</v>
      </c>
      <c r="H87" s="502"/>
      <c r="I87" s="40"/>
    </row>
    <row r="88" spans="3:9" x14ac:dyDescent="0.35">
      <c r="C88" s="180"/>
      <c r="D88" s="181"/>
      <c r="E88" s="177"/>
      <c r="F88" s="169"/>
      <c r="G88" s="79"/>
      <c r="H88" s="502"/>
      <c r="I88" s="40"/>
    </row>
    <row r="89" spans="3:9" x14ac:dyDescent="0.35">
      <c r="C89" s="98" t="s">
        <v>1780</v>
      </c>
      <c r="D89" s="181"/>
      <c r="E89" s="171" t="s">
        <v>1781</v>
      </c>
      <c r="F89" s="169" t="s">
        <v>280</v>
      </c>
      <c r="G89" s="79">
        <v>1</v>
      </c>
      <c r="H89" s="502"/>
      <c r="I89" s="40"/>
    </row>
    <row r="90" spans="3:9" x14ac:dyDescent="0.35">
      <c r="C90" s="180"/>
      <c r="D90" s="181"/>
      <c r="E90" s="177"/>
      <c r="F90" s="169"/>
      <c r="G90" s="79"/>
      <c r="H90" s="502"/>
      <c r="I90" s="40"/>
    </row>
    <row r="91" spans="3:9" x14ac:dyDescent="0.35">
      <c r="C91" s="98" t="s">
        <v>1782</v>
      </c>
      <c r="D91" s="181"/>
      <c r="E91" s="171" t="s">
        <v>1783</v>
      </c>
      <c r="F91" s="169" t="s">
        <v>280</v>
      </c>
      <c r="G91" s="79">
        <v>1</v>
      </c>
      <c r="H91" s="502"/>
      <c r="I91" s="40"/>
    </row>
    <row r="92" spans="3:9" x14ac:dyDescent="0.35">
      <c r="C92" s="98"/>
      <c r="D92" s="181"/>
      <c r="E92" s="171"/>
      <c r="F92" s="169"/>
      <c r="G92" s="79"/>
      <c r="H92" s="502"/>
      <c r="I92" s="40"/>
    </row>
    <row r="93" spans="3:9" x14ac:dyDescent="0.35">
      <c r="C93" s="82" t="s">
        <v>1784</v>
      </c>
      <c r="D93" s="52"/>
      <c r="E93" s="171" t="s">
        <v>1751</v>
      </c>
      <c r="F93" s="169" t="s">
        <v>280</v>
      </c>
      <c r="G93" s="97">
        <v>1</v>
      </c>
      <c r="H93" s="502"/>
      <c r="I93" s="40"/>
    </row>
    <row r="94" spans="3:9" x14ac:dyDescent="0.35">
      <c r="C94" s="51"/>
      <c r="D94" s="181"/>
      <c r="E94" s="171"/>
      <c r="F94" s="169"/>
      <c r="G94" s="97"/>
      <c r="H94" s="502"/>
      <c r="I94" s="40"/>
    </row>
    <row r="95" spans="3:9" x14ac:dyDescent="0.35">
      <c r="C95" s="98" t="s">
        <v>1785</v>
      </c>
      <c r="D95" s="52" t="s">
        <v>1786</v>
      </c>
      <c r="E95" s="171" t="s">
        <v>1787</v>
      </c>
      <c r="F95" s="169" t="s">
        <v>280</v>
      </c>
      <c r="G95" s="97">
        <v>1</v>
      </c>
      <c r="H95" s="502"/>
      <c r="I95" s="40"/>
    </row>
    <row r="96" spans="3:9" ht="12" x14ac:dyDescent="0.35">
      <c r="C96" s="98"/>
      <c r="D96" s="181"/>
      <c r="E96" s="171"/>
      <c r="F96" s="169"/>
      <c r="G96" s="79"/>
      <c r="H96" s="503"/>
      <c r="I96" s="40"/>
    </row>
    <row r="97" spans="3:9" x14ac:dyDescent="0.35">
      <c r="C97" s="132" t="s">
        <v>1788</v>
      </c>
      <c r="D97" s="47">
        <v>8.5</v>
      </c>
      <c r="E97" s="168" t="s">
        <v>295</v>
      </c>
      <c r="F97" s="169"/>
      <c r="G97" s="79"/>
      <c r="H97" s="502"/>
      <c r="I97" s="40"/>
    </row>
    <row r="98" spans="3:9" x14ac:dyDescent="0.35">
      <c r="C98" s="180"/>
      <c r="D98" s="181"/>
      <c r="E98" s="171"/>
      <c r="F98" s="169"/>
      <c r="G98" s="79"/>
      <c r="H98" s="502"/>
      <c r="I98" s="40"/>
    </row>
    <row r="99" spans="3:9" x14ac:dyDescent="0.35">
      <c r="C99" s="98" t="s">
        <v>1789</v>
      </c>
      <c r="D99" s="181"/>
      <c r="E99" s="171" t="s">
        <v>1790</v>
      </c>
      <c r="F99" s="52" t="s">
        <v>1834</v>
      </c>
      <c r="G99" s="79">
        <v>1</v>
      </c>
      <c r="H99" s="484"/>
      <c r="I99" s="40"/>
    </row>
    <row r="100" spans="3:9" s="73" customFormat="1" ht="14.5" x14ac:dyDescent="0.35">
      <c r="C100" s="180"/>
      <c r="D100" s="181"/>
      <c r="E100" s="177"/>
      <c r="F100" s="169"/>
      <c r="G100" s="79"/>
      <c r="H100" s="484"/>
      <c r="I100" s="40"/>
    </row>
    <row r="101" spans="3:9" s="73" customFormat="1" ht="14.5" x14ac:dyDescent="0.35">
      <c r="C101" s="98" t="s">
        <v>1791</v>
      </c>
      <c r="D101" s="181"/>
      <c r="E101" s="171" t="s">
        <v>1792</v>
      </c>
      <c r="F101" s="169" t="s">
        <v>300</v>
      </c>
      <c r="G101" s="504">
        <f>H99</f>
        <v>0</v>
      </c>
      <c r="H101" s="505"/>
      <c r="I101" s="40"/>
    </row>
    <row r="102" spans="3:9" x14ac:dyDescent="0.35">
      <c r="C102" s="98"/>
      <c r="D102" s="181"/>
      <c r="E102" s="171"/>
      <c r="F102" s="169"/>
      <c r="G102" s="79"/>
      <c r="H102" s="484"/>
      <c r="I102" s="40"/>
    </row>
    <row r="103" spans="3:9" x14ac:dyDescent="0.35">
      <c r="C103" s="132" t="s">
        <v>1793</v>
      </c>
      <c r="D103" s="47" t="s">
        <v>1794</v>
      </c>
      <c r="E103" s="483" t="s">
        <v>1795</v>
      </c>
      <c r="F103" s="169"/>
      <c r="G103" s="79"/>
      <c r="H103" s="484"/>
      <c r="I103" s="40"/>
    </row>
    <row r="104" spans="3:9" x14ac:dyDescent="0.35">
      <c r="C104" s="98"/>
      <c r="D104" s="52"/>
      <c r="E104" s="171"/>
      <c r="F104" s="169"/>
      <c r="G104" s="79"/>
      <c r="H104" s="484"/>
      <c r="I104" s="40"/>
    </row>
    <row r="105" spans="3:9" ht="42" customHeight="1" x14ac:dyDescent="0.35">
      <c r="C105" s="98" t="s">
        <v>1796</v>
      </c>
      <c r="D105" s="52" t="s">
        <v>1797</v>
      </c>
      <c r="E105" s="171" t="s">
        <v>1798</v>
      </c>
      <c r="F105" s="169" t="s">
        <v>1836</v>
      </c>
      <c r="G105" s="79"/>
      <c r="H105" s="484"/>
      <c r="I105" s="40"/>
    </row>
    <row r="106" spans="3:9" x14ac:dyDescent="0.35">
      <c r="C106" s="180"/>
      <c r="D106" s="52"/>
      <c r="E106" s="177"/>
      <c r="F106" s="169"/>
      <c r="G106" s="79"/>
      <c r="H106" s="484"/>
      <c r="I106" s="40"/>
    </row>
    <row r="107" spans="3:9" x14ac:dyDescent="0.35">
      <c r="C107" s="98" t="s">
        <v>1799</v>
      </c>
      <c r="D107" s="52" t="s">
        <v>1800</v>
      </c>
      <c r="E107" s="177" t="s">
        <v>1801</v>
      </c>
      <c r="F107" s="169" t="s">
        <v>1836</v>
      </c>
      <c r="G107" s="79"/>
      <c r="H107" s="484"/>
      <c r="I107" s="40" t="str">
        <f t="shared" ref="I107:I128" si="1">IF(G107&gt;0,ROUND(G107*H107,2),"")</f>
        <v/>
      </c>
    </row>
    <row r="108" spans="3:9" x14ac:dyDescent="0.35">
      <c r="C108" s="98"/>
      <c r="D108" s="52"/>
      <c r="E108" s="171"/>
      <c r="F108" s="169"/>
      <c r="G108" s="79"/>
      <c r="H108" s="484"/>
      <c r="I108" s="40" t="str">
        <f t="shared" si="1"/>
        <v/>
      </c>
    </row>
    <row r="109" spans="3:9" x14ac:dyDescent="0.35">
      <c r="C109" s="98" t="s">
        <v>1802</v>
      </c>
      <c r="D109" s="52" t="s">
        <v>1803</v>
      </c>
      <c r="E109" s="177" t="s">
        <v>1804</v>
      </c>
      <c r="F109" s="52" t="s">
        <v>1834</v>
      </c>
      <c r="G109" s="79">
        <v>1</v>
      </c>
      <c r="H109" s="506">
        <v>50000</v>
      </c>
      <c r="I109" s="40">
        <f t="shared" si="1"/>
        <v>50000</v>
      </c>
    </row>
    <row r="110" spans="3:9" x14ac:dyDescent="0.35">
      <c r="C110" s="98"/>
      <c r="D110" s="52"/>
      <c r="E110" s="171"/>
      <c r="F110" s="169"/>
      <c r="G110" s="504"/>
      <c r="H110" s="484"/>
      <c r="I110" s="40" t="str">
        <f t="shared" si="1"/>
        <v/>
      </c>
    </row>
    <row r="111" spans="3:9" x14ac:dyDescent="0.35">
      <c r="C111" s="98"/>
      <c r="D111" s="52"/>
      <c r="E111" s="171"/>
      <c r="F111" s="169"/>
      <c r="G111" s="504"/>
      <c r="H111" s="484"/>
      <c r="I111" s="40" t="str">
        <f t="shared" si="1"/>
        <v/>
      </c>
    </row>
    <row r="112" spans="3:9" ht="23" x14ac:dyDescent="0.35">
      <c r="C112" s="132" t="s">
        <v>1805</v>
      </c>
      <c r="D112" s="47">
        <v>8.6</v>
      </c>
      <c r="E112" s="175" t="s">
        <v>1806</v>
      </c>
      <c r="F112" s="169"/>
      <c r="G112" s="79"/>
      <c r="H112" s="484"/>
      <c r="I112" s="40" t="str">
        <f t="shared" si="1"/>
        <v/>
      </c>
    </row>
    <row r="113" spans="3:9" x14ac:dyDescent="0.35">
      <c r="C113" s="98"/>
      <c r="D113" s="52"/>
      <c r="E113" s="171"/>
      <c r="F113" s="169"/>
      <c r="G113" s="79"/>
      <c r="H113" s="502"/>
      <c r="I113" s="40" t="str">
        <f t="shared" si="1"/>
        <v/>
      </c>
    </row>
    <row r="114" spans="3:9" x14ac:dyDescent="0.35">
      <c r="C114" s="98" t="s">
        <v>1807</v>
      </c>
      <c r="D114" s="52" t="s">
        <v>1797</v>
      </c>
      <c r="E114" s="171" t="s">
        <v>1808</v>
      </c>
      <c r="F114" s="52" t="s">
        <v>1834</v>
      </c>
      <c r="G114" s="79">
        <v>1</v>
      </c>
      <c r="H114" s="502">
        <v>50000</v>
      </c>
      <c r="I114" s="40">
        <f t="shared" si="1"/>
        <v>50000</v>
      </c>
    </row>
    <row r="115" spans="3:9" x14ac:dyDescent="0.35">
      <c r="C115" s="98"/>
      <c r="D115" s="52"/>
      <c r="E115" s="171"/>
      <c r="F115" s="169"/>
      <c r="G115" s="79"/>
      <c r="H115" s="502"/>
      <c r="I115" s="40" t="str">
        <f t="shared" si="1"/>
        <v/>
      </c>
    </row>
    <row r="116" spans="3:9" x14ac:dyDescent="0.35">
      <c r="C116" s="98" t="s">
        <v>1809</v>
      </c>
      <c r="D116" s="52" t="s">
        <v>1800</v>
      </c>
      <c r="E116" s="171" t="s">
        <v>1810</v>
      </c>
      <c r="F116" s="169" t="s">
        <v>300</v>
      </c>
      <c r="G116" s="507">
        <f>H114</f>
        <v>50000</v>
      </c>
      <c r="H116" s="526"/>
      <c r="I116" s="40"/>
    </row>
    <row r="117" spans="3:9" x14ac:dyDescent="0.35">
      <c r="C117" s="98"/>
      <c r="D117" s="52"/>
      <c r="E117" s="171"/>
      <c r="F117" s="169"/>
      <c r="G117" s="79"/>
      <c r="H117" s="502"/>
      <c r="I117" s="40" t="str">
        <f t="shared" si="1"/>
        <v/>
      </c>
    </row>
    <row r="118" spans="3:9" x14ac:dyDescent="0.35">
      <c r="C118" s="98"/>
      <c r="D118" s="52"/>
      <c r="E118" s="171"/>
      <c r="F118" s="169"/>
      <c r="G118" s="79"/>
      <c r="H118" s="502"/>
      <c r="I118" s="40"/>
    </row>
    <row r="119" spans="3:9" x14ac:dyDescent="0.35">
      <c r="C119" s="98"/>
      <c r="D119" s="52"/>
      <c r="E119" s="171"/>
      <c r="F119" s="169"/>
      <c r="G119" s="79"/>
      <c r="H119" s="502"/>
      <c r="I119" s="40"/>
    </row>
    <row r="120" spans="3:9" x14ac:dyDescent="0.35">
      <c r="C120" s="98"/>
      <c r="D120" s="52"/>
      <c r="E120" s="171"/>
      <c r="F120" s="169"/>
      <c r="G120" s="507"/>
      <c r="H120" s="502"/>
      <c r="I120" s="40"/>
    </row>
    <row r="121" spans="3:9" x14ac:dyDescent="0.35">
      <c r="C121" s="98"/>
      <c r="D121" s="52"/>
      <c r="E121" s="171"/>
      <c r="F121" s="169"/>
      <c r="G121" s="507"/>
      <c r="H121" s="502"/>
      <c r="I121" s="40" t="str">
        <f t="shared" si="1"/>
        <v/>
      </c>
    </row>
    <row r="122" spans="3:9" x14ac:dyDescent="0.35">
      <c r="C122" s="98"/>
      <c r="D122" s="52"/>
      <c r="E122" s="171"/>
      <c r="F122" s="169"/>
      <c r="G122" s="507"/>
      <c r="H122" s="502"/>
      <c r="I122" s="40" t="str">
        <f t="shared" si="1"/>
        <v/>
      </c>
    </row>
    <row r="123" spans="3:9" x14ac:dyDescent="0.35">
      <c r="C123" s="508"/>
      <c r="D123" s="509"/>
      <c r="E123" s="509"/>
      <c r="F123" s="509"/>
      <c r="G123" s="509"/>
      <c r="H123" s="510"/>
      <c r="I123" s="41" t="str">
        <f t="shared" si="1"/>
        <v/>
      </c>
    </row>
    <row r="124" spans="3:9" x14ac:dyDescent="0.35">
      <c r="C124" s="511"/>
      <c r="D124" s="512"/>
      <c r="E124" s="529" t="s">
        <v>1833</v>
      </c>
      <c r="F124" s="512"/>
      <c r="G124" s="512"/>
      <c r="H124" s="513"/>
      <c r="I124" s="164"/>
    </row>
    <row r="125" spans="3:9" x14ac:dyDescent="0.35">
      <c r="C125" s="587"/>
      <c r="D125" s="588"/>
      <c r="E125" s="589" t="s">
        <v>58</v>
      </c>
      <c r="F125" s="514"/>
      <c r="G125" s="514"/>
      <c r="H125" s="590"/>
      <c r="I125" s="109"/>
    </row>
    <row r="126" spans="3:9" x14ac:dyDescent="0.35">
      <c r="C126" s="98"/>
      <c r="D126" s="181"/>
      <c r="E126" s="171"/>
      <c r="F126" s="169"/>
      <c r="G126" s="79"/>
      <c r="H126" s="484"/>
      <c r="I126" s="40" t="str">
        <f t="shared" si="1"/>
        <v/>
      </c>
    </row>
    <row r="127" spans="3:9" ht="23" x14ac:dyDescent="0.35">
      <c r="C127" s="132" t="s">
        <v>1811</v>
      </c>
      <c r="D127" s="47" t="s">
        <v>1812</v>
      </c>
      <c r="E127" s="175" t="s">
        <v>1813</v>
      </c>
      <c r="F127" s="169"/>
      <c r="G127" s="79"/>
      <c r="H127" s="484"/>
      <c r="I127" s="40" t="str">
        <f t="shared" si="1"/>
        <v/>
      </c>
    </row>
    <row r="128" spans="3:9" x14ac:dyDescent="0.35">
      <c r="C128" s="98"/>
      <c r="D128" s="181"/>
      <c r="E128" s="171"/>
      <c r="F128" s="169"/>
      <c r="G128" s="79"/>
      <c r="H128" s="484"/>
      <c r="I128" s="40" t="str">
        <f t="shared" si="1"/>
        <v/>
      </c>
    </row>
    <row r="129" spans="3:9" x14ac:dyDescent="0.35">
      <c r="C129" s="98" t="s">
        <v>1814</v>
      </c>
      <c r="D129" s="52" t="s">
        <v>1815</v>
      </c>
      <c r="E129" s="660" t="s">
        <v>1816</v>
      </c>
      <c r="F129" s="169" t="s">
        <v>280</v>
      </c>
      <c r="G129" s="54">
        <v>1</v>
      </c>
      <c r="H129" s="515"/>
      <c r="I129" s="40"/>
    </row>
    <row r="130" spans="3:9" x14ac:dyDescent="0.35">
      <c r="C130" s="98"/>
      <c r="D130" s="52"/>
      <c r="E130" s="660"/>
      <c r="F130" s="169"/>
      <c r="G130" s="79"/>
      <c r="H130" s="484"/>
      <c r="I130" s="40"/>
    </row>
    <row r="131" spans="3:9" x14ac:dyDescent="0.35">
      <c r="C131" s="180"/>
      <c r="D131" s="52"/>
      <c r="E131" s="660"/>
      <c r="F131" s="169"/>
      <c r="G131" s="79"/>
      <c r="H131" s="484"/>
      <c r="I131" s="40"/>
    </row>
    <row r="132" spans="3:9" x14ac:dyDescent="0.35">
      <c r="C132" s="4"/>
      <c r="D132" s="2"/>
      <c r="E132" s="180"/>
      <c r="F132" s="52"/>
      <c r="G132" s="97"/>
      <c r="H132" s="484"/>
      <c r="I132" s="40"/>
    </row>
    <row r="133" spans="3:9" x14ac:dyDescent="0.35">
      <c r="C133" s="98" t="s">
        <v>1817</v>
      </c>
      <c r="D133" s="52" t="s">
        <v>1818</v>
      </c>
      <c r="E133" s="660" t="s">
        <v>1819</v>
      </c>
      <c r="F133" s="52" t="s">
        <v>280</v>
      </c>
      <c r="G133" s="97">
        <v>1</v>
      </c>
      <c r="H133" s="484"/>
      <c r="I133" s="40"/>
    </row>
    <row r="134" spans="3:9" x14ac:dyDescent="0.35">
      <c r="C134" s="180"/>
      <c r="D134" s="181"/>
      <c r="E134" s="660"/>
      <c r="F134" s="52"/>
      <c r="G134" s="97"/>
      <c r="H134" s="484"/>
      <c r="I134" s="40"/>
    </row>
    <row r="135" spans="3:9" x14ac:dyDescent="0.35">
      <c r="C135" s="98"/>
      <c r="D135" s="488"/>
      <c r="E135" s="190"/>
      <c r="F135" s="52"/>
      <c r="G135" s="97"/>
      <c r="H135" s="484"/>
      <c r="I135" s="40"/>
    </row>
    <row r="136" spans="3:9" ht="23" x14ac:dyDescent="0.35">
      <c r="C136" s="98" t="s">
        <v>1820</v>
      </c>
      <c r="D136" s="134" t="s">
        <v>1821</v>
      </c>
      <c r="E136" s="531" t="s">
        <v>1822</v>
      </c>
      <c r="F136" s="52" t="s">
        <v>280</v>
      </c>
      <c r="G136" s="97">
        <v>1</v>
      </c>
      <c r="H136" s="484"/>
      <c r="I136" s="40"/>
    </row>
    <row r="137" spans="3:9" x14ac:dyDescent="0.35">
      <c r="C137" s="98"/>
      <c r="D137" s="134"/>
      <c r="E137" s="190"/>
      <c r="F137" s="52"/>
      <c r="G137" s="97"/>
      <c r="H137" s="484"/>
      <c r="I137" s="40"/>
    </row>
    <row r="138" spans="3:9" x14ac:dyDescent="0.35">
      <c r="C138" s="132" t="s">
        <v>1823</v>
      </c>
      <c r="D138" s="99" t="s">
        <v>1824</v>
      </c>
      <c r="E138" s="485" t="s">
        <v>1825</v>
      </c>
      <c r="F138" s="52"/>
      <c r="G138" s="97"/>
      <c r="H138" s="484"/>
      <c r="I138" s="40"/>
    </row>
    <row r="139" spans="3:9" x14ac:dyDescent="0.35">
      <c r="C139" s="98"/>
      <c r="D139" s="134"/>
      <c r="E139" s="190"/>
      <c r="F139" s="52"/>
      <c r="G139" s="97"/>
      <c r="H139" s="484"/>
      <c r="I139" s="40"/>
    </row>
    <row r="140" spans="3:9" ht="34.5" x14ac:dyDescent="0.35">
      <c r="C140" s="98" t="s">
        <v>1826</v>
      </c>
      <c r="D140" s="58" t="s">
        <v>1827</v>
      </c>
      <c r="E140" s="172" t="s">
        <v>1828</v>
      </c>
      <c r="F140" s="52" t="s">
        <v>280</v>
      </c>
      <c r="G140" s="97">
        <v>1</v>
      </c>
      <c r="H140" s="484"/>
      <c r="I140" s="40"/>
    </row>
    <row r="141" spans="3:9" x14ac:dyDescent="0.35">
      <c r="C141" s="98"/>
      <c r="D141" s="52"/>
      <c r="E141" s="177"/>
      <c r="F141" s="52"/>
      <c r="G141" s="97"/>
      <c r="H141" s="484"/>
      <c r="I141" s="40"/>
    </row>
    <row r="142" spans="3:9" ht="23" x14ac:dyDescent="0.35">
      <c r="C142" s="98" t="s">
        <v>1829</v>
      </c>
      <c r="D142" s="172" t="s">
        <v>1830</v>
      </c>
      <c r="E142" s="172" t="s">
        <v>1831</v>
      </c>
      <c r="F142" s="102" t="s">
        <v>280</v>
      </c>
      <c r="G142" s="161">
        <v>1</v>
      </c>
      <c r="H142" s="516"/>
      <c r="I142" s="40"/>
    </row>
    <row r="143" spans="3:9" x14ac:dyDescent="0.35">
      <c r="C143" s="98"/>
      <c r="D143" s="172"/>
      <c r="E143" s="172"/>
      <c r="F143" s="102"/>
      <c r="G143" s="161"/>
      <c r="H143" s="516"/>
      <c r="I143" s="40" t="str">
        <f t="shared" ref="I143:I164" si="2">IF(G143&gt;0,ROUND(G143*H143,2),"")</f>
        <v/>
      </c>
    </row>
    <row r="144" spans="3:9" x14ac:dyDescent="0.35">
      <c r="C144" s="132"/>
      <c r="D144" s="99"/>
      <c r="E144" s="517"/>
      <c r="F144" s="52"/>
      <c r="G144" s="97"/>
      <c r="H144" s="516"/>
      <c r="I144" s="40"/>
    </row>
    <row r="145" spans="3:9" x14ac:dyDescent="0.35">
      <c r="C145" s="98"/>
      <c r="D145" s="134"/>
      <c r="E145" s="190"/>
      <c r="F145" s="52"/>
      <c r="G145" s="97"/>
      <c r="H145" s="516"/>
      <c r="I145" s="40"/>
    </row>
    <row r="146" spans="3:9" x14ac:dyDescent="0.35">
      <c r="C146" s="98"/>
      <c r="D146" s="58"/>
      <c r="E146" s="172"/>
      <c r="F146" s="52"/>
      <c r="G146" s="97"/>
      <c r="H146" s="516"/>
      <c r="I146" s="40"/>
    </row>
    <row r="147" spans="3:9" x14ac:dyDescent="0.35">
      <c r="C147" s="98"/>
      <c r="D147" s="52"/>
      <c r="E147" s="177"/>
      <c r="F147" s="52"/>
      <c r="G147" s="97"/>
      <c r="H147" s="516"/>
      <c r="I147" s="40"/>
    </row>
    <row r="148" spans="3:9" x14ac:dyDescent="0.35">
      <c r="C148" s="98"/>
      <c r="D148" s="172"/>
      <c r="E148" s="172"/>
      <c r="F148" s="102"/>
      <c r="G148" s="518"/>
      <c r="H148" s="519"/>
      <c r="I148" s="40"/>
    </row>
    <row r="149" spans="3:9" x14ac:dyDescent="0.35">
      <c r="C149" s="98"/>
      <c r="D149" s="172"/>
      <c r="E149" s="172"/>
      <c r="F149" s="102"/>
      <c r="G149" s="161"/>
      <c r="H149" s="516"/>
      <c r="I149" s="40" t="str">
        <f t="shared" si="2"/>
        <v/>
      </c>
    </row>
    <row r="150" spans="3:9" x14ac:dyDescent="0.35">
      <c r="C150" s="98"/>
      <c r="D150" s="172"/>
      <c r="E150" s="172"/>
      <c r="F150" s="173"/>
      <c r="G150" s="101"/>
      <c r="H150" s="516"/>
      <c r="I150" s="40" t="str">
        <f t="shared" si="2"/>
        <v/>
      </c>
    </row>
    <row r="151" spans="3:9" x14ac:dyDescent="0.35">
      <c r="C151" s="98"/>
      <c r="D151" s="172"/>
      <c r="E151" s="172"/>
      <c r="F151" s="173"/>
      <c r="G151" s="101"/>
      <c r="H151" s="516"/>
      <c r="I151" s="40" t="str">
        <f t="shared" si="2"/>
        <v/>
      </c>
    </row>
    <row r="152" spans="3:9" x14ac:dyDescent="0.35">
      <c r="C152" s="98"/>
      <c r="D152" s="172"/>
      <c r="E152" s="172"/>
      <c r="F152" s="173"/>
      <c r="G152" s="101"/>
      <c r="H152" s="516"/>
      <c r="I152" s="40" t="str">
        <f t="shared" si="2"/>
        <v/>
      </c>
    </row>
    <row r="153" spans="3:9" x14ac:dyDescent="0.35">
      <c r="C153" s="98"/>
      <c r="D153" s="172"/>
      <c r="E153" s="172"/>
      <c r="F153" s="173"/>
      <c r="G153" s="101"/>
      <c r="H153" s="516"/>
      <c r="I153" s="40" t="str">
        <f t="shared" si="2"/>
        <v/>
      </c>
    </row>
    <row r="154" spans="3:9" x14ac:dyDescent="0.35">
      <c r="C154" s="98"/>
      <c r="D154" s="172"/>
      <c r="E154" s="172"/>
      <c r="F154" s="173"/>
      <c r="G154" s="101"/>
      <c r="H154" s="516"/>
      <c r="I154" s="40" t="str">
        <f t="shared" si="2"/>
        <v/>
      </c>
    </row>
    <row r="155" spans="3:9" x14ac:dyDescent="0.35">
      <c r="C155" s="98"/>
      <c r="D155" s="172"/>
      <c r="E155" s="172"/>
      <c r="F155" s="173"/>
      <c r="G155" s="101"/>
      <c r="H155" s="516"/>
      <c r="I155" s="40" t="str">
        <f t="shared" si="2"/>
        <v/>
      </c>
    </row>
    <row r="156" spans="3:9" x14ac:dyDescent="0.35">
      <c r="C156" s="98"/>
      <c r="D156" s="172"/>
      <c r="E156" s="172"/>
      <c r="F156" s="173"/>
      <c r="G156" s="101"/>
      <c r="H156" s="516"/>
      <c r="I156" s="40" t="str">
        <f t="shared" si="2"/>
        <v/>
      </c>
    </row>
    <row r="157" spans="3:9" x14ac:dyDescent="0.35">
      <c r="C157" s="98"/>
      <c r="D157" s="172"/>
      <c r="E157" s="172"/>
      <c r="F157" s="173"/>
      <c r="G157" s="101"/>
      <c r="H157" s="516"/>
      <c r="I157" s="40" t="str">
        <f t="shared" si="2"/>
        <v/>
      </c>
    </row>
    <row r="158" spans="3:9" x14ac:dyDescent="0.35">
      <c r="C158" s="98"/>
      <c r="D158" s="172"/>
      <c r="E158" s="172"/>
      <c r="F158" s="173"/>
      <c r="G158" s="101"/>
      <c r="H158" s="516"/>
      <c r="I158" s="40" t="str">
        <f t="shared" si="2"/>
        <v/>
      </c>
    </row>
    <row r="159" spans="3:9" x14ac:dyDescent="0.35">
      <c r="C159" s="98"/>
      <c r="D159" s="172"/>
      <c r="E159" s="172"/>
      <c r="F159" s="173"/>
      <c r="G159" s="101"/>
      <c r="H159" s="516"/>
      <c r="I159" s="40" t="str">
        <f t="shared" si="2"/>
        <v/>
      </c>
    </row>
    <row r="160" spans="3:9" x14ac:dyDescent="0.35">
      <c r="C160" s="98"/>
      <c r="D160" s="172"/>
      <c r="E160" s="172"/>
      <c r="F160" s="173"/>
      <c r="G160" s="101"/>
      <c r="H160" s="516"/>
      <c r="I160" s="40" t="str">
        <f t="shared" si="2"/>
        <v/>
      </c>
    </row>
    <row r="161" spans="3:9" x14ac:dyDescent="0.35">
      <c r="C161" s="98"/>
      <c r="D161" s="172"/>
      <c r="E161" s="172"/>
      <c r="F161" s="173"/>
      <c r="G161" s="101"/>
      <c r="H161" s="516"/>
      <c r="I161" s="40" t="str">
        <f t="shared" si="2"/>
        <v/>
      </c>
    </row>
    <row r="162" spans="3:9" x14ac:dyDescent="0.35">
      <c r="C162" s="98"/>
      <c r="D162" s="172"/>
      <c r="E162" s="172"/>
      <c r="F162" s="172"/>
      <c r="G162" s="101"/>
      <c r="H162" s="516"/>
      <c r="I162" s="40" t="str">
        <f t="shared" si="2"/>
        <v/>
      </c>
    </row>
    <row r="163" spans="3:9" x14ac:dyDescent="0.35">
      <c r="C163" s="98"/>
      <c r="D163" s="52"/>
      <c r="E163" s="177"/>
      <c r="F163" s="169"/>
      <c r="G163" s="79"/>
      <c r="H163" s="484"/>
      <c r="I163" s="40" t="str">
        <f t="shared" si="2"/>
        <v/>
      </c>
    </row>
    <row r="164" spans="3:9" x14ac:dyDescent="0.35">
      <c r="C164" s="98"/>
      <c r="D164" s="52"/>
      <c r="E164" s="177"/>
      <c r="F164" s="169"/>
      <c r="G164" s="79"/>
      <c r="H164" s="484"/>
      <c r="I164" s="40" t="str">
        <f t="shared" si="2"/>
        <v/>
      </c>
    </row>
    <row r="165" spans="3:9" x14ac:dyDescent="0.35">
      <c r="C165" s="98"/>
      <c r="D165" s="52"/>
      <c r="E165" s="177"/>
      <c r="F165" s="169"/>
      <c r="G165" s="79"/>
      <c r="H165" s="484"/>
      <c r="I165" s="527"/>
    </row>
    <row r="166" spans="3:9" x14ac:dyDescent="0.35">
      <c r="C166" s="180"/>
      <c r="D166" s="181"/>
      <c r="E166" s="177"/>
      <c r="F166" s="169"/>
      <c r="G166" s="79"/>
      <c r="H166" s="484"/>
      <c r="I166" s="527"/>
    </row>
    <row r="167" spans="3:9" x14ac:dyDescent="0.35">
      <c r="C167" s="82"/>
      <c r="D167" s="4"/>
      <c r="E167" s="3"/>
      <c r="F167" s="2"/>
      <c r="G167" s="79"/>
      <c r="H167" s="484"/>
      <c r="I167" s="528"/>
    </row>
    <row r="168" spans="3:9" x14ac:dyDescent="0.35">
      <c r="C168" s="520"/>
      <c r="D168" s="521"/>
      <c r="E168" s="167" t="s">
        <v>1832</v>
      </c>
      <c r="F168" s="522"/>
      <c r="G168" s="522"/>
      <c r="H168" s="619"/>
      <c r="I168" s="131">
        <f>SUM(I125:I167)</f>
        <v>0</v>
      </c>
    </row>
  </sheetData>
  <mergeCells count="6">
    <mergeCell ref="E133:E134"/>
    <mergeCell ref="C1:E1"/>
    <mergeCell ref="C2:E2"/>
    <mergeCell ref="C3:E3"/>
    <mergeCell ref="C8:C9"/>
    <mergeCell ref="E129:E131"/>
  </mergeCells>
  <pageMargins left="0.70866141732283472" right="0.70866141732283472" top="0.74803149606299213" bottom="0.74803149606299213" header="0.31496062992125984" footer="0.31496062992125984"/>
  <pageSetup paperSize="9" scale="82" orientation="portrait" r:id="rId1"/>
  <rowBreaks count="2" manualBreakCount="2">
    <brk id="67" min="1" max="9" man="1"/>
    <brk id="124" min="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7320-C83A-462D-8096-9F3CB5D47547}">
  <sheetPr>
    <pageSetUpPr fitToPage="1"/>
  </sheetPr>
  <dimension ref="B1:M136"/>
  <sheetViews>
    <sheetView view="pageBreakPreview" topLeftCell="A4" zoomScaleNormal="100" zoomScaleSheetLayoutView="100" workbookViewId="0">
      <selection activeCell="H42" sqref="G8:H42"/>
    </sheetView>
  </sheetViews>
  <sheetFormatPr defaultRowHeight="14.5" x14ac:dyDescent="0.35"/>
  <cols>
    <col min="2" max="2" width="8.90625" style="477"/>
    <col min="3" max="3" width="10.08984375" style="36" customWidth="1"/>
    <col min="4" max="4" width="39" style="36" customWidth="1"/>
    <col min="5" max="5" width="5.6328125" style="9" customWidth="1"/>
    <col min="6" max="6" width="9.90625" style="477" bestFit="1" customWidth="1"/>
    <col min="7" max="7" width="11.08984375" style="407" bestFit="1" customWidth="1"/>
    <col min="8" max="8" width="14" style="40" bestFit="1" customWidth="1"/>
    <col min="9" max="9" width="2.08984375" customWidth="1"/>
  </cols>
  <sheetData>
    <row r="1" spans="2:8" x14ac:dyDescent="0.35">
      <c r="B1" s="686" t="s">
        <v>0</v>
      </c>
      <c r="C1" s="686"/>
      <c r="D1" s="686"/>
      <c r="E1" s="686"/>
      <c r="F1" s="686"/>
      <c r="G1" s="73"/>
      <c r="H1" s="37"/>
    </row>
    <row r="2" spans="2:8" x14ac:dyDescent="0.35">
      <c r="B2" s="686" t="s">
        <v>161</v>
      </c>
      <c r="C2" s="686"/>
      <c r="D2" s="686"/>
      <c r="E2"/>
      <c r="F2" s="475"/>
      <c r="G2" s="73"/>
      <c r="H2" s="37"/>
    </row>
    <row r="3" spans="2:8" x14ac:dyDescent="0.35">
      <c r="B3" s="686" t="s">
        <v>1627</v>
      </c>
      <c r="C3" s="686"/>
      <c r="D3" s="686"/>
      <c r="E3"/>
      <c r="F3" s="475"/>
      <c r="G3" s="73"/>
      <c r="H3" s="37"/>
    </row>
    <row r="4" spans="2:8" x14ac:dyDescent="0.35">
      <c r="B4" s="475"/>
      <c r="C4" s="30"/>
      <c r="D4" s="30"/>
      <c r="E4"/>
      <c r="F4" s="475"/>
      <c r="G4" s="73"/>
      <c r="H4" s="37"/>
    </row>
    <row r="5" spans="2:8" x14ac:dyDescent="0.35">
      <c r="B5" s="401" t="s">
        <v>4</v>
      </c>
      <c r="C5" s="31" t="s">
        <v>2</v>
      </c>
      <c r="D5" s="31" t="s">
        <v>6</v>
      </c>
      <c r="E5" s="21" t="s">
        <v>7</v>
      </c>
      <c r="F5" s="401" t="s">
        <v>9</v>
      </c>
      <c r="G5" s="401" t="s">
        <v>8</v>
      </c>
      <c r="H5" s="44" t="s">
        <v>10</v>
      </c>
    </row>
    <row r="6" spans="2:8" x14ac:dyDescent="0.35">
      <c r="B6" s="402" t="s">
        <v>5</v>
      </c>
      <c r="C6" s="32" t="s">
        <v>3</v>
      </c>
      <c r="D6" s="32"/>
      <c r="E6" s="22"/>
      <c r="F6" s="402"/>
      <c r="G6" s="402"/>
      <c r="H6" s="39"/>
    </row>
    <row r="8" spans="2:8" x14ac:dyDescent="0.35">
      <c r="B8" s="6" t="s">
        <v>1628</v>
      </c>
      <c r="C8" s="275"/>
      <c r="D8" s="276" t="s">
        <v>1629</v>
      </c>
      <c r="E8" s="213"/>
      <c r="F8" s="82"/>
      <c r="G8" s="279"/>
    </row>
    <row r="9" spans="2:8" x14ac:dyDescent="0.35">
      <c r="B9" s="2"/>
      <c r="C9" s="213"/>
      <c r="D9" s="277"/>
      <c r="E9" s="213"/>
      <c r="F9" s="82"/>
      <c r="G9" s="279"/>
    </row>
    <row r="10" spans="2:8" ht="23" x14ac:dyDescent="0.35">
      <c r="B10" s="2" t="s">
        <v>1634</v>
      </c>
      <c r="C10" s="278"/>
      <c r="D10" s="250" t="s">
        <v>1630</v>
      </c>
      <c r="E10" s="2" t="s">
        <v>329</v>
      </c>
      <c r="F10" s="82">
        <v>1</v>
      </c>
      <c r="G10" s="279"/>
    </row>
    <row r="11" spans="2:8" x14ac:dyDescent="0.35">
      <c r="B11" s="2"/>
      <c r="C11" s="278"/>
      <c r="D11" s="277"/>
      <c r="E11" s="2"/>
      <c r="F11" s="82"/>
      <c r="G11" s="279"/>
    </row>
    <row r="12" spans="2:8" ht="23" x14ac:dyDescent="0.35">
      <c r="B12" s="2" t="s">
        <v>1635</v>
      </c>
      <c r="C12" s="278"/>
      <c r="D12" s="250" t="s">
        <v>1631</v>
      </c>
      <c r="E12" s="2" t="s">
        <v>329</v>
      </c>
      <c r="F12" s="82">
        <v>1</v>
      </c>
      <c r="G12" s="279"/>
    </row>
    <row r="13" spans="2:8" x14ac:dyDescent="0.35">
      <c r="B13" s="2"/>
      <c r="C13" s="213"/>
      <c r="D13" s="277"/>
      <c r="E13" s="2"/>
      <c r="F13" s="82"/>
      <c r="G13" s="279"/>
    </row>
    <row r="14" spans="2:8" ht="34.5" x14ac:dyDescent="0.35">
      <c r="B14" s="2" t="s">
        <v>1636</v>
      </c>
      <c r="C14" s="278"/>
      <c r="D14" s="250" t="s">
        <v>1632</v>
      </c>
      <c r="E14" s="2" t="s">
        <v>329</v>
      </c>
      <c r="F14" s="82">
        <v>1</v>
      </c>
      <c r="G14" s="279"/>
    </row>
    <row r="15" spans="2:8" x14ac:dyDescent="0.35">
      <c r="B15" s="2"/>
      <c r="C15" s="278"/>
      <c r="D15" s="278"/>
      <c r="E15" s="2"/>
      <c r="F15" s="82"/>
      <c r="G15" s="279"/>
    </row>
    <row r="16" spans="2:8" ht="23" x14ac:dyDescent="0.35">
      <c r="B16" s="2" t="s">
        <v>1637</v>
      </c>
      <c r="C16" s="213"/>
      <c r="D16" s="466" t="s">
        <v>1633</v>
      </c>
      <c r="E16" s="2" t="s">
        <v>329</v>
      </c>
      <c r="F16" s="82">
        <v>1</v>
      </c>
      <c r="G16" s="279"/>
    </row>
    <row r="17" spans="2:7" x14ac:dyDescent="0.35">
      <c r="B17" s="2"/>
      <c r="C17" s="278"/>
      <c r="D17" s="278"/>
      <c r="E17" s="2"/>
      <c r="F17" s="82"/>
      <c r="G17" s="279"/>
    </row>
    <row r="18" spans="2:7" x14ac:dyDescent="0.35">
      <c r="B18" s="6" t="s">
        <v>1638</v>
      </c>
      <c r="C18" s="276" t="s">
        <v>225</v>
      </c>
      <c r="D18" s="400" t="s">
        <v>193</v>
      </c>
      <c r="E18" s="2"/>
      <c r="F18" s="82"/>
      <c r="G18" s="279"/>
    </row>
    <row r="19" spans="2:7" x14ac:dyDescent="0.35">
      <c r="B19" s="476"/>
      <c r="C19" s="249"/>
      <c r="D19" s="250"/>
      <c r="E19" s="244"/>
      <c r="F19" s="403"/>
      <c r="G19" s="1"/>
    </row>
    <row r="20" spans="2:7" x14ac:dyDescent="0.35">
      <c r="B20" s="476" t="s">
        <v>1640</v>
      </c>
      <c r="C20" s="249" t="s">
        <v>192</v>
      </c>
      <c r="D20" s="250" t="s">
        <v>227</v>
      </c>
      <c r="E20" s="244" t="s">
        <v>34</v>
      </c>
      <c r="F20" s="403">
        <v>28</v>
      </c>
      <c r="G20" s="1"/>
    </row>
    <row r="21" spans="2:7" x14ac:dyDescent="0.35">
      <c r="B21" s="476"/>
      <c r="C21" s="249"/>
      <c r="D21" s="250"/>
      <c r="E21" s="244"/>
      <c r="F21" s="403"/>
      <c r="G21" s="1"/>
    </row>
    <row r="22" spans="2:7" ht="23" x14ac:dyDescent="0.35">
      <c r="B22" s="476" t="s">
        <v>1641</v>
      </c>
      <c r="C22" s="249" t="s">
        <v>228</v>
      </c>
      <c r="D22" s="250" t="s">
        <v>1639</v>
      </c>
      <c r="E22" s="244" t="s">
        <v>34</v>
      </c>
      <c r="F22" s="403">
        <v>45</v>
      </c>
      <c r="G22" s="1"/>
    </row>
    <row r="23" spans="2:7" x14ac:dyDescent="0.35">
      <c r="B23" s="476"/>
      <c r="C23" s="249"/>
      <c r="D23" s="250"/>
      <c r="E23" s="244"/>
      <c r="F23" s="403"/>
      <c r="G23" s="1"/>
    </row>
    <row r="24" spans="2:7" x14ac:dyDescent="0.35">
      <c r="B24" s="476" t="s">
        <v>1642</v>
      </c>
      <c r="C24" s="249" t="s">
        <v>230</v>
      </c>
      <c r="D24" s="250" t="s">
        <v>231</v>
      </c>
      <c r="E24" s="244" t="s">
        <v>64</v>
      </c>
      <c r="F24" s="403">
        <v>40</v>
      </c>
      <c r="G24" s="1"/>
    </row>
    <row r="25" spans="2:7" x14ac:dyDescent="0.35">
      <c r="B25" s="476"/>
      <c r="C25" s="249"/>
      <c r="D25" s="250"/>
      <c r="E25" s="244"/>
      <c r="F25" s="403"/>
      <c r="G25" s="1"/>
    </row>
    <row r="26" spans="2:7" x14ac:dyDescent="0.35">
      <c r="B26" s="476" t="s">
        <v>1643</v>
      </c>
      <c r="C26" s="249" t="s">
        <v>232</v>
      </c>
      <c r="D26" s="250" t="s">
        <v>233</v>
      </c>
      <c r="E26" s="244" t="s">
        <v>34</v>
      </c>
      <c r="F26" s="403">
        <v>30</v>
      </c>
      <c r="G26" s="1"/>
    </row>
    <row r="27" spans="2:7" x14ac:dyDescent="0.35">
      <c r="B27" s="476"/>
      <c r="C27" s="249"/>
      <c r="D27" s="250"/>
      <c r="E27" s="244"/>
      <c r="F27" s="403"/>
      <c r="G27" s="1"/>
    </row>
    <row r="28" spans="2:7" ht="23" x14ac:dyDescent="0.35">
      <c r="B28" s="476" t="s">
        <v>1644</v>
      </c>
      <c r="C28" s="249" t="s">
        <v>230</v>
      </c>
      <c r="D28" s="250" t="s">
        <v>234</v>
      </c>
      <c r="E28" s="244" t="s">
        <v>34</v>
      </c>
      <c r="F28" s="403">
        <v>36</v>
      </c>
      <c r="G28" s="1"/>
    </row>
    <row r="29" spans="2:7" x14ac:dyDescent="0.35">
      <c r="B29" s="476"/>
      <c r="C29" s="249"/>
      <c r="D29" s="250"/>
      <c r="E29" s="244"/>
      <c r="F29" s="403"/>
      <c r="G29" s="1"/>
    </row>
    <row r="30" spans="2:7" ht="57.5" x14ac:dyDescent="0.35">
      <c r="B30" s="476" t="s">
        <v>1645</v>
      </c>
      <c r="C30" s="249" t="s">
        <v>145</v>
      </c>
      <c r="D30" s="250" t="s">
        <v>1657</v>
      </c>
      <c r="E30" s="244"/>
      <c r="F30" s="404"/>
      <c r="G30" s="1"/>
    </row>
    <row r="31" spans="2:7" x14ac:dyDescent="0.35">
      <c r="B31" s="476"/>
      <c r="C31" s="249"/>
      <c r="D31" s="250"/>
      <c r="E31" s="244"/>
      <c r="F31" s="404"/>
      <c r="G31" s="1"/>
    </row>
    <row r="32" spans="2:7" x14ac:dyDescent="0.35">
      <c r="B32" s="476" t="s">
        <v>1651</v>
      </c>
      <c r="C32" s="249"/>
      <c r="D32" s="250" t="s">
        <v>1646</v>
      </c>
      <c r="E32" s="244" t="s">
        <v>319</v>
      </c>
      <c r="F32" s="404">
        <v>4</v>
      </c>
      <c r="G32" s="1"/>
    </row>
    <row r="33" spans="2:8" x14ac:dyDescent="0.35">
      <c r="B33" s="476"/>
      <c r="C33" s="249"/>
      <c r="D33" s="250"/>
      <c r="E33" s="244"/>
      <c r="F33" s="404"/>
      <c r="G33" s="1"/>
    </row>
    <row r="34" spans="2:8" x14ac:dyDescent="0.35">
      <c r="B34" s="476" t="s">
        <v>1652</v>
      </c>
      <c r="C34" s="249"/>
      <c r="D34" s="250" t="s">
        <v>1647</v>
      </c>
      <c r="E34" s="244" t="s">
        <v>319</v>
      </c>
      <c r="F34" s="404">
        <v>2</v>
      </c>
      <c r="G34" s="1"/>
    </row>
    <row r="35" spans="2:8" x14ac:dyDescent="0.35">
      <c r="B35" s="476"/>
      <c r="C35" s="249"/>
      <c r="D35" s="250"/>
      <c r="E35" s="244"/>
      <c r="F35" s="404"/>
      <c r="G35" s="1"/>
    </row>
    <row r="36" spans="2:8" x14ac:dyDescent="0.35">
      <c r="B36" s="476" t="s">
        <v>1652</v>
      </c>
      <c r="C36" s="249"/>
      <c r="D36" s="250" t="s">
        <v>1646</v>
      </c>
      <c r="E36" s="244" t="s">
        <v>319</v>
      </c>
      <c r="F36" s="404">
        <v>2</v>
      </c>
      <c r="G36" s="1"/>
    </row>
    <row r="37" spans="2:8" x14ac:dyDescent="0.35">
      <c r="B37" s="476"/>
      <c r="C37" s="249"/>
      <c r="D37" s="250"/>
      <c r="E37" s="244"/>
      <c r="F37" s="404"/>
      <c r="G37" s="1"/>
    </row>
    <row r="38" spans="2:8" x14ac:dyDescent="0.35">
      <c r="B38" s="476" t="s">
        <v>1653</v>
      </c>
      <c r="C38" s="249"/>
      <c r="D38" s="250" t="s">
        <v>1648</v>
      </c>
      <c r="E38" s="244" t="s">
        <v>319</v>
      </c>
      <c r="F38" s="404">
        <v>3</v>
      </c>
      <c r="G38" s="1"/>
    </row>
    <row r="39" spans="2:8" x14ac:dyDescent="0.35">
      <c r="B39" s="476"/>
      <c r="C39" s="249"/>
      <c r="D39" s="250"/>
      <c r="E39" s="244"/>
      <c r="F39" s="404"/>
      <c r="G39" s="1"/>
    </row>
    <row r="40" spans="2:8" x14ac:dyDescent="0.35">
      <c r="B40" s="476" t="s">
        <v>1654</v>
      </c>
      <c r="C40" s="249"/>
      <c r="D40" s="250" t="s">
        <v>1649</v>
      </c>
      <c r="E40" s="244" t="s">
        <v>319</v>
      </c>
      <c r="F40" s="404">
        <v>3</v>
      </c>
      <c r="G40" s="1"/>
    </row>
    <row r="41" spans="2:8" x14ac:dyDescent="0.35">
      <c r="B41" s="476"/>
      <c r="C41" s="249"/>
      <c r="D41" s="250"/>
      <c r="E41" s="244"/>
      <c r="F41" s="404"/>
      <c r="G41" s="1"/>
    </row>
    <row r="42" spans="2:8" x14ac:dyDescent="0.35">
      <c r="B42" s="476" t="s">
        <v>1655</v>
      </c>
      <c r="C42" s="249"/>
      <c r="D42" s="250" t="s">
        <v>1650</v>
      </c>
      <c r="E42" s="244" t="s">
        <v>319</v>
      </c>
      <c r="F42" s="404">
        <v>1</v>
      </c>
      <c r="G42" s="1"/>
    </row>
    <row r="43" spans="2:8" x14ac:dyDescent="0.35">
      <c r="B43" s="476"/>
      <c r="C43" s="249"/>
      <c r="D43" s="250"/>
      <c r="E43" s="244"/>
      <c r="F43" s="404"/>
      <c r="G43" s="1"/>
      <c r="H43" s="40" t="str">
        <f t="shared" ref="H43:H44" si="0">IF(F43&gt;0,ROUND(F43*G43,2),"")</f>
        <v/>
      </c>
    </row>
    <row r="44" spans="2:8" x14ac:dyDescent="0.35">
      <c r="B44" s="476"/>
      <c r="C44" s="249"/>
      <c r="D44" s="250"/>
      <c r="E44" s="244"/>
      <c r="F44" s="404"/>
      <c r="G44" s="1"/>
      <c r="H44" s="40" t="str">
        <f t="shared" si="0"/>
        <v/>
      </c>
    </row>
    <row r="45" spans="2:8" x14ac:dyDescent="0.35">
      <c r="B45" s="684" t="s">
        <v>160</v>
      </c>
      <c r="C45" s="684"/>
      <c r="D45" s="684"/>
      <c r="E45" s="684"/>
      <c r="F45" s="684"/>
      <c r="G45" s="684"/>
      <c r="H45" s="109"/>
    </row>
    <row r="46" spans="2:8" ht="14.4" customHeight="1" x14ac:dyDescent="0.35">
      <c r="B46" s="685" t="s">
        <v>58</v>
      </c>
      <c r="C46" s="685"/>
      <c r="D46" s="685"/>
      <c r="E46" s="685"/>
      <c r="F46" s="685"/>
      <c r="G46" s="685"/>
      <c r="H46" s="109"/>
    </row>
    <row r="47" spans="2:8" x14ac:dyDescent="0.35">
      <c r="B47" s="476"/>
      <c r="C47" s="249"/>
      <c r="D47" s="250"/>
      <c r="E47" s="244"/>
      <c r="F47" s="404"/>
      <c r="G47" s="1"/>
    </row>
    <row r="48" spans="2:8" ht="57.5" x14ac:dyDescent="0.35">
      <c r="B48" s="476" t="s">
        <v>1656</v>
      </c>
      <c r="C48" s="249"/>
      <c r="D48" s="250" t="s">
        <v>1658</v>
      </c>
      <c r="E48" s="244"/>
      <c r="F48" s="403"/>
      <c r="G48" s="1"/>
    </row>
    <row r="49" spans="2:13" x14ac:dyDescent="0.35">
      <c r="B49" s="476"/>
      <c r="C49" s="249"/>
      <c r="D49" s="250"/>
      <c r="E49" s="244"/>
      <c r="F49" s="403"/>
      <c r="G49" s="1"/>
    </row>
    <row r="50" spans="2:13" x14ac:dyDescent="0.35">
      <c r="B50" s="476" t="s">
        <v>1659</v>
      </c>
      <c r="C50" s="252"/>
      <c r="D50" s="250" t="s">
        <v>1660</v>
      </c>
      <c r="E50" s="244" t="s">
        <v>319</v>
      </c>
      <c r="F50" s="404">
        <v>3</v>
      </c>
      <c r="G50" s="1"/>
    </row>
    <row r="51" spans="2:13" x14ac:dyDescent="0.35">
      <c r="B51" s="476"/>
      <c r="C51" s="252"/>
      <c r="D51" s="250"/>
      <c r="E51" s="244"/>
      <c r="F51" s="404"/>
      <c r="G51" s="1"/>
    </row>
    <row r="52" spans="2:13" x14ac:dyDescent="0.35">
      <c r="B52" s="476" t="s">
        <v>1675</v>
      </c>
      <c r="C52" s="252"/>
      <c r="D52" s="250" t="s">
        <v>1661</v>
      </c>
      <c r="E52" s="244" t="s">
        <v>319</v>
      </c>
      <c r="F52" s="404">
        <v>4</v>
      </c>
      <c r="G52" s="1"/>
      <c r="M52" s="482"/>
    </row>
    <row r="53" spans="2:13" x14ac:dyDescent="0.35">
      <c r="C53" s="252"/>
      <c r="D53" s="467"/>
      <c r="E53" s="252"/>
      <c r="F53" s="404"/>
      <c r="G53" s="473"/>
      <c r="H53" s="468"/>
    </row>
    <row r="54" spans="2:13" x14ac:dyDescent="0.35">
      <c r="B54" s="476" t="s">
        <v>1676</v>
      </c>
      <c r="C54" s="252"/>
      <c r="D54" s="467" t="s">
        <v>1662</v>
      </c>
      <c r="E54" s="244" t="s">
        <v>319</v>
      </c>
      <c r="F54" s="404">
        <v>3</v>
      </c>
      <c r="G54" s="473"/>
      <c r="M54" s="482"/>
    </row>
    <row r="55" spans="2:13" x14ac:dyDescent="0.35">
      <c r="C55" s="252"/>
      <c r="D55" s="467"/>
      <c r="E55" s="252"/>
      <c r="F55" s="404"/>
      <c r="G55" s="473"/>
      <c r="H55" s="468"/>
    </row>
    <row r="56" spans="2:13" x14ac:dyDescent="0.35">
      <c r="B56" s="476" t="s">
        <v>1677</v>
      </c>
      <c r="C56" s="252"/>
      <c r="D56" s="467" t="s">
        <v>1663</v>
      </c>
      <c r="E56" s="244" t="s">
        <v>319</v>
      </c>
      <c r="F56" s="404">
        <v>2</v>
      </c>
      <c r="G56" s="473"/>
      <c r="M56" s="482"/>
    </row>
    <row r="57" spans="2:13" x14ac:dyDescent="0.35">
      <c r="C57" s="252"/>
      <c r="D57" s="467"/>
      <c r="E57" s="252"/>
      <c r="F57" s="404"/>
      <c r="G57" s="473"/>
      <c r="H57" s="468"/>
    </row>
    <row r="58" spans="2:13" x14ac:dyDescent="0.35">
      <c r="B58" s="476" t="s">
        <v>1678</v>
      </c>
      <c r="C58" s="252"/>
      <c r="D58" s="467" t="s">
        <v>1664</v>
      </c>
      <c r="E58" s="244" t="s">
        <v>319</v>
      </c>
      <c r="F58" s="404">
        <v>2</v>
      </c>
      <c r="G58" s="473"/>
    </row>
    <row r="59" spans="2:13" x14ac:dyDescent="0.35">
      <c r="C59" s="252"/>
      <c r="D59" s="467"/>
      <c r="E59" s="252"/>
      <c r="F59" s="404"/>
      <c r="G59" s="473"/>
      <c r="H59" s="468"/>
    </row>
    <row r="60" spans="2:13" x14ac:dyDescent="0.35">
      <c r="B60" s="476" t="s">
        <v>1679</v>
      </c>
      <c r="C60" s="252"/>
      <c r="D60" s="467" t="s">
        <v>1665</v>
      </c>
      <c r="E60" s="244" t="s">
        <v>319</v>
      </c>
      <c r="F60" s="404">
        <v>6</v>
      </c>
      <c r="G60" s="473"/>
    </row>
    <row r="61" spans="2:13" x14ac:dyDescent="0.35">
      <c r="C61" s="252"/>
      <c r="D61" s="467"/>
      <c r="E61" s="252"/>
      <c r="F61" s="404"/>
      <c r="G61" s="473"/>
      <c r="H61" s="468"/>
    </row>
    <row r="62" spans="2:13" x14ac:dyDescent="0.35">
      <c r="B62" s="476" t="s">
        <v>1680</v>
      </c>
      <c r="C62" s="252"/>
      <c r="D62" s="467" t="s">
        <v>1666</v>
      </c>
      <c r="E62" s="244" t="s">
        <v>319</v>
      </c>
      <c r="F62" s="404">
        <v>1</v>
      </c>
      <c r="G62" s="473"/>
    </row>
    <row r="63" spans="2:13" x14ac:dyDescent="0.35">
      <c r="C63" s="252"/>
      <c r="D63" s="467"/>
      <c r="E63" s="252"/>
      <c r="F63" s="404"/>
      <c r="G63" s="473"/>
      <c r="H63" s="468"/>
    </row>
    <row r="64" spans="2:13" x14ac:dyDescent="0.35">
      <c r="B64" s="476" t="s">
        <v>1681</v>
      </c>
      <c r="C64" s="252"/>
      <c r="D64" s="467" t="s">
        <v>1667</v>
      </c>
      <c r="E64" s="244" t="s">
        <v>319</v>
      </c>
      <c r="F64" s="404">
        <v>1</v>
      </c>
      <c r="G64" s="473"/>
    </row>
    <row r="65" spans="2:8" x14ac:dyDescent="0.35">
      <c r="C65" s="252"/>
      <c r="D65" s="467"/>
      <c r="E65" s="252"/>
      <c r="F65" s="404"/>
      <c r="G65" s="473"/>
      <c r="H65" s="468"/>
    </row>
    <row r="66" spans="2:8" x14ac:dyDescent="0.35">
      <c r="B66" s="476" t="s">
        <v>1682</v>
      </c>
      <c r="C66" s="252"/>
      <c r="D66" s="467" t="s">
        <v>1668</v>
      </c>
      <c r="E66" s="244" t="s">
        <v>319</v>
      </c>
      <c r="F66" s="404">
        <v>1</v>
      </c>
      <c r="G66" s="473"/>
    </row>
    <row r="67" spans="2:8" ht="14.4" customHeight="1" x14ac:dyDescent="0.35">
      <c r="B67" s="472"/>
      <c r="C67" s="271"/>
      <c r="D67" s="470"/>
      <c r="E67" s="271"/>
      <c r="F67" s="101"/>
      <c r="G67" s="472"/>
      <c r="H67" s="468"/>
    </row>
    <row r="68" spans="2:8" ht="14.4" customHeight="1" x14ac:dyDescent="0.35">
      <c r="B68" s="472" t="s">
        <v>1683</v>
      </c>
      <c r="C68" s="469" t="s">
        <v>248</v>
      </c>
      <c r="D68" s="471" t="s">
        <v>197</v>
      </c>
      <c r="E68" s="271"/>
      <c r="F68" s="101"/>
      <c r="G68" s="472"/>
    </row>
    <row r="69" spans="2:8" ht="14.4" customHeight="1" x14ac:dyDescent="0.35">
      <c r="B69" s="472"/>
      <c r="D69" s="470"/>
      <c r="E69" s="271"/>
      <c r="F69" s="101"/>
      <c r="G69" s="472"/>
    </row>
    <row r="70" spans="2:8" ht="14.4" customHeight="1" x14ac:dyDescent="0.35">
      <c r="B70" s="472"/>
      <c r="C70" s="271" t="s">
        <v>139</v>
      </c>
      <c r="D70" s="470" t="s">
        <v>1669</v>
      </c>
      <c r="E70" s="271"/>
      <c r="F70" s="101"/>
      <c r="G70" s="472"/>
    </row>
    <row r="71" spans="2:8" ht="14.4" customHeight="1" x14ac:dyDescent="0.35">
      <c r="B71" s="472"/>
      <c r="C71" s="271"/>
      <c r="D71" s="470"/>
      <c r="E71" s="271"/>
      <c r="F71" s="101"/>
      <c r="G71" s="472"/>
    </row>
    <row r="72" spans="2:8" ht="14.4" customHeight="1" x14ac:dyDescent="0.35">
      <c r="B72" s="472" t="s">
        <v>1684</v>
      </c>
      <c r="C72" s="271"/>
      <c r="D72" s="470" t="s">
        <v>1670</v>
      </c>
      <c r="E72" s="271" t="s">
        <v>319</v>
      </c>
      <c r="F72" s="101">
        <v>4</v>
      </c>
      <c r="G72" s="472"/>
    </row>
    <row r="73" spans="2:8" ht="14.4" customHeight="1" x14ac:dyDescent="0.35">
      <c r="B73" s="472"/>
      <c r="C73" s="271"/>
      <c r="D73" s="470"/>
      <c r="E73" s="271"/>
      <c r="F73" s="101"/>
      <c r="G73" s="472"/>
    </row>
    <row r="74" spans="2:8" ht="14.4" customHeight="1" x14ac:dyDescent="0.35">
      <c r="B74" s="472" t="s">
        <v>1685</v>
      </c>
      <c r="C74" s="271"/>
      <c r="D74" s="470" t="s">
        <v>1671</v>
      </c>
      <c r="E74" s="271" t="s">
        <v>319</v>
      </c>
      <c r="F74" s="101">
        <v>2</v>
      </c>
      <c r="G74" s="472"/>
    </row>
    <row r="75" spans="2:8" ht="14.4" customHeight="1" x14ac:dyDescent="0.35">
      <c r="C75" s="271"/>
      <c r="D75" s="470"/>
      <c r="E75" s="271"/>
      <c r="F75" s="101"/>
      <c r="G75" s="472"/>
    </row>
    <row r="76" spans="2:8" ht="14.4" customHeight="1" x14ac:dyDescent="0.35">
      <c r="B76" s="472" t="s">
        <v>1686</v>
      </c>
      <c r="C76" s="271"/>
      <c r="D76" s="470" t="s">
        <v>1670</v>
      </c>
      <c r="E76" s="271" t="s">
        <v>319</v>
      </c>
      <c r="F76" s="101">
        <v>2</v>
      </c>
      <c r="G76" s="472"/>
    </row>
    <row r="77" spans="2:8" ht="14.4" customHeight="1" x14ac:dyDescent="0.35">
      <c r="C77" s="271"/>
      <c r="D77" s="470"/>
      <c r="E77" s="271"/>
      <c r="F77" s="101"/>
      <c r="G77" s="472"/>
    </row>
    <row r="78" spans="2:8" ht="14.4" customHeight="1" x14ac:dyDescent="0.35">
      <c r="B78" s="472" t="s">
        <v>1687</v>
      </c>
      <c r="C78" s="271"/>
      <c r="D78" s="470" t="s">
        <v>1672</v>
      </c>
      <c r="E78" s="271" t="s">
        <v>319</v>
      </c>
      <c r="F78" s="101">
        <v>3</v>
      </c>
      <c r="G78" s="472"/>
    </row>
    <row r="79" spans="2:8" ht="14.4" customHeight="1" x14ac:dyDescent="0.35">
      <c r="C79" s="271"/>
      <c r="D79" s="470"/>
      <c r="E79" s="271"/>
      <c r="F79" s="101"/>
      <c r="G79" s="472"/>
    </row>
    <row r="80" spans="2:8" ht="14.4" customHeight="1" x14ac:dyDescent="0.35">
      <c r="B80" s="472" t="s">
        <v>1688</v>
      </c>
      <c r="C80" s="271"/>
      <c r="D80" s="470" t="s">
        <v>1673</v>
      </c>
      <c r="E80" s="271" t="s">
        <v>319</v>
      </c>
      <c r="F80" s="101">
        <v>3</v>
      </c>
      <c r="G80" s="472"/>
    </row>
    <row r="81" spans="2:8" ht="14.4" customHeight="1" x14ac:dyDescent="0.35">
      <c r="C81" s="271"/>
      <c r="D81" s="470"/>
      <c r="E81" s="271"/>
      <c r="F81" s="101"/>
      <c r="G81" s="472"/>
    </row>
    <row r="82" spans="2:8" ht="14.4" customHeight="1" x14ac:dyDescent="0.35">
      <c r="B82" s="472" t="s">
        <v>1689</v>
      </c>
      <c r="C82" s="271"/>
      <c r="D82" s="470" t="s">
        <v>1674</v>
      </c>
      <c r="E82" s="271" t="s">
        <v>319</v>
      </c>
      <c r="F82" s="101">
        <v>1</v>
      </c>
      <c r="G82" s="472"/>
    </row>
    <row r="83" spans="2:8" ht="14.4" customHeight="1" x14ac:dyDescent="0.35">
      <c r="B83" s="472"/>
      <c r="C83" s="271"/>
      <c r="D83" s="470"/>
      <c r="E83" s="271"/>
      <c r="F83" s="101"/>
      <c r="G83" s="472"/>
    </row>
    <row r="84" spans="2:8" ht="14.4" customHeight="1" x14ac:dyDescent="0.35">
      <c r="B84" s="478" t="s">
        <v>1690</v>
      </c>
      <c r="C84" s="271"/>
      <c r="D84" s="471" t="s">
        <v>150</v>
      </c>
      <c r="E84" s="271"/>
      <c r="F84" s="101"/>
      <c r="G84" s="472"/>
    </row>
    <row r="85" spans="2:8" ht="27" customHeight="1" x14ac:dyDescent="0.35">
      <c r="B85" s="472"/>
      <c r="C85" s="100" t="s">
        <v>149</v>
      </c>
      <c r="D85" s="36" t="s">
        <v>1691</v>
      </c>
      <c r="E85" s="271"/>
      <c r="F85" s="101"/>
      <c r="G85" s="472"/>
    </row>
    <row r="86" spans="2:8" ht="14.4" customHeight="1" x14ac:dyDescent="0.35">
      <c r="B86" s="472"/>
      <c r="C86" s="271"/>
      <c r="D86" s="470"/>
      <c r="E86" s="271"/>
      <c r="F86" s="101"/>
      <c r="G86" s="472"/>
    </row>
    <row r="87" spans="2:8" ht="14.4" customHeight="1" x14ac:dyDescent="0.35">
      <c r="B87" s="472" t="s">
        <v>1696</v>
      </c>
      <c r="C87" s="271"/>
      <c r="D87" s="470" t="s">
        <v>1692</v>
      </c>
      <c r="E87" s="244" t="s">
        <v>34</v>
      </c>
      <c r="F87" s="101">
        <v>42</v>
      </c>
      <c r="G87" s="472"/>
    </row>
    <row r="88" spans="2:8" ht="14.4" customHeight="1" x14ac:dyDescent="0.35">
      <c r="C88" s="271"/>
      <c r="D88" s="470"/>
      <c r="E88" s="271"/>
      <c r="F88" s="101"/>
      <c r="G88" s="472"/>
    </row>
    <row r="89" spans="2:8" ht="14.4" customHeight="1" x14ac:dyDescent="0.35">
      <c r="B89" s="472" t="s">
        <v>1697</v>
      </c>
      <c r="C89" s="271"/>
      <c r="D89" s="470" t="s">
        <v>1693</v>
      </c>
      <c r="E89" s="244" t="s">
        <v>34</v>
      </c>
      <c r="F89" s="101">
        <v>110</v>
      </c>
      <c r="G89" s="472"/>
    </row>
    <row r="90" spans="2:8" ht="14.4" customHeight="1" x14ac:dyDescent="0.35">
      <c r="C90" s="271"/>
      <c r="D90" s="470"/>
      <c r="E90" s="271"/>
      <c r="F90" s="101"/>
      <c r="G90" s="472"/>
    </row>
    <row r="91" spans="2:8" x14ac:dyDescent="0.35">
      <c r="B91" s="684" t="s">
        <v>160</v>
      </c>
      <c r="C91" s="684"/>
      <c r="D91" s="684"/>
      <c r="E91" s="684"/>
      <c r="F91" s="684"/>
      <c r="G91" s="684"/>
      <c r="H91" s="109"/>
    </row>
    <row r="92" spans="2:8" ht="14.4" customHeight="1" x14ac:dyDescent="0.35">
      <c r="B92" s="685" t="s">
        <v>58</v>
      </c>
      <c r="C92" s="685"/>
      <c r="D92" s="685"/>
      <c r="E92" s="685"/>
      <c r="F92" s="685"/>
      <c r="G92" s="685"/>
      <c r="H92" s="109"/>
    </row>
    <row r="93" spans="2:8" ht="14.4" customHeight="1" x14ac:dyDescent="0.35">
      <c r="B93" s="11"/>
      <c r="C93" s="100"/>
      <c r="D93" s="11"/>
      <c r="E93" s="11"/>
      <c r="F93" s="101"/>
      <c r="G93" s="11"/>
    </row>
    <row r="94" spans="2:8" ht="14.4" customHeight="1" x14ac:dyDescent="0.35">
      <c r="B94" s="472" t="s">
        <v>1698</v>
      </c>
      <c r="C94" s="271"/>
      <c r="D94" s="470" t="s">
        <v>293</v>
      </c>
      <c r="E94" s="244" t="s">
        <v>34</v>
      </c>
      <c r="F94" s="101">
        <v>25</v>
      </c>
      <c r="G94" s="472"/>
    </row>
    <row r="95" spans="2:8" ht="14.4" customHeight="1" x14ac:dyDescent="0.35">
      <c r="C95" s="271"/>
      <c r="D95" s="470"/>
      <c r="E95" s="271"/>
      <c r="F95" s="101"/>
      <c r="G95" s="472"/>
    </row>
    <row r="96" spans="2:8" ht="14.4" customHeight="1" x14ac:dyDescent="0.35">
      <c r="B96" s="472" t="s">
        <v>1699</v>
      </c>
      <c r="C96" s="271"/>
      <c r="D96" s="470" t="s">
        <v>1694</v>
      </c>
      <c r="E96" s="244" t="s">
        <v>34</v>
      </c>
      <c r="F96" s="101">
        <v>1250</v>
      </c>
      <c r="G96" s="472"/>
    </row>
    <row r="97" spans="2:8" ht="14.4" customHeight="1" x14ac:dyDescent="0.35">
      <c r="C97" s="271"/>
      <c r="D97" s="470"/>
      <c r="E97" s="271"/>
      <c r="F97" s="101"/>
      <c r="G97" s="472"/>
    </row>
    <row r="98" spans="2:8" ht="14.4" customHeight="1" x14ac:dyDescent="0.35">
      <c r="B98" s="472" t="s">
        <v>1700</v>
      </c>
      <c r="C98" s="271"/>
      <c r="D98" s="470" t="s">
        <v>1695</v>
      </c>
      <c r="E98" s="244" t="s">
        <v>34</v>
      </c>
      <c r="F98" s="101">
        <v>400</v>
      </c>
      <c r="G98" s="472"/>
    </row>
    <row r="99" spans="2:8" ht="14.4" customHeight="1" x14ac:dyDescent="0.35">
      <c r="B99" s="472"/>
      <c r="C99" s="271"/>
      <c r="D99" s="470"/>
      <c r="E99" s="271"/>
      <c r="F99" s="101"/>
      <c r="G99" s="472"/>
    </row>
    <row r="100" spans="2:8" ht="14.4" customHeight="1" x14ac:dyDescent="0.35">
      <c r="B100" s="472" t="s">
        <v>1701</v>
      </c>
      <c r="C100" s="271"/>
      <c r="D100" s="470" t="s">
        <v>295</v>
      </c>
      <c r="E100" s="271"/>
      <c r="F100" s="101"/>
      <c r="G100" s="472"/>
    </row>
    <row r="101" spans="2:8" ht="14.4" customHeight="1" x14ac:dyDescent="0.35">
      <c r="B101" s="472"/>
      <c r="C101" s="271"/>
      <c r="D101" s="470"/>
      <c r="E101" s="271"/>
      <c r="F101" s="101"/>
      <c r="G101" s="472"/>
    </row>
    <row r="102" spans="2:8" ht="31.25" customHeight="1" x14ac:dyDescent="0.35">
      <c r="B102" s="472" t="s">
        <v>1706</v>
      </c>
      <c r="C102" s="271"/>
      <c r="D102" s="470" t="s">
        <v>1702</v>
      </c>
      <c r="E102" s="100" t="s">
        <v>1372</v>
      </c>
      <c r="F102" s="101">
        <v>1</v>
      </c>
      <c r="G102" s="472">
        <v>40000</v>
      </c>
      <c r="H102" s="40">
        <f>G102</f>
        <v>40000</v>
      </c>
    </row>
    <row r="103" spans="2:8" ht="28.75" customHeight="1" x14ac:dyDescent="0.35">
      <c r="B103" s="472" t="s">
        <v>1707</v>
      </c>
      <c r="C103" s="271"/>
      <c r="D103" s="470" t="s">
        <v>298</v>
      </c>
      <c r="E103" s="100" t="s">
        <v>1372</v>
      </c>
      <c r="F103" s="101">
        <v>1</v>
      </c>
      <c r="G103" s="472">
        <v>40000</v>
      </c>
      <c r="H103" s="40">
        <f>G103</f>
        <v>40000</v>
      </c>
    </row>
    <row r="104" spans="2:8" ht="14.4" customHeight="1" x14ac:dyDescent="0.35">
      <c r="C104" s="271"/>
      <c r="D104" s="470"/>
      <c r="E104" s="100"/>
      <c r="F104" s="101"/>
      <c r="G104" s="472"/>
    </row>
    <row r="105" spans="2:8" ht="34.5" x14ac:dyDescent="0.35">
      <c r="B105" s="472" t="s">
        <v>1708</v>
      </c>
      <c r="C105" s="252"/>
      <c r="D105" s="470" t="s">
        <v>1703</v>
      </c>
      <c r="E105" s="474" t="s">
        <v>1372</v>
      </c>
      <c r="F105" s="404">
        <v>1</v>
      </c>
      <c r="G105" s="473">
        <v>240000</v>
      </c>
      <c r="H105" s="40">
        <f>G105</f>
        <v>240000</v>
      </c>
    </row>
    <row r="106" spans="2:8" x14ac:dyDescent="0.35">
      <c r="C106" s="252"/>
      <c r="D106" s="470"/>
      <c r="E106" s="474"/>
      <c r="F106" s="404"/>
      <c r="G106" s="473"/>
    </row>
    <row r="107" spans="2:8" ht="23" x14ac:dyDescent="0.35">
      <c r="B107" s="472" t="s">
        <v>1709</v>
      </c>
      <c r="C107" s="252"/>
      <c r="D107" s="470" t="s">
        <v>1704</v>
      </c>
      <c r="E107" s="474" t="s">
        <v>1372</v>
      </c>
      <c r="F107" s="404">
        <v>1</v>
      </c>
      <c r="G107" s="473">
        <v>450000</v>
      </c>
      <c r="H107" s="40">
        <f>G107</f>
        <v>450000</v>
      </c>
    </row>
    <row r="108" spans="2:8" x14ac:dyDescent="0.35">
      <c r="C108" s="252"/>
      <c r="D108" s="470"/>
      <c r="E108" s="252"/>
      <c r="F108" s="404"/>
      <c r="G108" s="473"/>
    </row>
    <row r="109" spans="2:8" ht="14.4" customHeight="1" x14ac:dyDescent="0.35">
      <c r="B109" s="472" t="s">
        <v>1710</v>
      </c>
      <c r="C109" s="252"/>
      <c r="D109" s="470" t="s">
        <v>299</v>
      </c>
      <c r="E109" s="252" t="s">
        <v>300</v>
      </c>
      <c r="F109" s="404"/>
      <c r="G109" s="473"/>
    </row>
    <row r="110" spans="2:8" ht="15" customHeight="1" x14ac:dyDescent="0.35">
      <c r="B110" s="476"/>
      <c r="C110" s="252"/>
      <c r="D110" s="466"/>
      <c r="E110" s="252"/>
      <c r="F110" s="404"/>
      <c r="G110" s="1"/>
    </row>
    <row r="136" spans="2:8" x14ac:dyDescent="0.35">
      <c r="B136" s="479"/>
      <c r="C136" s="198"/>
      <c r="D136" s="199" t="s">
        <v>1705</v>
      </c>
      <c r="E136" s="200"/>
      <c r="F136" s="480"/>
      <c r="G136" s="406"/>
      <c r="H136" s="43"/>
    </row>
  </sheetData>
  <mergeCells count="7">
    <mergeCell ref="B91:G91"/>
    <mergeCell ref="B92:G92"/>
    <mergeCell ref="B45:G45"/>
    <mergeCell ref="B46:G46"/>
    <mergeCell ref="B1:F1"/>
    <mergeCell ref="B2:D2"/>
    <mergeCell ref="B3:D3"/>
  </mergeCells>
  <phoneticPr fontId="14" type="noConversion"/>
  <pageMargins left="0.70866141732283472" right="0.70866141732283472" top="0.74803149606299213" bottom="0.74803149606299213" header="0.31496062992125984" footer="0.31496062992125984"/>
  <pageSetup paperSize="9" scale="86" fitToHeight="0" orientation="portrait" r:id="rId1"/>
  <rowBreaks count="2" manualBreakCount="2">
    <brk id="45" min="1" max="8" man="1"/>
    <brk id="91" min="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ECEC-BB7C-47E7-9863-F2ACC76C45E6}">
  <sheetPr>
    <pageSetUpPr fitToPage="1"/>
  </sheetPr>
  <dimension ref="A1:Z19"/>
  <sheetViews>
    <sheetView showZeros="0" view="pageBreakPreview" topLeftCell="A12" zoomScaleNormal="85" zoomScaleSheetLayoutView="100" workbookViewId="0">
      <selection activeCell="I22" sqref="I22"/>
    </sheetView>
  </sheetViews>
  <sheetFormatPr defaultColWidth="6.54296875" defaultRowHeight="11.5" x14ac:dyDescent="0.35"/>
  <cols>
    <col min="1" max="1" width="6.54296875" style="301" customWidth="1"/>
    <col min="2" max="2" width="39.36328125" style="302" customWidth="1"/>
    <col min="3" max="3" width="9" style="426" customWidth="1"/>
    <col min="4" max="4" width="9.81640625" style="427" customWidth="1"/>
    <col min="5" max="5" width="11" style="434" customWidth="1"/>
    <col min="6" max="6" width="26.54296875" style="427" customWidth="1"/>
    <col min="7" max="7" width="6.54296875" style="302"/>
    <col min="8" max="8" width="8.54296875" style="303" customWidth="1"/>
    <col min="9" max="26" width="8.54296875" style="301" customWidth="1"/>
    <col min="27" max="253" width="6.54296875" style="302"/>
    <col min="254" max="254" width="39.36328125" style="302" customWidth="1"/>
    <col min="255" max="255" width="26.54296875" style="302" customWidth="1"/>
    <col min="256" max="262" width="17.1796875" style="302" customWidth="1"/>
    <col min="263" max="263" width="6.54296875" style="302"/>
    <col min="264" max="282" width="8.54296875" style="302" customWidth="1"/>
    <col min="283" max="509" width="6.54296875" style="302"/>
    <col min="510" max="510" width="39.36328125" style="302" customWidth="1"/>
    <col min="511" max="511" width="26.54296875" style="302" customWidth="1"/>
    <col min="512" max="518" width="17.1796875" style="302" customWidth="1"/>
    <col min="519" max="519" width="6.54296875" style="302"/>
    <col min="520" max="538" width="8.54296875" style="302" customWidth="1"/>
    <col min="539" max="765" width="6.54296875" style="302"/>
    <col min="766" max="766" width="39.36328125" style="302" customWidth="1"/>
    <col min="767" max="767" width="26.54296875" style="302" customWidth="1"/>
    <col min="768" max="774" width="17.1796875" style="302" customWidth="1"/>
    <col min="775" max="775" width="6.54296875" style="302"/>
    <col min="776" max="794" width="8.54296875" style="302" customWidth="1"/>
    <col min="795" max="1021" width="6.54296875" style="302"/>
    <col min="1022" max="1022" width="39.36328125" style="302" customWidth="1"/>
    <col min="1023" max="1023" width="26.54296875" style="302" customWidth="1"/>
    <col min="1024" max="1030" width="17.1796875" style="302" customWidth="1"/>
    <col min="1031" max="1031" width="6.54296875" style="302"/>
    <col min="1032" max="1050" width="8.54296875" style="302" customWidth="1"/>
    <col min="1051" max="1277" width="6.54296875" style="302"/>
    <col min="1278" max="1278" width="39.36328125" style="302" customWidth="1"/>
    <col min="1279" max="1279" width="26.54296875" style="302" customWidth="1"/>
    <col min="1280" max="1286" width="17.1796875" style="302" customWidth="1"/>
    <col min="1287" max="1287" width="6.54296875" style="302"/>
    <col min="1288" max="1306" width="8.54296875" style="302" customWidth="1"/>
    <col min="1307" max="1533" width="6.54296875" style="302"/>
    <col min="1534" max="1534" width="39.36328125" style="302" customWidth="1"/>
    <col min="1535" max="1535" width="26.54296875" style="302" customWidth="1"/>
    <col min="1536" max="1542" width="17.1796875" style="302" customWidth="1"/>
    <col min="1543" max="1543" width="6.54296875" style="302"/>
    <col min="1544" max="1562" width="8.54296875" style="302" customWidth="1"/>
    <col min="1563" max="1789" width="6.54296875" style="302"/>
    <col min="1790" max="1790" width="39.36328125" style="302" customWidth="1"/>
    <col min="1791" max="1791" width="26.54296875" style="302" customWidth="1"/>
    <col min="1792" max="1798" width="17.1796875" style="302" customWidth="1"/>
    <col min="1799" max="1799" width="6.54296875" style="302"/>
    <col min="1800" max="1818" width="8.54296875" style="302" customWidth="1"/>
    <col min="1819" max="2045" width="6.54296875" style="302"/>
    <col min="2046" max="2046" width="39.36328125" style="302" customWidth="1"/>
    <col min="2047" max="2047" width="26.54296875" style="302" customWidth="1"/>
    <col min="2048" max="2054" width="17.1796875" style="302" customWidth="1"/>
    <col min="2055" max="2055" width="6.54296875" style="302"/>
    <col min="2056" max="2074" width="8.54296875" style="302" customWidth="1"/>
    <col min="2075" max="2301" width="6.54296875" style="302"/>
    <col min="2302" max="2302" width="39.36328125" style="302" customWidth="1"/>
    <col min="2303" max="2303" width="26.54296875" style="302" customWidth="1"/>
    <col min="2304" max="2310" width="17.1796875" style="302" customWidth="1"/>
    <col min="2311" max="2311" width="6.54296875" style="302"/>
    <col min="2312" max="2330" width="8.54296875" style="302" customWidth="1"/>
    <col min="2331" max="2557" width="6.54296875" style="302"/>
    <col min="2558" max="2558" width="39.36328125" style="302" customWidth="1"/>
    <col min="2559" max="2559" width="26.54296875" style="302" customWidth="1"/>
    <col min="2560" max="2566" width="17.1796875" style="302" customWidth="1"/>
    <col min="2567" max="2567" width="6.54296875" style="302"/>
    <col min="2568" max="2586" width="8.54296875" style="302" customWidth="1"/>
    <col min="2587" max="2813" width="6.54296875" style="302"/>
    <col min="2814" max="2814" width="39.36328125" style="302" customWidth="1"/>
    <col min="2815" max="2815" width="26.54296875" style="302" customWidth="1"/>
    <col min="2816" max="2822" width="17.1796875" style="302" customWidth="1"/>
    <col min="2823" max="2823" width="6.54296875" style="302"/>
    <col min="2824" max="2842" width="8.54296875" style="302" customWidth="1"/>
    <col min="2843" max="3069" width="6.54296875" style="302"/>
    <col min="3070" max="3070" width="39.36328125" style="302" customWidth="1"/>
    <col min="3071" max="3071" width="26.54296875" style="302" customWidth="1"/>
    <col min="3072" max="3078" width="17.1796875" style="302" customWidth="1"/>
    <col min="3079" max="3079" width="6.54296875" style="302"/>
    <col min="3080" max="3098" width="8.54296875" style="302" customWidth="1"/>
    <col min="3099" max="3325" width="6.54296875" style="302"/>
    <col min="3326" max="3326" width="39.36328125" style="302" customWidth="1"/>
    <col min="3327" max="3327" width="26.54296875" style="302" customWidth="1"/>
    <col min="3328" max="3334" width="17.1796875" style="302" customWidth="1"/>
    <col min="3335" max="3335" width="6.54296875" style="302"/>
    <col min="3336" max="3354" width="8.54296875" style="302" customWidth="1"/>
    <col min="3355" max="3581" width="6.54296875" style="302"/>
    <col min="3582" max="3582" width="39.36328125" style="302" customWidth="1"/>
    <col min="3583" max="3583" width="26.54296875" style="302" customWidth="1"/>
    <col min="3584" max="3590" width="17.1796875" style="302" customWidth="1"/>
    <col min="3591" max="3591" width="6.54296875" style="302"/>
    <col min="3592" max="3610" width="8.54296875" style="302" customWidth="1"/>
    <col min="3611" max="3837" width="6.54296875" style="302"/>
    <col min="3838" max="3838" width="39.36328125" style="302" customWidth="1"/>
    <col min="3839" max="3839" width="26.54296875" style="302" customWidth="1"/>
    <col min="3840" max="3846" width="17.1796875" style="302" customWidth="1"/>
    <col min="3847" max="3847" width="6.54296875" style="302"/>
    <col min="3848" max="3866" width="8.54296875" style="302" customWidth="1"/>
    <col min="3867" max="4093" width="6.54296875" style="302"/>
    <col min="4094" max="4094" width="39.36328125" style="302" customWidth="1"/>
    <col min="4095" max="4095" width="26.54296875" style="302" customWidth="1"/>
    <col min="4096" max="4102" width="17.1796875" style="302" customWidth="1"/>
    <col min="4103" max="4103" width="6.54296875" style="302"/>
    <col min="4104" max="4122" width="8.54296875" style="302" customWidth="1"/>
    <col min="4123" max="4349" width="6.54296875" style="302"/>
    <col min="4350" max="4350" width="39.36328125" style="302" customWidth="1"/>
    <col min="4351" max="4351" width="26.54296875" style="302" customWidth="1"/>
    <col min="4352" max="4358" width="17.1796875" style="302" customWidth="1"/>
    <col min="4359" max="4359" width="6.54296875" style="302"/>
    <col min="4360" max="4378" width="8.54296875" style="302" customWidth="1"/>
    <col min="4379" max="4605" width="6.54296875" style="302"/>
    <col min="4606" max="4606" width="39.36328125" style="302" customWidth="1"/>
    <col min="4607" max="4607" width="26.54296875" style="302" customWidth="1"/>
    <col min="4608" max="4614" width="17.1796875" style="302" customWidth="1"/>
    <col min="4615" max="4615" width="6.54296875" style="302"/>
    <col min="4616" max="4634" width="8.54296875" style="302" customWidth="1"/>
    <col min="4635" max="4861" width="6.54296875" style="302"/>
    <col min="4862" max="4862" width="39.36328125" style="302" customWidth="1"/>
    <col min="4863" max="4863" width="26.54296875" style="302" customWidth="1"/>
    <col min="4864" max="4870" width="17.1796875" style="302" customWidth="1"/>
    <col min="4871" max="4871" width="6.54296875" style="302"/>
    <col min="4872" max="4890" width="8.54296875" style="302" customWidth="1"/>
    <col min="4891" max="5117" width="6.54296875" style="302"/>
    <col min="5118" max="5118" width="39.36328125" style="302" customWidth="1"/>
    <col min="5119" max="5119" width="26.54296875" style="302" customWidth="1"/>
    <col min="5120" max="5126" width="17.1796875" style="302" customWidth="1"/>
    <col min="5127" max="5127" width="6.54296875" style="302"/>
    <col min="5128" max="5146" width="8.54296875" style="302" customWidth="1"/>
    <col min="5147" max="5373" width="6.54296875" style="302"/>
    <col min="5374" max="5374" width="39.36328125" style="302" customWidth="1"/>
    <col min="5375" max="5375" width="26.54296875" style="302" customWidth="1"/>
    <col min="5376" max="5382" width="17.1796875" style="302" customWidth="1"/>
    <col min="5383" max="5383" width="6.54296875" style="302"/>
    <col min="5384" max="5402" width="8.54296875" style="302" customWidth="1"/>
    <col min="5403" max="5629" width="6.54296875" style="302"/>
    <col min="5630" max="5630" width="39.36328125" style="302" customWidth="1"/>
    <col min="5631" max="5631" width="26.54296875" style="302" customWidth="1"/>
    <col min="5632" max="5638" width="17.1796875" style="302" customWidth="1"/>
    <col min="5639" max="5639" width="6.54296875" style="302"/>
    <col min="5640" max="5658" width="8.54296875" style="302" customWidth="1"/>
    <col min="5659" max="5885" width="6.54296875" style="302"/>
    <col min="5886" max="5886" width="39.36328125" style="302" customWidth="1"/>
    <col min="5887" max="5887" width="26.54296875" style="302" customWidth="1"/>
    <col min="5888" max="5894" width="17.1796875" style="302" customWidth="1"/>
    <col min="5895" max="5895" width="6.54296875" style="302"/>
    <col min="5896" max="5914" width="8.54296875" style="302" customWidth="1"/>
    <col min="5915" max="6141" width="6.54296875" style="302"/>
    <col min="6142" max="6142" width="39.36328125" style="302" customWidth="1"/>
    <col min="6143" max="6143" width="26.54296875" style="302" customWidth="1"/>
    <col min="6144" max="6150" width="17.1796875" style="302" customWidth="1"/>
    <col min="6151" max="6151" width="6.54296875" style="302"/>
    <col min="6152" max="6170" width="8.54296875" style="302" customWidth="1"/>
    <col min="6171" max="6397" width="6.54296875" style="302"/>
    <col min="6398" max="6398" width="39.36328125" style="302" customWidth="1"/>
    <col min="6399" max="6399" width="26.54296875" style="302" customWidth="1"/>
    <col min="6400" max="6406" width="17.1796875" style="302" customWidth="1"/>
    <col min="6407" max="6407" width="6.54296875" style="302"/>
    <col min="6408" max="6426" width="8.54296875" style="302" customWidth="1"/>
    <col min="6427" max="6653" width="6.54296875" style="302"/>
    <col min="6654" max="6654" width="39.36328125" style="302" customWidth="1"/>
    <col min="6655" max="6655" width="26.54296875" style="302" customWidth="1"/>
    <col min="6656" max="6662" width="17.1796875" style="302" customWidth="1"/>
    <col min="6663" max="6663" width="6.54296875" style="302"/>
    <col min="6664" max="6682" width="8.54296875" style="302" customWidth="1"/>
    <col min="6683" max="6909" width="6.54296875" style="302"/>
    <col min="6910" max="6910" width="39.36328125" style="302" customWidth="1"/>
    <col min="6911" max="6911" width="26.54296875" style="302" customWidth="1"/>
    <col min="6912" max="6918" width="17.1796875" style="302" customWidth="1"/>
    <col min="6919" max="6919" width="6.54296875" style="302"/>
    <col min="6920" max="6938" width="8.54296875" style="302" customWidth="1"/>
    <col min="6939" max="7165" width="6.54296875" style="302"/>
    <col min="7166" max="7166" width="39.36328125" style="302" customWidth="1"/>
    <col min="7167" max="7167" width="26.54296875" style="302" customWidth="1"/>
    <col min="7168" max="7174" width="17.1796875" style="302" customWidth="1"/>
    <col min="7175" max="7175" width="6.54296875" style="302"/>
    <col min="7176" max="7194" width="8.54296875" style="302" customWidth="1"/>
    <col min="7195" max="7421" width="6.54296875" style="302"/>
    <col min="7422" max="7422" width="39.36328125" style="302" customWidth="1"/>
    <col min="7423" max="7423" width="26.54296875" style="302" customWidth="1"/>
    <col min="7424" max="7430" width="17.1796875" style="302" customWidth="1"/>
    <col min="7431" max="7431" width="6.54296875" style="302"/>
    <col min="7432" max="7450" width="8.54296875" style="302" customWidth="1"/>
    <col min="7451" max="7677" width="6.54296875" style="302"/>
    <col min="7678" max="7678" width="39.36328125" style="302" customWidth="1"/>
    <col min="7679" max="7679" width="26.54296875" style="302" customWidth="1"/>
    <col min="7680" max="7686" width="17.1796875" style="302" customWidth="1"/>
    <col min="7687" max="7687" width="6.54296875" style="302"/>
    <col min="7688" max="7706" width="8.54296875" style="302" customWidth="1"/>
    <col min="7707" max="7933" width="6.54296875" style="302"/>
    <col min="7934" max="7934" width="39.36328125" style="302" customWidth="1"/>
    <col min="7935" max="7935" width="26.54296875" style="302" customWidth="1"/>
    <col min="7936" max="7942" width="17.1796875" style="302" customWidth="1"/>
    <col min="7943" max="7943" width="6.54296875" style="302"/>
    <col min="7944" max="7962" width="8.54296875" style="302" customWidth="1"/>
    <col min="7963" max="8189" width="6.54296875" style="302"/>
    <col min="8190" max="8190" width="39.36328125" style="302" customWidth="1"/>
    <col min="8191" max="8191" width="26.54296875" style="302" customWidth="1"/>
    <col min="8192" max="8198" width="17.1796875" style="302" customWidth="1"/>
    <col min="8199" max="8199" width="6.54296875" style="302"/>
    <col min="8200" max="8218" width="8.54296875" style="302" customWidth="1"/>
    <col min="8219" max="8445" width="6.54296875" style="302"/>
    <col min="8446" max="8446" width="39.36328125" style="302" customWidth="1"/>
    <col min="8447" max="8447" width="26.54296875" style="302" customWidth="1"/>
    <col min="8448" max="8454" width="17.1796875" style="302" customWidth="1"/>
    <col min="8455" max="8455" width="6.54296875" style="302"/>
    <col min="8456" max="8474" width="8.54296875" style="302" customWidth="1"/>
    <col min="8475" max="8701" width="6.54296875" style="302"/>
    <col min="8702" max="8702" width="39.36328125" style="302" customWidth="1"/>
    <col min="8703" max="8703" width="26.54296875" style="302" customWidth="1"/>
    <col min="8704" max="8710" width="17.1796875" style="302" customWidth="1"/>
    <col min="8711" max="8711" width="6.54296875" style="302"/>
    <col min="8712" max="8730" width="8.54296875" style="302" customWidth="1"/>
    <col min="8731" max="8957" width="6.54296875" style="302"/>
    <col min="8958" max="8958" width="39.36328125" style="302" customWidth="1"/>
    <col min="8959" max="8959" width="26.54296875" style="302" customWidth="1"/>
    <col min="8960" max="8966" width="17.1796875" style="302" customWidth="1"/>
    <col min="8967" max="8967" width="6.54296875" style="302"/>
    <col min="8968" max="8986" width="8.54296875" style="302" customWidth="1"/>
    <col min="8987" max="9213" width="6.54296875" style="302"/>
    <col min="9214" max="9214" width="39.36328125" style="302" customWidth="1"/>
    <col min="9215" max="9215" width="26.54296875" style="302" customWidth="1"/>
    <col min="9216" max="9222" width="17.1796875" style="302" customWidth="1"/>
    <col min="9223" max="9223" width="6.54296875" style="302"/>
    <col min="9224" max="9242" width="8.54296875" style="302" customWidth="1"/>
    <col min="9243" max="9469" width="6.54296875" style="302"/>
    <col min="9470" max="9470" width="39.36328125" style="302" customWidth="1"/>
    <col min="9471" max="9471" width="26.54296875" style="302" customWidth="1"/>
    <col min="9472" max="9478" width="17.1796875" style="302" customWidth="1"/>
    <col min="9479" max="9479" width="6.54296875" style="302"/>
    <col min="9480" max="9498" width="8.54296875" style="302" customWidth="1"/>
    <col min="9499" max="9725" width="6.54296875" style="302"/>
    <col min="9726" max="9726" width="39.36328125" style="302" customWidth="1"/>
    <col min="9727" max="9727" width="26.54296875" style="302" customWidth="1"/>
    <col min="9728" max="9734" width="17.1796875" style="302" customWidth="1"/>
    <col min="9735" max="9735" width="6.54296875" style="302"/>
    <col min="9736" max="9754" width="8.54296875" style="302" customWidth="1"/>
    <col min="9755" max="9981" width="6.54296875" style="302"/>
    <col min="9982" max="9982" width="39.36328125" style="302" customWidth="1"/>
    <col min="9983" max="9983" width="26.54296875" style="302" customWidth="1"/>
    <col min="9984" max="9990" width="17.1796875" style="302" customWidth="1"/>
    <col min="9991" max="9991" width="6.54296875" style="302"/>
    <col min="9992" max="10010" width="8.54296875" style="302" customWidth="1"/>
    <col min="10011" max="10237" width="6.54296875" style="302"/>
    <col min="10238" max="10238" width="39.36328125" style="302" customWidth="1"/>
    <col min="10239" max="10239" width="26.54296875" style="302" customWidth="1"/>
    <col min="10240" max="10246" width="17.1796875" style="302" customWidth="1"/>
    <col min="10247" max="10247" width="6.54296875" style="302"/>
    <col min="10248" max="10266" width="8.54296875" style="302" customWidth="1"/>
    <col min="10267" max="10493" width="6.54296875" style="302"/>
    <col min="10494" max="10494" width="39.36328125" style="302" customWidth="1"/>
    <col min="10495" max="10495" width="26.54296875" style="302" customWidth="1"/>
    <col min="10496" max="10502" width="17.1796875" style="302" customWidth="1"/>
    <col min="10503" max="10503" width="6.54296875" style="302"/>
    <col min="10504" max="10522" width="8.54296875" style="302" customWidth="1"/>
    <col min="10523" max="10749" width="6.54296875" style="302"/>
    <col min="10750" max="10750" width="39.36328125" style="302" customWidth="1"/>
    <col min="10751" max="10751" width="26.54296875" style="302" customWidth="1"/>
    <col min="10752" max="10758" width="17.1796875" style="302" customWidth="1"/>
    <col min="10759" max="10759" width="6.54296875" style="302"/>
    <col min="10760" max="10778" width="8.54296875" style="302" customWidth="1"/>
    <col min="10779" max="11005" width="6.54296875" style="302"/>
    <col min="11006" max="11006" width="39.36328125" style="302" customWidth="1"/>
    <col min="11007" max="11007" width="26.54296875" style="302" customWidth="1"/>
    <col min="11008" max="11014" width="17.1796875" style="302" customWidth="1"/>
    <col min="11015" max="11015" width="6.54296875" style="302"/>
    <col min="11016" max="11034" width="8.54296875" style="302" customWidth="1"/>
    <col min="11035" max="11261" width="6.54296875" style="302"/>
    <col min="11262" max="11262" width="39.36328125" style="302" customWidth="1"/>
    <col min="11263" max="11263" width="26.54296875" style="302" customWidth="1"/>
    <col min="11264" max="11270" width="17.1796875" style="302" customWidth="1"/>
    <col min="11271" max="11271" width="6.54296875" style="302"/>
    <col min="11272" max="11290" width="8.54296875" style="302" customWidth="1"/>
    <col min="11291" max="11517" width="6.54296875" style="302"/>
    <col min="11518" max="11518" width="39.36328125" style="302" customWidth="1"/>
    <col min="11519" max="11519" width="26.54296875" style="302" customWidth="1"/>
    <col min="11520" max="11526" width="17.1796875" style="302" customWidth="1"/>
    <col min="11527" max="11527" width="6.54296875" style="302"/>
    <col min="11528" max="11546" width="8.54296875" style="302" customWidth="1"/>
    <col min="11547" max="11773" width="6.54296875" style="302"/>
    <col min="11774" max="11774" width="39.36328125" style="302" customWidth="1"/>
    <col min="11775" max="11775" width="26.54296875" style="302" customWidth="1"/>
    <col min="11776" max="11782" width="17.1796875" style="302" customWidth="1"/>
    <col min="11783" max="11783" width="6.54296875" style="302"/>
    <col min="11784" max="11802" width="8.54296875" style="302" customWidth="1"/>
    <col min="11803" max="12029" width="6.54296875" style="302"/>
    <col min="12030" max="12030" width="39.36328125" style="302" customWidth="1"/>
    <col min="12031" max="12031" width="26.54296875" style="302" customWidth="1"/>
    <col min="12032" max="12038" width="17.1796875" style="302" customWidth="1"/>
    <col min="12039" max="12039" width="6.54296875" style="302"/>
    <col min="12040" max="12058" width="8.54296875" style="302" customWidth="1"/>
    <col min="12059" max="12285" width="6.54296875" style="302"/>
    <col min="12286" max="12286" width="39.36328125" style="302" customWidth="1"/>
    <col min="12287" max="12287" width="26.54296875" style="302" customWidth="1"/>
    <col min="12288" max="12294" width="17.1796875" style="302" customWidth="1"/>
    <col min="12295" max="12295" width="6.54296875" style="302"/>
    <col min="12296" max="12314" width="8.54296875" style="302" customWidth="1"/>
    <col min="12315" max="12541" width="6.54296875" style="302"/>
    <col min="12542" max="12542" width="39.36328125" style="302" customWidth="1"/>
    <col min="12543" max="12543" width="26.54296875" style="302" customWidth="1"/>
    <col min="12544" max="12550" width="17.1796875" style="302" customWidth="1"/>
    <col min="12551" max="12551" width="6.54296875" style="302"/>
    <col min="12552" max="12570" width="8.54296875" style="302" customWidth="1"/>
    <col min="12571" max="12797" width="6.54296875" style="302"/>
    <col min="12798" max="12798" width="39.36328125" style="302" customWidth="1"/>
    <col min="12799" max="12799" width="26.54296875" style="302" customWidth="1"/>
    <col min="12800" max="12806" width="17.1796875" style="302" customWidth="1"/>
    <col min="12807" max="12807" width="6.54296875" style="302"/>
    <col min="12808" max="12826" width="8.54296875" style="302" customWidth="1"/>
    <col min="12827" max="13053" width="6.54296875" style="302"/>
    <col min="13054" max="13054" width="39.36328125" style="302" customWidth="1"/>
    <col min="13055" max="13055" width="26.54296875" style="302" customWidth="1"/>
    <col min="13056" max="13062" width="17.1796875" style="302" customWidth="1"/>
    <col min="13063" max="13063" width="6.54296875" style="302"/>
    <col min="13064" max="13082" width="8.54296875" style="302" customWidth="1"/>
    <col min="13083" max="13309" width="6.54296875" style="302"/>
    <col min="13310" max="13310" width="39.36328125" style="302" customWidth="1"/>
    <col min="13311" max="13311" width="26.54296875" style="302" customWidth="1"/>
    <col min="13312" max="13318" width="17.1796875" style="302" customWidth="1"/>
    <col min="13319" max="13319" width="6.54296875" style="302"/>
    <col min="13320" max="13338" width="8.54296875" style="302" customWidth="1"/>
    <col min="13339" max="13565" width="6.54296875" style="302"/>
    <col min="13566" max="13566" width="39.36328125" style="302" customWidth="1"/>
    <col min="13567" max="13567" width="26.54296875" style="302" customWidth="1"/>
    <col min="13568" max="13574" width="17.1796875" style="302" customWidth="1"/>
    <col min="13575" max="13575" width="6.54296875" style="302"/>
    <col min="13576" max="13594" width="8.54296875" style="302" customWidth="1"/>
    <col min="13595" max="13821" width="6.54296875" style="302"/>
    <col min="13822" max="13822" width="39.36328125" style="302" customWidth="1"/>
    <col min="13823" max="13823" width="26.54296875" style="302" customWidth="1"/>
    <col min="13824" max="13830" width="17.1796875" style="302" customWidth="1"/>
    <col min="13831" max="13831" width="6.54296875" style="302"/>
    <col min="13832" max="13850" width="8.54296875" style="302" customWidth="1"/>
    <col min="13851" max="14077" width="6.54296875" style="302"/>
    <col min="14078" max="14078" width="39.36328125" style="302" customWidth="1"/>
    <col min="14079" max="14079" width="26.54296875" style="302" customWidth="1"/>
    <col min="14080" max="14086" width="17.1796875" style="302" customWidth="1"/>
    <col min="14087" max="14087" width="6.54296875" style="302"/>
    <col min="14088" max="14106" width="8.54296875" style="302" customWidth="1"/>
    <col min="14107" max="14333" width="6.54296875" style="302"/>
    <col min="14334" max="14334" width="39.36328125" style="302" customWidth="1"/>
    <col min="14335" max="14335" width="26.54296875" style="302" customWidth="1"/>
    <col min="14336" max="14342" width="17.1796875" style="302" customWidth="1"/>
    <col min="14343" max="14343" width="6.54296875" style="302"/>
    <col min="14344" max="14362" width="8.54296875" style="302" customWidth="1"/>
    <col min="14363" max="14589" width="6.54296875" style="302"/>
    <col min="14590" max="14590" width="39.36328125" style="302" customWidth="1"/>
    <col min="14591" max="14591" width="26.54296875" style="302" customWidth="1"/>
    <col min="14592" max="14598" width="17.1796875" style="302" customWidth="1"/>
    <col min="14599" max="14599" width="6.54296875" style="302"/>
    <col min="14600" max="14618" width="8.54296875" style="302" customWidth="1"/>
    <col min="14619" max="14845" width="6.54296875" style="302"/>
    <col min="14846" max="14846" width="39.36328125" style="302" customWidth="1"/>
    <col min="14847" max="14847" width="26.54296875" style="302" customWidth="1"/>
    <col min="14848" max="14854" width="17.1796875" style="302" customWidth="1"/>
    <col min="14855" max="14855" width="6.54296875" style="302"/>
    <col min="14856" max="14874" width="8.54296875" style="302" customWidth="1"/>
    <col min="14875" max="15101" width="6.54296875" style="302"/>
    <col min="15102" max="15102" width="39.36328125" style="302" customWidth="1"/>
    <col min="15103" max="15103" width="26.54296875" style="302" customWidth="1"/>
    <col min="15104" max="15110" width="17.1796875" style="302" customWidth="1"/>
    <col min="15111" max="15111" width="6.54296875" style="302"/>
    <col min="15112" max="15130" width="8.54296875" style="302" customWidth="1"/>
    <col min="15131" max="15357" width="6.54296875" style="302"/>
    <col min="15358" max="15358" width="39.36328125" style="302" customWidth="1"/>
    <col min="15359" max="15359" width="26.54296875" style="302" customWidth="1"/>
    <col min="15360" max="15366" width="17.1796875" style="302" customWidth="1"/>
    <col min="15367" max="15367" width="6.54296875" style="302"/>
    <col min="15368" max="15386" width="8.54296875" style="302" customWidth="1"/>
    <col min="15387" max="15613" width="6.54296875" style="302"/>
    <col min="15614" max="15614" width="39.36328125" style="302" customWidth="1"/>
    <col min="15615" max="15615" width="26.54296875" style="302" customWidth="1"/>
    <col min="15616" max="15622" width="17.1796875" style="302" customWidth="1"/>
    <col min="15623" max="15623" width="6.54296875" style="302"/>
    <col min="15624" max="15642" width="8.54296875" style="302" customWidth="1"/>
    <col min="15643" max="15869" width="6.54296875" style="302"/>
    <col min="15870" max="15870" width="39.36328125" style="302" customWidth="1"/>
    <col min="15871" max="15871" width="26.54296875" style="302" customWidth="1"/>
    <col min="15872" max="15878" width="17.1796875" style="302" customWidth="1"/>
    <col min="15879" max="15879" width="6.54296875" style="302"/>
    <col min="15880" max="15898" width="8.54296875" style="302" customWidth="1"/>
    <col min="15899" max="16125" width="6.54296875" style="302"/>
    <col min="16126" max="16126" width="39.36328125" style="302" customWidth="1"/>
    <col min="16127" max="16127" width="26.54296875" style="302" customWidth="1"/>
    <col min="16128" max="16134" width="17.1796875" style="302" customWidth="1"/>
    <col min="16135" max="16135" width="6.54296875" style="302"/>
    <col min="16136" max="16154" width="8.54296875" style="302" customWidth="1"/>
    <col min="16155" max="16384" width="6.54296875" style="302"/>
  </cols>
  <sheetData>
    <row r="1" spans="1:26" s="280" customFormat="1" ht="14" x14ac:dyDescent="0.35">
      <c r="A1" s="692" t="s">
        <v>0</v>
      </c>
      <c r="B1" s="692"/>
      <c r="C1" s="429"/>
      <c r="D1" s="399"/>
      <c r="E1" s="430"/>
      <c r="H1" s="281"/>
      <c r="I1" s="282"/>
      <c r="J1" s="282"/>
      <c r="K1" s="282"/>
      <c r="L1" s="282"/>
      <c r="M1" s="282"/>
      <c r="N1" s="282"/>
      <c r="O1" s="282"/>
      <c r="P1" s="282"/>
      <c r="Q1" s="282"/>
      <c r="R1" s="282"/>
      <c r="S1" s="282"/>
      <c r="T1" s="282"/>
      <c r="U1" s="282"/>
      <c r="V1" s="282"/>
      <c r="W1" s="282"/>
      <c r="X1" s="282"/>
      <c r="Y1" s="282"/>
      <c r="Z1" s="282"/>
    </row>
    <row r="2" spans="1:26" s="280" customFormat="1" ht="19.25" customHeight="1" x14ac:dyDescent="0.35">
      <c r="A2" s="692" t="s">
        <v>161</v>
      </c>
      <c r="B2" s="692"/>
      <c r="C2" s="429"/>
      <c r="D2" s="399"/>
      <c r="E2" s="430"/>
      <c r="H2" s="281"/>
      <c r="I2" s="282"/>
      <c r="J2" s="282"/>
      <c r="K2" s="282"/>
      <c r="L2" s="282"/>
      <c r="M2" s="282"/>
      <c r="N2" s="282"/>
      <c r="O2" s="282"/>
      <c r="P2" s="282"/>
      <c r="Q2" s="282"/>
      <c r="R2" s="282"/>
      <c r="S2" s="282"/>
      <c r="T2" s="282"/>
      <c r="U2" s="282"/>
      <c r="V2" s="282"/>
      <c r="W2" s="282"/>
      <c r="X2" s="282"/>
      <c r="Y2" s="282"/>
      <c r="Z2" s="282"/>
    </row>
    <row r="3" spans="1:26" s="280" customFormat="1" ht="14" x14ac:dyDescent="0.35">
      <c r="A3" s="693" t="s">
        <v>1043</v>
      </c>
      <c r="B3" s="693"/>
      <c r="C3" s="693"/>
      <c r="D3" s="693"/>
      <c r="E3" s="693"/>
      <c r="F3" s="693"/>
      <c r="H3" s="281"/>
      <c r="I3" s="282"/>
      <c r="J3" s="282"/>
      <c r="K3" s="282"/>
      <c r="L3" s="282"/>
      <c r="M3" s="282"/>
      <c r="N3" s="282"/>
      <c r="O3" s="282"/>
      <c r="P3" s="282"/>
      <c r="Q3" s="282"/>
      <c r="R3" s="282"/>
      <c r="S3" s="282"/>
      <c r="T3" s="282"/>
      <c r="U3" s="282"/>
      <c r="V3" s="282"/>
      <c r="W3" s="282"/>
      <c r="X3" s="282"/>
      <c r="Y3" s="282"/>
      <c r="Z3" s="282"/>
    </row>
    <row r="4" spans="1:26" s="285" customFormat="1" ht="11" customHeight="1" x14ac:dyDescent="0.35">
      <c r="A4" s="694" t="s">
        <v>4</v>
      </c>
      <c r="B4" s="694" t="s">
        <v>6</v>
      </c>
      <c r="C4" s="696" t="s">
        <v>7</v>
      </c>
      <c r="D4" s="696" t="s">
        <v>9</v>
      </c>
      <c r="E4" s="698" t="s">
        <v>8</v>
      </c>
      <c r="F4" s="305" t="s">
        <v>10</v>
      </c>
      <c r="H4" s="700" t="s">
        <v>1044</v>
      </c>
      <c r="I4" s="690" t="s">
        <v>1045</v>
      </c>
      <c r="J4" s="690" t="s">
        <v>1046</v>
      </c>
      <c r="K4" s="690" t="s">
        <v>1047</v>
      </c>
      <c r="L4" s="690" t="s">
        <v>1048</v>
      </c>
      <c r="M4" s="690" t="s">
        <v>1049</v>
      </c>
      <c r="N4" s="690" t="s">
        <v>1050</v>
      </c>
      <c r="O4" s="690" t="s">
        <v>1051</v>
      </c>
      <c r="P4" s="690" t="s">
        <v>1052</v>
      </c>
      <c r="Q4" s="690" t="s">
        <v>1053</v>
      </c>
      <c r="R4" s="690" t="s">
        <v>1054</v>
      </c>
      <c r="S4" s="690" t="s">
        <v>1055</v>
      </c>
      <c r="T4" s="690" t="s">
        <v>1056</v>
      </c>
      <c r="U4" s="690" t="s">
        <v>1057</v>
      </c>
      <c r="V4" s="690" t="s">
        <v>1058</v>
      </c>
      <c r="W4" s="690" t="s">
        <v>1059</v>
      </c>
      <c r="X4" s="690" t="s">
        <v>1060</v>
      </c>
      <c r="Y4" s="690" t="s">
        <v>1061</v>
      </c>
      <c r="Z4" s="690" t="s">
        <v>1062</v>
      </c>
    </row>
    <row r="5" spans="1:26" s="285" customFormat="1" ht="10.5" x14ac:dyDescent="0.35">
      <c r="A5" s="695"/>
      <c r="B5" s="695"/>
      <c r="C5" s="697"/>
      <c r="D5" s="697"/>
      <c r="E5" s="699"/>
      <c r="F5" s="417" t="s">
        <v>1063</v>
      </c>
      <c r="H5" s="701"/>
      <c r="I5" s="691"/>
      <c r="J5" s="691"/>
      <c r="K5" s="691"/>
      <c r="L5" s="691"/>
      <c r="M5" s="691"/>
      <c r="N5" s="691"/>
      <c r="O5" s="691"/>
      <c r="P5" s="691"/>
      <c r="Q5" s="691"/>
      <c r="R5" s="691"/>
      <c r="S5" s="691"/>
      <c r="T5" s="691"/>
      <c r="U5" s="691"/>
      <c r="V5" s="691"/>
      <c r="W5" s="691"/>
      <c r="X5" s="691"/>
      <c r="Y5" s="691"/>
      <c r="Z5" s="691"/>
    </row>
    <row r="6" spans="1:26" s="285" customFormat="1" ht="35" customHeight="1" x14ac:dyDescent="0.35">
      <c r="A6" s="290"/>
      <c r="B6" s="414" t="s">
        <v>1064</v>
      </c>
      <c r="C6" s="418"/>
      <c r="D6" s="419"/>
      <c r="E6" s="431"/>
      <c r="F6" s="420"/>
      <c r="H6" s="293">
        <f>SUM(I6:Z6)</f>
        <v>0</v>
      </c>
      <c r="I6" s="294"/>
      <c r="J6" s="294"/>
      <c r="K6" s="294"/>
      <c r="L6" s="294"/>
      <c r="M6" s="294"/>
      <c r="N6" s="294"/>
      <c r="O6" s="294"/>
      <c r="P6" s="294"/>
      <c r="Q6" s="294"/>
      <c r="R6" s="294"/>
      <c r="S6" s="294"/>
      <c r="T6" s="294"/>
      <c r="U6" s="294"/>
      <c r="V6" s="294"/>
      <c r="W6" s="294"/>
      <c r="X6" s="294"/>
      <c r="Y6" s="294"/>
      <c r="Z6" s="294"/>
    </row>
    <row r="7" spans="1:26" s="285" customFormat="1" ht="35" customHeight="1" x14ac:dyDescent="0.35">
      <c r="A7" s="290" t="s">
        <v>1065</v>
      </c>
      <c r="B7" s="415" t="s">
        <v>1066</v>
      </c>
      <c r="C7" s="421" t="s">
        <v>329</v>
      </c>
      <c r="D7" s="422">
        <v>1</v>
      </c>
      <c r="E7" s="432"/>
      <c r="F7" s="420"/>
      <c r="H7" s="293">
        <f t="shared" ref="H7:H19" si="0">SUM(I7:Z7)</f>
        <v>0</v>
      </c>
      <c r="I7" s="294"/>
      <c r="J7" s="294"/>
      <c r="K7" s="294"/>
      <c r="L7" s="294"/>
      <c r="M7" s="294"/>
      <c r="N7" s="294"/>
      <c r="O7" s="294"/>
      <c r="P7" s="294"/>
      <c r="Q7" s="294"/>
      <c r="R7" s="294"/>
      <c r="S7" s="294"/>
      <c r="T7" s="294"/>
      <c r="U7" s="294"/>
      <c r="V7" s="294"/>
      <c r="W7" s="294"/>
      <c r="X7" s="294"/>
      <c r="Y7" s="294"/>
      <c r="Z7" s="294"/>
    </row>
    <row r="8" spans="1:26" s="285" customFormat="1" ht="35" customHeight="1" x14ac:dyDescent="0.35">
      <c r="A8" s="290" t="s">
        <v>1067</v>
      </c>
      <c r="B8" s="415" t="s">
        <v>1068</v>
      </c>
      <c r="C8" s="421" t="s">
        <v>329</v>
      </c>
      <c r="D8" s="422">
        <v>1</v>
      </c>
      <c r="E8" s="432"/>
      <c r="F8" s="420"/>
      <c r="H8" s="293">
        <f t="shared" si="0"/>
        <v>0</v>
      </c>
      <c r="I8" s="294"/>
      <c r="J8" s="294"/>
      <c r="K8" s="294"/>
      <c r="L8" s="294"/>
      <c r="M8" s="294"/>
      <c r="N8" s="294"/>
      <c r="O8" s="294"/>
      <c r="P8" s="294"/>
      <c r="Q8" s="294"/>
      <c r="R8" s="294"/>
      <c r="S8" s="294"/>
      <c r="T8" s="294"/>
      <c r="U8" s="294"/>
      <c r="V8" s="294"/>
      <c r="W8" s="294"/>
      <c r="X8" s="294"/>
      <c r="Y8" s="294"/>
      <c r="Z8" s="294"/>
    </row>
    <row r="9" spans="1:26" s="285" customFormat="1" ht="35" customHeight="1" x14ac:dyDescent="0.35">
      <c r="A9" s="290" t="s">
        <v>1069</v>
      </c>
      <c r="B9" s="415" t="s">
        <v>1070</v>
      </c>
      <c r="C9" s="421" t="s">
        <v>329</v>
      </c>
      <c r="D9" s="422">
        <v>1</v>
      </c>
      <c r="E9" s="432"/>
      <c r="F9" s="420"/>
      <c r="H9" s="293">
        <f t="shared" si="0"/>
        <v>0</v>
      </c>
      <c r="I9" s="294"/>
      <c r="J9" s="294"/>
      <c r="K9" s="294"/>
      <c r="L9" s="294"/>
      <c r="M9" s="294"/>
      <c r="N9" s="294"/>
      <c r="O9" s="294"/>
      <c r="P9" s="294"/>
      <c r="Q9" s="294"/>
      <c r="R9" s="294"/>
      <c r="S9" s="294"/>
      <c r="T9" s="294"/>
      <c r="U9" s="294"/>
      <c r="V9" s="294"/>
      <c r="W9" s="294"/>
      <c r="X9" s="294"/>
      <c r="Y9" s="294"/>
      <c r="Z9" s="294"/>
    </row>
    <row r="10" spans="1:26" s="285" customFormat="1" ht="35" customHeight="1" x14ac:dyDescent="0.35">
      <c r="A10" s="290" t="s">
        <v>1071</v>
      </c>
      <c r="B10" s="415" t="s">
        <v>1072</v>
      </c>
      <c r="C10" s="421" t="s">
        <v>329</v>
      </c>
      <c r="D10" s="422">
        <v>1</v>
      </c>
      <c r="E10" s="432"/>
      <c r="F10" s="420"/>
      <c r="H10" s="293">
        <f t="shared" si="0"/>
        <v>0</v>
      </c>
      <c r="I10" s="294"/>
      <c r="J10" s="294"/>
      <c r="K10" s="294"/>
      <c r="L10" s="294"/>
      <c r="M10" s="294"/>
      <c r="N10" s="294"/>
      <c r="O10" s="294"/>
      <c r="P10" s="294"/>
      <c r="Q10" s="294"/>
      <c r="R10" s="294"/>
      <c r="S10" s="294"/>
      <c r="T10" s="294"/>
      <c r="U10" s="294"/>
      <c r="V10" s="294"/>
      <c r="W10" s="294"/>
      <c r="X10" s="294"/>
      <c r="Y10" s="294"/>
      <c r="Z10" s="294"/>
    </row>
    <row r="11" spans="1:26" s="285" customFormat="1" ht="35" customHeight="1" x14ac:dyDescent="0.35">
      <c r="A11" s="290" t="s">
        <v>1073</v>
      </c>
      <c r="B11" s="415" t="s">
        <v>1074</v>
      </c>
      <c r="C11" s="421" t="s">
        <v>329</v>
      </c>
      <c r="D11" s="422">
        <v>1</v>
      </c>
      <c r="E11" s="432"/>
      <c r="F11" s="420"/>
      <c r="H11" s="293">
        <f t="shared" si="0"/>
        <v>0</v>
      </c>
      <c r="I11" s="294"/>
      <c r="J11" s="294"/>
      <c r="K11" s="294"/>
      <c r="L11" s="294"/>
      <c r="M11" s="294"/>
      <c r="N11" s="294"/>
      <c r="O11" s="294"/>
      <c r="P11" s="294"/>
      <c r="Q11" s="294"/>
      <c r="R11" s="294"/>
      <c r="S11" s="294"/>
      <c r="T11" s="294"/>
      <c r="U11" s="294"/>
      <c r="V11" s="294"/>
      <c r="W11" s="294"/>
      <c r="X11" s="294"/>
      <c r="Y11" s="294"/>
      <c r="Z11" s="294"/>
    </row>
    <row r="12" spans="1:26" s="285" customFormat="1" ht="35" customHeight="1" x14ac:dyDescent="0.35">
      <c r="A12" s="290" t="s">
        <v>1075</v>
      </c>
      <c r="B12" s="415" t="s">
        <v>1076</v>
      </c>
      <c r="C12" s="421" t="s">
        <v>329</v>
      </c>
      <c r="D12" s="422">
        <v>1</v>
      </c>
      <c r="E12" s="432"/>
      <c r="F12" s="420"/>
      <c r="H12" s="293">
        <f t="shared" si="0"/>
        <v>0</v>
      </c>
      <c r="I12" s="294"/>
      <c r="J12" s="294"/>
      <c r="K12" s="294"/>
      <c r="L12" s="294"/>
      <c r="M12" s="294"/>
      <c r="N12" s="294"/>
      <c r="O12" s="294"/>
      <c r="P12" s="294"/>
      <c r="Q12" s="294"/>
      <c r="R12" s="294"/>
      <c r="S12" s="294"/>
      <c r="T12" s="294"/>
      <c r="U12" s="294"/>
      <c r="V12" s="294"/>
      <c r="W12" s="294"/>
      <c r="X12" s="294"/>
      <c r="Y12" s="294"/>
      <c r="Z12" s="294"/>
    </row>
    <row r="13" spans="1:26" s="285" customFormat="1" ht="35" customHeight="1" x14ac:dyDescent="0.35">
      <c r="A13" s="290" t="s">
        <v>1077</v>
      </c>
      <c r="B13" s="415" t="s">
        <v>1078</v>
      </c>
      <c r="C13" s="421" t="s">
        <v>329</v>
      </c>
      <c r="D13" s="422">
        <v>1</v>
      </c>
      <c r="E13" s="432"/>
      <c r="F13" s="420"/>
      <c r="H13" s="293">
        <f t="shared" si="0"/>
        <v>0</v>
      </c>
      <c r="I13" s="294"/>
      <c r="J13" s="294"/>
      <c r="K13" s="294"/>
      <c r="L13" s="294"/>
      <c r="M13" s="294"/>
      <c r="N13" s="294"/>
      <c r="O13" s="294"/>
      <c r="P13" s="294"/>
      <c r="Q13" s="294"/>
      <c r="R13" s="294"/>
      <c r="S13" s="294"/>
      <c r="T13" s="294"/>
      <c r="U13" s="294"/>
      <c r="V13" s="294"/>
      <c r="W13" s="294"/>
      <c r="X13" s="294"/>
      <c r="Y13" s="294"/>
      <c r="Z13" s="294"/>
    </row>
    <row r="14" spans="1:26" s="285" customFormat="1" ht="35" customHeight="1" x14ac:dyDescent="0.35">
      <c r="A14" s="290" t="s">
        <v>1079</v>
      </c>
      <c r="B14" s="415" t="s">
        <v>1080</v>
      </c>
      <c r="C14" s="421" t="s">
        <v>329</v>
      </c>
      <c r="D14" s="422">
        <v>1</v>
      </c>
      <c r="E14" s="432"/>
      <c r="F14" s="420"/>
      <c r="H14" s="293">
        <f t="shared" si="0"/>
        <v>0</v>
      </c>
      <c r="I14" s="294"/>
      <c r="J14" s="294"/>
      <c r="K14" s="294"/>
      <c r="L14" s="294"/>
      <c r="M14" s="294"/>
      <c r="N14" s="294"/>
      <c r="O14" s="294"/>
      <c r="P14" s="294"/>
      <c r="Q14" s="294"/>
      <c r="R14" s="294"/>
      <c r="S14" s="294"/>
      <c r="T14" s="294"/>
      <c r="U14" s="294"/>
      <c r="V14" s="294"/>
      <c r="W14" s="294"/>
      <c r="X14" s="294"/>
      <c r="Y14" s="294"/>
      <c r="Z14" s="294"/>
    </row>
    <row r="15" spans="1:26" s="285" customFormat="1" ht="47.4" customHeight="1" x14ac:dyDescent="0.35">
      <c r="A15" s="290" t="s">
        <v>1081</v>
      </c>
      <c r="B15" s="415" t="s">
        <v>1082</v>
      </c>
      <c r="C15" s="421" t="s">
        <v>329</v>
      </c>
      <c r="D15" s="422">
        <v>1</v>
      </c>
      <c r="E15" s="432"/>
      <c r="F15" s="420"/>
      <c r="H15" s="293">
        <f t="shared" si="0"/>
        <v>0</v>
      </c>
      <c r="I15" s="294"/>
      <c r="J15" s="294"/>
      <c r="K15" s="294"/>
      <c r="L15" s="294"/>
      <c r="M15" s="294"/>
      <c r="N15" s="294"/>
      <c r="O15" s="294"/>
      <c r="P15" s="294"/>
      <c r="Q15" s="294"/>
      <c r="R15" s="294"/>
      <c r="S15" s="294"/>
      <c r="T15" s="294"/>
      <c r="U15" s="294"/>
      <c r="V15" s="294"/>
      <c r="W15" s="294"/>
      <c r="X15" s="294"/>
      <c r="Y15" s="294"/>
      <c r="Z15" s="294"/>
    </row>
    <row r="16" spans="1:26" s="285" customFormat="1" ht="35" customHeight="1" x14ac:dyDescent="0.35">
      <c r="A16" s="290" t="s">
        <v>1083</v>
      </c>
      <c r="B16" s="415" t="s">
        <v>1084</v>
      </c>
      <c r="C16" s="421" t="s">
        <v>1372</v>
      </c>
      <c r="D16" s="422">
        <v>1</v>
      </c>
      <c r="E16" s="432">
        <v>72536.34</v>
      </c>
      <c r="F16" s="420">
        <f t="shared" ref="F16" si="1">IF(D16&gt;0,D16*E16,"")</f>
        <v>72536.34</v>
      </c>
      <c r="H16" s="293">
        <f t="shared" si="0"/>
        <v>0</v>
      </c>
      <c r="I16" s="294"/>
      <c r="J16" s="294"/>
      <c r="K16" s="294"/>
      <c r="L16" s="294"/>
      <c r="M16" s="294"/>
      <c r="N16" s="294"/>
      <c r="O16" s="294"/>
      <c r="P16" s="294"/>
      <c r="Q16" s="294"/>
      <c r="R16" s="294"/>
      <c r="S16" s="294"/>
      <c r="T16" s="294"/>
      <c r="U16" s="294"/>
      <c r="V16" s="294"/>
      <c r="W16" s="294"/>
      <c r="X16" s="294"/>
      <c r="Y16" s="294"/>
      <c r="Z16" s="294"/>
    </row>
    <row r="17" spans="1:26" s="285" customFormat="1" ht="35" customHeight="1" x14ac:dyDescent="0.35">
      <c r="A17" s="290" t="s">
        <v>1085</v>
      </c>
      <c r="B17" s="415" t="s">
        <v>1086</v>
      </c>
      <c r="C17" s="421" t="s">
        <v>300</v>
      </c>
      <c r="D17" s="424">
        <f>F16</f>
        <v>72536.34</v>
      </c>
      <c r="E17" s="433"/>
      <c r="F17" s="420"/>
      <c r="H17" s="293">
        <f t="shared" si="0"/>
        <v>0</v>
      </c>
      <c r="I17" s="294"/>
      <c r="J17" s="294"/>
      <c r="K17" s="294"/>
      <c r="L17" s="294"/>
      <c r="M17" s="294"/>
      <c r="N17" s="294"/>
      <c r="O17" s="294"/>
      <c r="P17" s="294"/>
      <c r="Q17" s="294"/>
      <c r="R17" s="294"/>
      <c r="S17" s="294"/>
      <c r="T17" s="294"/>
      <c r="U17" s="294"/>
      <c r="V17" s="294"/>
      <c r="W17" s="294"/>
      <c r="X17" s="294"/>
      <c r="Y17" s="294"/>
      <c r="Z17" s="294"/>
    </row>
    <row r="18" spans="1:26" s="285" customFormat="1" ht="35" customHeight="1" x14ac:dyDescent="0.35">
      <c r="A18" s="290"/>
      <c r="B18" s="416"/>
      <c r="C18" s="421"/>
      <c r="D18" s="425"/>
      <c r="E18" s="432"/>
      <c r="F18" s="420"/>
      <c r="H18" s="293">
        <f t="shared" si="0"/>
        <v>0</v>
      </c>
      <c r="I18" s="294"/>
      <c r="J18" s="294"/>
      <c r="K18" s="294"/>
      <c r="L18" s="294"/>
      <c r="M18" s="294"/>
      <c r="N18" s="294"/>
      <c r="O18" s="294"/>
      <c r="P18" s="294"/>
      <c r="Q18" s="294"/>
      <c r="R18" s="294"/>
      <c r="S18" s="294"/>
      <c r="T18" s="294"/>
      <c r="U18" s="294"/>
      <c r="V18" s="294"/>
      <c r="W18" s="294"/>
      <c r="X18" s="294"/>
      <c r="Y18" s="294"/>
      <c r="Z18" s="294"/>
    </row>
    <row r="19" spans="1:26" s="285" customFormat="1" ht="35" customHeight="1" x14ac:dyDescent="0.35">
      <c r="A19" s="687" t="s">
        <v>1317</v>
      </c>
      <c r="B19" s="688"/>
      <c r="C19" s="688"/>
      <c r="D19" s="688"/>
      <c r="E19" s="689"/>
      <c r="F19" s="375"/>
      <c r="H19" s="299">
        <f t="shared" si="0"/>
        <v>0</v>
      </c>
      <c r="I19" s="300"/>
      <c r="J19" s="300"/>
      <c r="K19" s="300"/>
      <c r="L19" s="300"/>
      <c r="M19" s="300"/>
      <c r="N19" s="300"/>
      <c r="O19" s="300"/>
      <c r="P19" s="300"/>
      <c r="Q19" s="300"/>
      <c r="R19" s="300"/>
      <c r="S19" s="300"/>
      <c r="T19" s="300"/>
      <c r="U19" s="300"/>
      <c r="V19" s="300"/>
      <c r="W19" s="300"/>
      <c r="X19" s="300"/>
      <c r="Y19" s="300"/>
      <c r="Z19" s="300"/>
    </row>
  </sheetData>
  <mergeCells count="28">
    <mergeCell ref="S4:S5"/>
    <mergeCell ref="H4:H5"/>
    <mergeCell ref="I4:I5"/>
    <mergeCell ref="N4:N5"/>
    <mergeCell ref="O4:O5"/>
    <mergeCell ref="P4:P5"/>
    <mergeCell ref="Q4:Q5"/>
    <mergeCell ref="R4:R5"/>
    <mergeCell ref="Z4:Z5"/>
    <mergeCell ref="T4:T5"/>
    <mergeCell ref="U4:U5"/>
    <mergeCell ref="V4:V5"/>
    <mergeCell ref="W4:W5"/>
    <mergeCell ref="X4:X5"/>
    <mergeCell ref="Y4:Y5"/>
    <mergeCell ref="A1:B1"/>
    <mergeCell ref="A2:B2"/>
    <mergeCell ref="A3:F3"/>
    <mergeCell ref="A4:A5"/>
    <mergeCell ref="B4:B5"/>
    <mergeCell ref="C4:C5"/>
    <mergeCell ref="D4:D5"/>
    <mergeCell ref="E4:E5"/>
    <mergeCell ref="A19:E19"/>
    <mergeCell ref="J4:J5"/>
    <mergeCell ref="K4:K5"/>
    <mergeCell ref="L4:L5"/>
    <mergeCell ref="M4:M5"/>
  </mergeCells>
  <pageMargins left="0.23622047244094491" right="0.23622047244094491" top="0.74803149606299213" bottom="0.74803149606299213" header="0.31496062992125984" footer="0.31496062992125984"/>
  <pageSetup paperSize="9" scale="97" firstPageNumber="45" fitToHeight="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70D2-6E7C-4A8F-BC65-28ABB4826D76}">
  <sheetPr>
    <pageSetUpPr fitToPage="1"/>
  </sheetPr>
  <dimension ref="A1:Z22"/>
  <sheetViews>
    <sheetView showZeros="0" view="pageLayout" topLeftCell="A17" zoomScaleNormal="100" zoomScaleSheetLayoutView="85" workbookViewId="0">
      <selection activeCell="B28" sqref="B28"/>
    </sheetView>
  </sheetViews>
  <sheetFormatPr defaultColWidth="6.54296875" defaultRowHeight="11.5" x14ac:dyDescent="0.35"/>
  <cols>
    <col min="1" max="1" width="6.54296875" style="302" customWidth="1"/>
    <col min="2" max="2" width="41.81640625" style="302" customWidth="1"/>
    <col min="3" max="3" width="11.81640625" style="302" customWidth="1"/>
    <col min="4" max="4" width="12.453125" style="302" customWidth="1"/>
    <col min="5" max="5" width="17" style="302" customWidth="1"/>
    <col min="6" max="6" width="25.36328125" style="302" customWidth="1"/>
    <col min="7" max="7" width="6.54296875" style="302"/>
    <col min="8" max="26" width="8.54296875" style="302" customWidth="1"/>
    <col min="27" max="253" width="6.54296875" style="302"/>
    <col min="254" max="254" width="37.453125" style="302" customWidth="1"/>
    <col min="255" max="255" width="25.36328125" style="302" customWidth="1"/>
    <col min="256" max="262" width="17.1796875" style="302" customWidth="1"/>
    <col min="263" max="263" width="6.54296875" style="302"/>
    <col min="264" max="282" width="8.54296875" style="302" customWidth="1"/>
    <col min="283" max="509" width="6.54296875" style="302"/>
    <col min="510" max="510" width="37.453125" style="302" customWidth="1"/>
    <col min="511" max="511" width="25.36328125" style="302" customWidth="1"/>
    <col min="512" max="518" width="17.1796875" style="302" customWidth="1"/>
    <col min="519" max="519" width="6.54296875" style="302"/>
    <col min="520" max="538" width="8.54296875" style="302" customWidth="1"/>
    <col min="539" max="765" width="6.54296875" style="302"/>
    <col min="766" max="766" width="37.453125" style="302" customWidth="1"/>
    <col min="767" max="767" width="25.36328125" style="302" customWidth="1"/>
    <col min="768" max="774" width="17.1796875" style="302" customWidth="1"/>
    <col min="775" max="775" width="6.54296875" style="302"/>
    <col min="776" max="794" width="8.54296875" style="302" customWidth="1"/>
    <col min="795" max="1021" width="6.54296875" style="302"/>
    <col min="1022" max="1022" width="37.453125" style="302" customWidth="1"/>
    <col min="1023" max="1023" width="25.36328125" style="302" customWidth="1"/>
    <col min="1024" max="1030" width="17.1796875" style="302" customWidth="1"/>
    <col min="1031" max="1031" width="6.54296875" style="302"/>
    <col min="1032" max="1050" width="8.54296875" style="302" customWidth="1"/>
    <col min="1051" max="1277" width="6.54296875" style="302"/>
    <col min="1278" max="1278" width="37.453125" style="302" customWidth="1"/>
    <col min="1279" max="1279" width="25.36328125" style="302" customWidth="1"/>
    <col min="1280" max="1286" width="17.1796875" style="302" customWidth="1"/>
    <col min="1287" max="1287" width="6.54296875" style="302"/>
    <col min="1288" max="1306" width="8.54296875" style="302" customWidth="1"/>
    <col min="1307" max="1533" width="6.54296875" style="302"/>
    <col min="1534" max="1534" width="37.453125" style="302" customWidth="1"/>
    <col min="1535" max="1535" width="25.36328125" style="302" customWidth="1"/>
    <col min="1536" max="1542" width="17.1796875" style="302" customWidth="1"/>
    <col min="1543" max="1543" width="6.54296875" style="302"/>
    <col min="1544" max="1562" width="8.54296875" style="302" customWidth="1"/>
    <col min="1563" max="1789" width="6.54296875" style="302"/>
    <col min="1790" max="1790" width="37.453125" style="302" customWidth="1"/>
    <col min="1791" max="1791" width="25.36328125" style="302" customWidth="1"/>
    <col min="1792" max="1798" width="17.1796875" style="302" customWidth="1"/>
    <col min="1799" max="1799" width="6.54296875" style="302"/>
    <col min="1800" max="1818" width="8.54296875" style="302" customWidth="1"/>
    <col min="1819" max="2045" width="6.54296875" style="302"/>
    <col min="2046" max="2046" width="37.453125" style="302" customWidth="1"/>
    <col min="2047" max="2047" width="25.36328125" style="302" customWidth="1"/>
    <col min="2048" max="2054" width="17.1796875" style="302" customWidth="1"/>
    <col min="2055" max="2055" width="6.54296875" style="302"/>
    <col min="2056" max="2074" width="8.54296875" style="302" customWidth="1"/>
    <col min="2075" max="2301" width="6.54296875" style="302"/>
    <col min="2302" max="2302" width="37.453125" style="302" customWidth="1"/>
    <col min="2303" max="2303" width="25.36328125" style="302" customWidth="1"/>
    <col min="2304" max="2310" width="17.1796875" style="302" customWidth="1"/>
    <col min="2311" max="2311" width="6.54296875" style="302"/>
    <col min="2312" max="2330" width="8.54296875" style="302" customWidth="1"/>
    <col min="2331" max="2557" width="6.54296875" style="302"/>
    <col min="2558" max="2558" width="37.453125" style="302" customWidth="1"/>
    <col min="2559" max="2559" width="25.36328125" style="302" customWidth="1"/>
    <col min="2560" max="2566" width="17.1796875" style="302" customWidth="1"/>
    <col min="2567" max="2567" width="6.54296875" style="302"/>
    <col min="2568" max="2586" width="8.54296875" style="302" customWidth="1"/>
    <col min="2587" max="2813" width="6.54296875" style="302"/>
    <col min="2814" max="2814" width="37.453125" style="302" customWidth="1"/>
    <col min="2815" max="2815" width="25.36328125" style="302" customWidth="1"/>
    <col min="2816" max="2822" width="17.1796875" style="302" customWidth="1"/>
    <col min="2823" max="2823" width="6.54296875" style="302"/>
    <col min="2824" max="2842" width="8.54296875" style="302" customWidth="1"/>
    <col min="2843" max="3069" width="6.54296875" style="302"/>
    <col min="3070" max="3070" width="37.453125" style="302" customWidth="1"/>
    <col min="3071" max="3071" width="25.36328125" style="302" customWidth="1"/>
    <col min="3072" max="3078" width="17.1796875" style="302" customWidth="1"/>
    <col min="3079" max="3079" width="6.54296875" style="302"/>
    <col min="3080" max="3098" width="8.54296875" style="302" customWidth="1"/>
    <col min="3099" max="3325" width="6.54296875" style="302"/>
    <col min="3326" max="3326" width="37.453125" style="302" customWidth="1"/>
    <col min="3327" max="3327" width="25.36328125" style="302" customWidth="1"/>
    <col min="3328" max="3334" width="17.1796875" style="302" customWidth="1"/>
    <col min="3335" max="3335" width="6.54296875" style="302"/>
    <col min="3336" max="3354" width="8.54296875" style="302" customWidth="1"/>
    <col min="3355" max="3581" width="6.54296875" style="302"/>
    <col min="3582" max="3582" width="37.453125" style="302" customWidth="1"/>
    <col min="3583" max="3583" width="25.36328125" style="302" customWidth="1"/>
    <col min="3584" max="3590" width="17.1796875" style="302" customWidth="1"/>
    <col min="3591" max="3591" width="6.54296875" style="302"/>
    <col min="3592" max="3610" width="8.54296875" style="302" customWidth="1"/>
    <col min="3611" max="3837" width="6.54296875" style="302"/>
    <col min="3838" max="3838" width="37.453125" style="302" customWidth="1"/>
    <col min="3839" max="3839" width="25.36328125" style="302" customWidth="1"/>
    <col min="3840" max="3846" width="17.1796875" style="302" customWidth="1"/>
    <col min="3847" max="3847" width="6.54296875" style="302"/>
    <col min="3848" max="3866" width="8.54296875" style="302" customWidth="1"/>
    <col min="3867" max="4093" width="6.54296875" style="302"/>
    <col min="4094" max="4094" width="37.453125" style="302" customWidth="1"/>
    <col min="4095" max="4095" width="25.36328125" style="302" customWidth="1"/>
    <col min="4096" max="4102" width="17.1796875" style="302" customWidth="1"/>
    <col min="4103" max="4103" width="6.54296875" style="302"/>
    <col min="4104" max="4122" width="8.54296875" style="302" customWidth="1"/>
    <col min="4123" max="4349" width="6.54296875" style="302"/>
    <col min="4350" max="4350" width="37.453125" style="302" customWidth="1"/>
    <col min="4351" max="4351" width="25.36328125" style="302" customWidth="1"/>
    <col min="4352" max="4358" width="17.1796875" style="302" customWidth="1"/>
    <col min="4359" max="4359" width="6.54296875" style="302"/>
    <col min="4360" max="4378" width="8.54296875" style="302" customWidth="1"/>
    <col min="4379" max="4605" width="6.54296875" style="302"/>
    <col min="4606" max="4606" width="37.453125" style="302" customWidth="1"/>
    <col min="4607" max="4607" width="25.36328125" style="302" customWidth="1"/>
    <col min="4608" max="4614" width="17.1796875" style="302" customWidth="1"/>
    <col min="4615" max="4615" width="6.54296875" style="302"/>
    <col min="4616" max="4634" width="8.54296875" style="302" customWidth="1"/>
    <col min="4635" max="4861" width="6.54296875" style="302"/>
    <col min="4862" max="4862" width="37.453125" style="302" customWidth="1"/>
    <col min="4863" max="4863" width="25.36328125" style="302" customWidth="1"/>
    <col min="4864" max="4870" width="17.1796875" style="302" customWidth="1"/>
    <col min="4871" max="4871" width="6.54296875" style="302"/>
    <col min="4872" max="4890" width="8.54296875" style="302" customWidth="1"/>
    <col min="4891" max="5117" width="6.54296875" style="302"/>
    <col min="5118" max="5118" width="37.453125" style="302" customWidth="1"/>
    <col min="5119" max="5119" width="25.36328125" style="302" customWidth="1"/>
    <col min="5120" max="5126" width="17.1796875" style="302" customWidth="1"/>
    <col min="5127" max="5127" width="6.54296875" style="302"/>
    <col min="5128" max="5146" width="8.54296875" style="302" customWidth="1"/>
    <col min="5147" max="5373" width="6.54296875" style="302"/>
    <col min="5374" max="5374" width="37.453125" style="302" customWidth="1"/>
    <col min="5375" max="5375" width="25.36328125" style="302" customWidth="1"/>
    <col min="5376" max="5382" width="17.1796875" style="302" customWidth="1"/>
    <col min="5383" max="5383" width="6.54296875" style="302"/>
    <col min="5384" max="5402" width="8.54296875" style="302" customWidth="1"/>
    <col min="5403" max="5629" width="6.54296875" style="302"/>
    <col min="5630" max="5630" width="37.453125" style="302" customWidth="1"/>
    <col min="5631" max="5631" width="25.36328125" style="302" customWidth="1"/>
    <col min="5632" max="5638" width="17.1796875" style="302" customWidth="1"/>
    <col min="5639" max="5639" width="6.54296875" style="302"/>
    <col min="5640" max="5658" width="8.54296875" style="302" customWidth="1"/>
    <col min="5659" max="5885" width="6.54296875" style="302"/>
    <col min="5886" max="5886" width="37.453125" style="302" customWidth="1"/>
    <col min="5887" max="5887" width="25.36328125" style="302" customWidth="1"/>
    <col min="5888" max="5894" width="17.1796875" style="302" customWidth="1"/>
    <col min="5895" max="5895" width="6.54296875" style="302"/>
    <col min="5896" max="5914" width="8.54296875" style="302" customWidth="1"/>
    <col min="5915" max="6141" width="6.54296875" style="302"/>
    <col min="6142" max="6142" width="37.453125" style="302" customWidth="1"/>
    <col min="6143" max="6143" width="25.36328125" style="302" customWidth="1"/>
    <col min="6144" max="6150" width="17.1796875" style="302" customWidth="1"/>
    <col min="6151" max="6151" width="6.54296875" style="302"/>
    <col min="6152" max="6170" width="8.54296875" style="302" customWidth="1"/>
    <col min="6171" max="6397" width="6.54296875" style="302"/>
    <col min="6398" max="6398" width="37.453125" style="302" customWidth="1"/>
    <col min="6399" max="6399" width="25.36328125" style="302" customWidth="1"/>
    <col min="6400" max="6406" width="17.1796875" style="302" customWidth="1"/>
    <col min="6407" max="6407" width="6.54296875" style="302"/>
    <col min="6408" max="6426" width="8.54296875" style="302" customWidth="1"/>
    <col min="6427" max="6653" width="6.54296875" style="302"/>
    <col min="6654" max="6654" width="37.453125" style="302" customWidth="1"/>
    <col min="6655" max="6655" width="25.36328125" style="302" customWidth="1"/>
    <col min="6656" max="6662" width="17.1796875" style="302" customWidth="1"/>
    <col min="6663" max="6663" width="6.54296875" style="302"/>
    <col min="6664" max="6682" width="8.54296875" style="302" customWidth="1"/>
    <col min="6683" max="6909" width="6.54296875" style="302"/>
    <col min="6910" max="6910" width="37.453125" style="302" customWidth="1"/>
    <col min="6911" max="6911" width="25.36328125" style="302" customWidth="1"/>
    <col min="6912" max="6918" width="17.1796875" style="302" customWidth="1"/>
    <col min="6919" max="6919" width="6.54296875" style="302"/>
    <col min="6920" max="6938" width="8.54296875" style="302" customWidth="1"/>
    <col min="6939" max="7165" width="6.54296875" style="302"/>
    <col min="7166" max="7166" width="37.453125" style="302" customWidth="1"/>
    <col min="7167" max="7167" width="25.36328125" style="302" customWidth="1"/>
    <col min="7168" max="7174" width="17.1796875" style="302" customWidth="1"/>
    <col min="7175" max="7175" width="6.54296875" style="302"/>
    <col min="7176" max="7194" width="8.54296875" style="302" customWidth="1"/>
    <col min="7195" max="7421" width="6.54296875" style="302"/>
    <col min="7422" max="7422" width="37.453125" style="302" customWidth="1"/>
    <col min="7423" max="7423" width="25.36328125" style="302" customWidth="1"/>
    <col min="7424" max="7430" width="17.1796875" style="302" customWidth="1"/>
    <col min="7431" max="7431" width="6.54296875" style="302"/>
    <col min="7432" max="7450" width="8.54296875" style="302" customWidth="1"/>
    <col min="7451" max="7677" width="6.54296875" style="302"/>
    <col min="7678" max="7678" width="37.453125" style="302" customWidth="1"/>
    <col min="7679" max="7679" width="25.36328125" style="302" customWidth="1"/>
    <col min="7680" max="7686" width="17.1796875" style="302" customWidth="1"/>
    <col min="7687" max="7687" width="6.54296875" style="302"/>
    <col min="7688" max="7706" width="8.54296875" style="302" customWidth="1"/>
    <col min="7707" max="7933" width="6.54296875" style="302"/>
    <col min="7934" max="7934" width="37.453125" style="302" customWidth="1"/>
    <col min="7935" max="7935" width="25.36328125" style="302" customWidth="1"/>
    <col min="7936" max="7942" width="17.1796875" style="302" customWidth="1"/>
    <col min="7943" max="7943" width="6.54296875" style="302"/>
    <col min="7944" max="7962" width="8.54296875" style="302" customWidth="1"/>
    <col min="7963" max="8189" width="6.54296875" style="302"/>
    <col min="8190" max="8190" width="37.453125" style="302" customWidth="1"/>
    <col min="8191" max="8191" width="25.36328125" style="302" customWidth="1"/>
    <col min="8192" max="8198" width="17.1796875" style="302" customWidth="1"/>
    <col min="8199" max="8199" width="6.54296875" style="302"/>
    <col min="8200" max="8218" width="8.54296875" style="302" customWidth="1"/>
    <col min="8219" max="8445" width="6.54296875" style="302"/>
    <col min="8446" max="8446" width="37.453125" style="302" customWidth="1"/>
    <col min="8447" max="8447" width="25.36328125" style="302" customWidth="1"/>
    <col min="8448" max="8454" width="17.1796875" style="302" customWidth="1"/>
    <col min="8455" max="8455" width="6.54296875" style="302"/>
    <col min="8456" max="8474" width="8.54296875" style="302" customWidth="1"/>
    <col min="8475" max="8701" width="6.54296875" style="302"/>
    <col min="8702" max="8702" width="37.453125" style="302" customWidth="1"/>
    <col min="8703" max="8703" width="25.36328125" style="302" customWidth="1"/>
    <col min="8704" max="8710" width="17.1796875" style="302" customWidth="1"/>
    <col min="8711" max="8711" width="6.54296875" style="302"/>
    <col min="8712" max="8730" width="8.54296875" style="302" customWidth="1"/>
    <col min="8731" max="8957" width="6.54296875" style="302"/>
    <col min="8958" max="8958" width="37.453125" style="302" customWidth="1"/>
    <col min="8959" max="8959" width="25.36328125" style="302" customWidth="1"/>
    <col min="8960" max="8966" width="17.1796875" style="302" customWidth="1"/>
    <col min="8967" max="8967" width="6.54296875" style="302"/>
    <col min="8968" max="8986" width="8.54296875" style="302" customWidth="1"/>
    <col min="8987" max="9213" width="6.54296875" style="302"/>
    <col min="9214" max="9214" width="37.453125" style="302" customWidth="1"/>
    <col min="9215" max="9215" width="25.36328125" style="302" customWidth="1"/>
    <col min="9216" max="9222" width="17.1796875" style="302" customWidth="1"/>
    <col min="9223" max="9223" width="6.54296875" style="302"/>
    <col min="9224" max="9242" width="8.54296875" style="302" customWidth="1"/>
    <col min="9243" max="9469" width="6.54296875" style="302"/>
    <col min="9470" max="9470" width="37.453125" style="302" customWidth="1"/>
    <col min="9471" max="9471" width="25.36328125" style="302" customWidth="1"/>
    <col min="9472" max="9478" width="17.1796875" style="302" customWidth="1"/>
    <col min="9479" max="9479" width="6.54296875" style="302"/>
    <col min="9480" max="9498" width="8.54296875" style="302" customWidth="1"/>
    <col min="9499" max="9725" width="6.54296875" style="302"/>
    <col min="9726" max="9726" width="37.453125" style="302" customWidth="1"/>
    <col min="9727" max="9727" width="25.36328125" style="302" customWidth="1"/>
    <col min="9728" max="9734" width="17.1796875" style="302" customWidth="1"/>
    <col min="9735" max="9735" width="6.54296875" style="302"/>
    <col min="9736" max="9754" width="8.54296875" style="302" customWidth="1"/>
    <col min="9755" max="9981" width="6.54296875" style="302"/>
    <col min="9982" max="9982" width="37.453125" style="302" customWidth="1"/>
    <col min="9983" max="9983" width="25.36328125" style="302" customWidth="1"/>
    <col min="9984" max="9990" width="17.1796875" style="302" customWidth="1"/>
    <col min="9991" max="9991" width="6.54296875" style="302"/>
    <col min="9992" max="10010" width="8.54296875" style="302" customWidth="1"/>
    <col min="10011" max="10237" width="6.54296875" style="302"/>
    <col min="10238" max="10238" width="37.453125" style="302" customWidth="1"/>
    <col min="10239" max="10239" width="25.36328125" style="302" customWidth="1"/>
    <col min="10240" max="10246" width="17.1796875" style="302" customWidth="1"/>
    <col min="10247" max="10247" width="6.54296875" style="302"/>
    <col min="10248" max="10266" width="8.54296875" style="302" customWidth="1"/>
    <col min="10267" max="10493" width="6.54296875" style="302"/>
    <col min="10494" max="10494" width="37.453125" style="302" customWidth="1"/>
    <col min="10495" max="10495" width="25.36328125" style="302" customWidth="1"/>
    <col min="10496" max="10502" width="17.1796875" style="302" customWidth="1"/>
    <col min="10503" max="10503" width="6.54296875" style="302"/>
    <col min="10504" max="10522" width="8.54296875" style="302" customWidth="1"/>
    <col min="10523" max="10749" width="6.54296875" style="302"/>
    <col min="10750" max="10750" width="37.453125" style="302" customWidth="1"/>
    <col min="10751" max="10751" width="25.36328125" style="302" customWidth="1"/>
    <col min="10752" max="10758" width="17.1796875" style="302" customWidth="1"/>
    <col min="10759" max="10759" width="6.54296875" style="302"/>
    <col min="10760" max="10778" width="8.54296875" style="302" customWidth="1"/>
    <col min="10779" max="11005" width="6.54296875" style="302"/>
    <col min="11006" max="11006" width="37.453125" style="302" customWidth="1"/>
    <col min="11007" max="11007" width="25.36328125" style="302" customWidth="1"/>
    <col min="11008" max="11014" width="17.1796875" style="302" customWidth="1"/>
    <col min="11015" max="11015" width="6.54296875" style="302"/>
    <col min="11016" max="11034" width="8.54296875" style="302" customWidth="1"/>
    <col min="11035" max="11261" width="6.54296875" style="302"/>
    <col min="11262" max="11262" width="37.453125" style="302" customWidth="1"/>
    <col min="11263" max="11263" width="25.36328125" style="302" customWidth="1"/>
    <col min="11264" max="11270" width="17.1796875" style="302" customWidth="1"/>
    <col min="11271" max="11271" width="6.54296875" style="302"/>
    <col min="11272" max="11290" width="8.54296875" style="302" customWidth="1"/>
    <col min="11291" max="11517" width="6.54296875" style="302"/>
    <col min="11518" max="11518" width="37.453125" style="302" customWidth="1"/>
    <col min="11519" max="11519" width="25.36328125" style="302" customWidth="1"/>
    <col min="11520" max="11526" width="17.1796875" style="302" customWidth="1"/>
    <col min="11527" max="11527" width="6.54296875" style="302"/>
    <col min="11528" max="11546" width="8.54296875" style="302" customWidth="1"/>
    <col min="11547" max="11773" width="6.54296875" style="302"/>
    <col min="11774" max="11774" width="37.453125" style="302" customWidth="1"/>
    <col min="11775" max="11775" width="25.36328125" style="302" customWidth="1"/>
    <col min="11776" max="11782" width="17.1796875" style="302" customWidth="1"/>
    <col min="11783" max="11783" width="6.54296875" style="302"/>
    <col min="11784" max="11802" width="8.54296875" style="302" customWidth="1"/>
    <col min="11803" max="12029" width="6.54296875" style="302"/>
    <col min="12030" max="12030" width="37.453125" style="302" customWidth="1"/>
    <col min="12031" max="12031" width="25.36328125" style="302" customWidth="1"/>
    <col min="12032" max="12038" width="17.1796875" style="302" customWidth="1"/>
    <col min="12039" max="12039" width="6.54296875" style="302"/>
    <col min="12040" max="12058" width="8.54296875" style="302" customWidth="1"/>
    <col min="12059" max="12285" width="6.54296875" style="302"/>
    <col min="12286" max="12286" width="37.453125" style="302" customWidth="1"/>
    <col min="12287" max="12287" width="25.36328125" style="302" customWidth="1"/>
    <col min="12288" max="12294" width="17.1796875" style="302" customWidth="1"/>
    <col min="12295" max="12295" width="6.54296875" style="302"/>
    <col min="12296" max="12314" width="8.54296875" style="302" customWidth="1"/>
    <col min="12315" max="12541" width="6.54296875" style="302"/>
    <col min="12542" max="12542" width="37.453125" style="302" customWidth="1"/>
    <col min="12543" max="12543" width="25.36328125" style="302" customWidth="1"/>
    <col min="12544" max="12550" width="17.1796875" style="302" customWidth="1"/>
    <col min="12551" max="12551" width="6.54296875" style="302"/>
    <col min="12552" max="12570" width="8.54296875" style="302" customWidth="1"/>
    <col min="12571" max="12797" width="6.54296875" style="302"/>
    <col min="12798" max="12798" width="37.453125" style="302" customWidth="1"/>
    <col min="12799" max="12799" width="25.36328125" style="302" customWidth="1"/>
    <col min="12800" max="12806" width="17.1796875" style="302" customWidth="1"/>
    <col min="12807" max="12807" width="6.54296875" style="302"/>
    <col min="12808" max="12826" width="8.54296875" style="302" customWidth="1"/>
    <col min="12827" max="13053" width="6.54296875" style="302"/>
    <col min="13054" max="13054" width="37.453125" style="302" customWidth="1"/>
    <col min="13055" max="13055" width="25.36328125" style="302" customWidth="1"/>
    <col min="13056" max="13062" width="17.1796875" style="302" customWidth="1"/>
    <col min="13063" max="13063" width="6.54296875" style="302"/>
    <col min="13064" max="13082" width="8.54296875" style="302" customWidth="1"/>
    <col min="13083" max="13309" width="6.54296875" style="302"/>
    <col min="13310" max="13310" width="37.453125" style="302" customWidth="1"/>
    <col min="13311" max="13311" width="25.36328125" style="302" customWidth="1"/>
    <col min="13312" max="13318" width="17.1796875" style="302" customWidth="1"/>
    <col min="13319" max="13319" width="6.54296875" style="302"/>
    <col min="13320" max="13338" width="8.54296875" style="302" customWidth="1"/>
    <col min="13339" max="13565" width="6.54296875" style="302"/>
    <col min="13566" max="13566" width="37.453125" style="302" customWidth="1"/>
    <col min="13567" max="13567" width="25.36328125" style="302" customWidth="1"/>
    <col min="13568" max="13574" width="17.1796875" style="302" customWidth="1"/>
    <col min="13575" max="13575" width="6.54296875" style="302"/>
    <col min="13576" max="13594" width="8.54296875" style="302" customWidth="1"/>
    <col min="13595" max="13821" width="6.54296875" style="302"/>
    <col min="13822" max="13822" width="37.453125" style="302" customWidth="1"/>
    <col min="13823" max="13823" width="25.36328125" style="302" customWidth="1"/>
    <col min="13824" max="13830" width="17.1796875" style="302" customWidth="1"/>
    <col min="13831" max="13831" width="6.54296875" style="302"/>
    <col min="13832" max="13850" width="8.54296875" style="302" customWidth="1"/>
    <col min="13851" max="14077" width="6.54296875" style="302"/>
    <col min="14078" max="14078" width="37.453125" style="302" customWidth="1"/>
    <col min="14079" max="14079" width="25.36328125" style="302" customWidth="1"/>
    <col min="14080" max="14086" width="17.1796875" style="302" customWidth="1"/>
    <col min="14087" max="14087" width="6.54296875" style="302"/>
    <col min="14088" max="14106" width="8.54296875" style="302" customWidth="1"/>
    <col min="14107" max="14333" width="6.54296875" style="302"/>
    <col min="14334" max="14334" width="37.453125" style="302" customWidth="1"/>
    <col min="14335" max="14335" width="25.36328125" style="302" customWidth="1"/>
    <col min="14336" max="14342" width="17.1796875" style="302" customWidth="1"/>
    <col min="14343" max="14343" width="6.54296875" style="302"/>
    <col min="14344" max="14362" width="8.54296875" style="302" customWidth="1"/>
    <col min="14363" max="14589" width="6.54296875" style="302"/>
    <col min="14590" max="14590" width="37.453125" style="302" customWidth="1"/>
    <col min="14591" max="14591" width="25.36328125" style="302" customWidth="1"/>
    <col min="14592" max="14598" width="17.1796875" style="302" customWidth="1"/>
    <col min="14599" max="14599" width="6.54296875" style="302"/>
    <col min="14600" max="14618" width="8.54296875" style="302" customWidth="1"/>
    <col min="14619" max="14845" width="6.54296875" style="302"/>
    <col min="14846" max="14846" width="37.453125" style="302" customWidth="1"/>
    <col min="14847" max="14847" width="25.36328125" style="302" customWidth="1"/>
    <col min="14848" max="14854" width="17.1796875" style="302" customWidth="1"/>
    <col min="14855" max="14855" width="6.54296875" style="302"/>
    <col min="14856" max="14874" width="8.54296875" style="302" customWidth="1"/>
    <col min="14875" max="15101" width="6.54296875" style="302"/>
    <col min="15102" max="15102" width="37.453125" style="302" customWidth="1"/>
    <col min="15103" max="15103" width="25.36328125" style="302" customWidth="1"/>
    <col min="15104" max="15110" width="17.1796875" style="302" customWidth="1"/>
    <col min="15111" max="15111" width="6.54296875" style="302"/>
    <col min="15112" max="15130" width="8.54296875" style="302" customWidth="1"/>
    <col min="15131" max="15357" width="6.54296875" style="302"/>
    <col min="15358" max="15358" width="37.453125" style="302" customWidth="1"/>
    <col min="15359" max="15359" width="25.36328125" style="302" customWidth="1"/>
    <col min="15360" max="15366" width="17.1796875" style="302" customWidth="1"/>
    <col min="15367" max="15367" width="6.54296875" style="302"/>
    <col min="15368" max="15386" width="8.54296875" style="302" customWidth="1"/>
    <col min="15387" max="15613" width="6.54296875" style="302"/>
    <col min="15614" max="15614" width="37.453125" style="302" customWidth="1"/>
    <col min="15615" max="15615" width="25.36328125" style="302" customWidth="1"/>
    <col min="15616" max="15622" width="17.1796875" style="302" customWidth="1"/>
    <col min="15623" max="15623" width="6.54296875" style="302"/>
    <col min="15624" max="15642" width="8.54296875" style="302" customWidth="1"/>
    <col min="15643" max="15869" width="6.54296875" style="302"/>
    <col min="15870" max="15870" width="37.453125" style="302" customWidth="1"/>
    <col min="15871" max="15871" width="25.36328125" style="302" customWidth="1"/>
    <col min="15872" max="15878" width="17.1796875" style="302" customWidth="1"/>
    <col min="15879" max="15879" width="6.54296875" style="302"/>
    <col min="15880" max="15898" width="8.54296875" style="302" customWidth="1"/>
    <col min="15899" max="16125" width="6.54296875" style="302"/>
    <col min="16126" max="16126" width="37.453125" style="302" customWidth="1"/>
    <col min="16127" max="16127" width="25.36328125" style="302" customWidth="1"/>
    <col min="16128" max="16134" width="17.1796875" style="302" customWidth="1"/>
    <col min="16135" max="16135" width="6.54296875" style="302"/>
    <col min="16136" max="16154" width="8.54296875" style="302" customWidth="1"/>
    <col min="16155" max="16384" width="6.54296875" style="302"/>
  </cols>
  <sheetData>
    <row r="1" spans="1:26" s="280" customFormat="1" ht="14" x14ac:dyDescent="0.35">
      <c r="A1" s="304" t="s">
        <v>1319</v>
      </c>
    </row>
    <row r="2" spans="1:26" s="280" customFormat="1" ht="14" x14ac:dyDescent="0.35">
      <c r="A2" s="304" t="s">
        <v>161</v>
      </c>
    </row>
    <row r="3" spans="1:26" s="280" customFormat="1" ht="14" x14ac:dyDescent="0.35">
      <c r="A3" s="693" t="s">
        <v>1087</v>
      </c>
      <c r="B3" s="693"/>
      <c r="C3" s="693"/>
      <c r="D3" s="693"/>
      <c r="E3" s="693"/>
      <c r="F3" s="693"/>
    </row>
    <row r="4" spans="1:26" ht="12" customHeight="1" x14ac:dyDescent="0.35">
      <c r="A4" s="694" t="s">
        <v>4</v>
      </c>
      <c r="B4" s="696" t="s">
        <v>6</v>
      </c>
      <c r="C4" s="284" t="s">
        <v>7</v>
      </c>
      <c r="D4" s="284" t="s">
        <v>9</v>
      </c>
      <c r="E4" s="284" t="s">
        <v>8</v>
      </c>
      <c r="F4" s="305" t="s">
        <v>10</v>
      </c>
      <c r="H4" s="704" t="s">
        <v>1044</v>
      </c>
      <c r="I4" s="690" t="s">
        <v>1045</v>
      </c>
      <c r="J4" s="690" t="s">
        <v>1046</v>
      </c>
      <c r="K4" s="690" t="s">
        <v>1047</v>
      </c>
      <c r="L4" s="690" t="s">
        <v>1048</v>
      </c>
      <c r="M4" s="690" t="s">
        <v>1049</v>
      </c>
      <c r="N4" s="690" t="s">
        <v>1050</v>
      </c>
      <c r="O4" s="690" t="s">
        <v>1051</v>
      </c>
      <c r="P4" s="690" t="s">
        <v>1052</v>
      </c>
      <c r="Q4" s="690" t="s">
        <v>1053</v>
      </c>
      <c r="R4" s="690" t="s">
        <v>1054</v>
      </c>
      <c r="S4" s="690" t="s">
        <v>1055</v>
      </c>
      <c r="T4" s="690" t="s">
        <v>1056</v>
      </c>
      <c r="U4" s="690" t="s">
        <v>1057</v>
      </c>
      <c r="V4" s="690" t="s">
        <v>1058</v>
      </c>
      <c r="W4" s="690" t="s">
        <v>1059</v>
      </c>
      <c r="X4" s="690" t="s">
        <v>1060</v>
      </c>
      <c r="Y4" s="690" t="s">
        <v>1061</v>
      </c>
      <c r="Z4" s="690" t="s">
        <v>1062</v>
      </c>
    </row>
    <row r="5" spans="1:26" x14ac:dyDescent="0.35">
      <c r="A5" s="695"/>
      <c r="B5" s="697"/>
      <c r="C5" s="287"/>
      <c r="D5" s="287"/>
      <c r="E5" s="287"/>
      <c r="F5" s="417" t="s">
        <v>1063</v>
      </c>
      <c r="H5" s="705"/>
      <c r="I5" s="691"/>
      <c r="J5" s="691"/>
      <c r="K5" s="691"/>
      <c r="L5" s="691"/>
      <c r="M5" s="691"/>
      <c r="N5" s="691"/>
      <c r="O5" s="691"/>
      <c r="P5" s="691"/>
      <c r="Q5" s="691"/>
      <c r="R5" s="691"/>
      <c r="S5" s="691"/>
      <c r="T5" s="691"/>
      <c r="U5" s="691"/>
      <c r="V5" s="691"/>
      <c r="W5" s="691"/>
      <c r="X5" s="691"/>
      <c r="Y5" s="691"/>
      <c r="Z5" s="691"/>
    </row>
    <row r="6" spans="1:26" ht="35" customHeight="1" x14ac:dyDescent="0.35">
      <c r="A6" s="290"/>
      <c r="B6" s="291" t="s">
        <v>1064</v>
      </c>
      <c r="C6" s="418"/>
      <c r="D6" s="418"/>
      <c r="E6" s="419"/>
      <c r="F6" s="613"/>
      <c r="H6" s="306">
        <f>SUM(I6:Z6)</f>
        <v>0</v>
      </c>
      <c r="I6" s="306"/>
      <c r="J6" s="306"/>
      <c r="K6" s="306"/>
      <c r="L6" s="306"/>
      <c r="M6" s="306"/>
      <c r="N6" s="306"/>
      <c r="O6" s="306"/>
      <c r="P6" s="306"/>
      <c r="Q6" s="306"/>
      <c r="R6" s="306"/>
      <c r="S6" s="306"/>
      <c r="T6" s="306"/>
      <c r="U6" s="306"/>
      <c r="V6" s="306"/>
      <c r="W6" s="306"/>
      <c r="X6" s="306"/>
      <c r="Y6" s="306"/>
      <c r="Z6" s="306"/>
    </row>
    <row r="7" spans="1:26" ht="35" customHeight="1" x14ac:dyDescent="0.35">
      <c r="A7" s="290" t="s">
        <v>1088</v>
      </c>
      <c r="B7" s="307" t="s">
        <v>1322</v>
      </c>
      <c r="C7" s="421"/>
      <c r="D7" s="421"/>
      <c r="E7" s="425"/>
      <c r="F7" s="613" t="str">
        <f>IF(D7&gt;0,D7*E7,"")</f>
        <v/>
      </c>
      <c r="H7" s="306">
        <f t="shared" ref="H7:H22" si="0">SUM(I7:Z7)</f>
        <v>0</v>
      </c>
      <c r="I7" s="306"/>
      <c r="J7" s="306"/>
      <c r="K7" s="306"/>
      <c r="L7" s="306"/>
      <c r="M7" s="306"/>
      <c r="N7" s="306"/>
      <c r="O7" s="306"/>
      <c r="P7" s="306"/>
      <c r="Q7" s="306"/>
      <c r="R7" s="306"/>
      <c r="S7" s="306"/>
      <c r="T7" s="306"/>
      <c r="U7" s="306"/>
      <c r="V7" s="306"/>
      <c r="W7" s="306"/>
      <c r="X7" s="306"/>
      <c r="Y7" s="306"/>
      <c r="Z7" s="306"/>
    </row>
    <row r="8" spans="1:26" ht="35" customHeight="1" x14ac:dyDescent="0.35">
      <c r="A8" s="290" t="s">
        <v>1089</v>
      </c>
      <c r="B8" s="307" t="s">
        <v>1318</v>
      </c>
      <c r="C8" s="421" t="s">
        <v>329</v>
      </c>
      <c r="D8" s="421">
        <v>1</v>
      </c>
      <c r="E8" s="445"/>
      <c r="F8" s="614"/>
      <c r="H8" s="306">
        <f t="shared" si="0"/>
        <v>0</v>
      </c>
      <c r="I8" s="306"/>
      <c r="J8" s="306"/>
      <c r="K8" s="306"/>
      <c r="L8" s="306"/>
      <c r="M8" s="306"/>
      <c r="N8" s="306"/>
      <c r="O8" s="306"/>
      <c r="P8" s="306"/>
      <c r="Q8" s="306"/>
      <c r="R8" s="306"/>
      <c r="S8" s="306"/>
      <c r="T8" s="306"/>
      <c r="U8" s="306"/>
      <c r="V8" s="306"/>
      <c r="W8" s="306"/>
      <c r="X8" s="306"/>
      <c r="Y8" s="306"/>
      <c r="Z8" s="306"/>
    </row>
    <row r="9" spans="1:26" ht="35" customHeight="1" x14ac:dyDescent="0.35">
      <c r="A9" s="290" t="s">
        <v>1090</v>
      </c>
      <c r="B9" s="307" t="s">
        <v>1091</v>
      </c>
      <c r="C9" s="421" t="s">
        <v>329</v>
      </c>
      <c r="D9" s="421">
        <v>1</v>
      </c>
      <c r="E9" s="445"/>
      <c r="F9" s="614"/>
      <c r="H9" s="306">
        <f t="shared" si="0"/>
        <v>0</v>
      </c>
      <c r="I9" s="306"/>
      <c r="J9" s="306"/>
      <c r="K9" s="306"/>
      <c r="L9" s="306"/>
      <c r="M9" s="306"/>
      <c r="N9" s="306"/>
      <c r="O9" s="306"/>
      <c r="P9" s="306"/>
      <c r="Q9" s="306"/>
      <c r="R9" s="306"/>
      <c r="S9" s="306"/>
      <c r="T9" s="306"/>
      <c r="U9" s="306"/>
      <c r="V9" s="306"/>
      <c r="W9" s="306"/>
      <c r="X9" s="306"/>
      <c r="Y9" s="306"/>
      <c r="Z9" s="306"/>
    </row>
    <row r="10" spans="1:26" ht="35" customHeight="1" x14ac:dyDescent="0.35">
      <c r="A10" s="290"/>
      <c r="B10" s="306"/>
      <c r="C10" s="437"/>
      <c r="D10" s="437"/>
      <c r="E10" s="445"/>
      <c r="F10" s="614"/>
      <c r="H10" s="306">
        <f t="shared" si="0"/>
        <v>0</v>
      </c>
      <c r="I10" s="306"/>
      <c r="J10" s="306"/>
      <c r="K10" s="306"/>
      <c r="L10" s="306"/>
      <c r="M10" s="306"/>
      <c r="N10" s="306"/>
      <c r="O10" s="306"/>
      <c r="P10" s="306"/>
      <c r="Q10" s="306"/>
      <c r="R10" s="306"/>
      <c r="S10" s="306"/>
      <c r="T10" s="306"/>
      <c r="U10" s="306"/>
      <c r="V10" s="306"/>
      <c r="W10" s="306"/>
      <c r="X10" s="306"/>
      <c r="Y10" s="306"/>
      <c r="Z10" s="306"/>
    </row>
    <row r="11" spans="1:26" ht="21" x14ac:dyDescent="0.35">
      <c r="A11" s="309"/>
      <c r="B11" s="310" t="s">
        <v>1092</v>
      </c>
      <c r="C11" s="418"/>
      <c r="D11" s="418"/>
      <c r="E11" s="445"/>
      <c r="F11" s="614"/>
      <c r="H11" s="306">
        <f t="shared" si="0"/>
        <v>0</v>
      </c>
      <c r="I11" s="306"/>
      <c r="J11" s="306"/>
      <c r="K11" s="306"/>
      <c r="L11" s="306"/>
      <c r="M11" s="306"/>
      <c r="N11" s="306"/>
      <c r="O11" s="306"/>
      <c r="P11" s="306"/>
      <c r="Q11" s="306"/>
      <c r="R11" s="306"/>
      <c r="S11" s="306"/>
      <c r="T11" s="306"/>
      <c r="U11" s="306"/>
      <c r="V11" s="306"/>
      <c r="W11" s="306"/>
      <c r="X11" s="306"/>
      <c r="Y11" s="306"/>
      <c r="Z11" s="306"/>
    </row>
    <row r="12" spans="1:26" ht="56.4" customHeight="1" x14ac:dyDescent="0.35">
      <c r="A12" s="290" t="s">
        <v>1093</v>
      </c>
      <c r="B12" s="307" t="s">
        <v>1321</v>
      </c>
      <c r="C12" s="421" t="s">
        <v>329</v>
      </c>
      <c r="D12" s="421">
        <v>1</v>
      </c>
      <c r="E12" s="445"/>
      <c r="F12" s="614"/>
      <c r="H12" s="306">
        <f t="shared" si="0"/>
        <v>0</v>
      </c>
      <c r="I12" s="306"/>
      <c r="J12" s="306"/>
      <c r="K12" s="306"/>
      <c r="L12" s="306"/>
      <c r="M12" s="306"/>
      <c r="N12" s="306"/>
      <c r="O12" s="306"/>
      <c r="P12" s="306"/>
      <c r="Q12" s="306"/>
      <c r="R12" s="306"/>
      <c r="S12" s="306"/>
      <c r="T12" s="306"/>
      <c r="U12" s="306"/>
      <c r="V12" s="306"/>
      <c r="W12" s="306"/>
      <c r="X12" s="306"/>
      <c r="Y12" s="306"/>
      <c r="Z12" s="306"/>
    </row>
    <row r="13" spans="1:26" ht="46.75" customHeight="1" x14ac:dyDescent="0.35">
      <c r="A13" s="290" t="s">
        <v>1094</v>
      </c>
      <c r="B13" s="307" t="s">
        <v>1095</v>
      </c>
      <c r="C13" s="421" t="s">
        <v>329</v>
      </c>
      <c r="D13" s="421">
        <v>1</v>
      </c>
      <c r="E13" s="445"/>
      <c r="F13" s="614"/>
      <c r="H13" s="306">
        <f t="shared" si="0"/>
        <v>0</v>
      </c>
      <c r="I13" s="306"/>
      <c r="J13" s="306"/>
      <c r="K13" s="306"/>
      <c r="L13" s="306"/>
      <c r="M13" s="306"/>
      <c r="N13" s="306"/>
      <c r="O13" s="306"/>
      <c r="P13" s="306"/>
      <c r="Q13" s="306"/>
      <c r="R13" s="306"/>
      <c r="S13" s="306"/>
      <c r="T13" s="306"/>
      <c r="U13" s="306"/>
      <c r="V13" s="306"/>
      <c r="W13" s="306"/>
      <c r="X13" s="306"/>
      <c r="Y13" s="306"/>
      <c r="Z13" s="306"/>
    </row>
    <row r="14" spans="1:26" ht="35" customHeight="1" x14ac:dyDescent="0.35">
      <c r="A14" s="290" t="s">
        <v>1096</v>
      </c>
      <c r="B14" s="307" t="s">
        <v>1097</v>
      </c>
      <c r="C14" s="421" t="s">
        <v>329</v>
      </c>
      <c r="D14" s="421">
        <v>1</v>
      </c>
      <c r="E14" s="445"/>
      <c r="F14" s="614"/>
      <c r="H14" s="306">
        <f t="shared" si="0"/>
        <v>0</v>
      </c>
      <c r="I14" s="306"/>
      <c r="J14" s="306"/>
      <c r="K14" s="306"/>
      <c r="L14" s="306"/>
      <c r="M14" s="306"/>
      <c r="N14" s="306"/>
      <c r="O14" s="306"/>
      <c r="P14" s="306"/>
      <c r="Q14" s="306"/>
      <c r="R14" s="306"/>
      <c r="S14" s="306"/>
      <c r="T14" s="306"/>
      <c r="U14" s="306"/>
      <c r="V14" s="306"/>
      <c r="W14" s="306"/>
      <c r="X14" s="306"/>
      <c r="Y14" s="306"/>
      <c r="Z14" s="306"/>
    </row>
    <row r="15" spans="1:26" ht="35" customHeight="1" x14ac:dyDescent="0.35">
      <c r="A15" s="290" t="s">
        <v>1098</v>
      </c>
      <c r="B15" s="307" t="s">
        <v>1099</v>
      </c>
      <c r="C15" s="421" t="s">
        <v>329</v>
      </c>
      <c r="D15" s="421">
        <v>1</v>
      </c>
      <c r="E15" s="445"/>
      <c r="F15" s="614"/>
      <c r="H15" s="306">
        <f t="shared" si="0"/>
        <v>0</v>
      </c>
      <c r="I15" s="306"/>
      <c r="J15" s="306"/>
      <c r="K15" s="306"/>
      <c r="L15" s="306"/>
      <c r="M15" s="306"/>
      <c r="N15" s="306"/>
      <c r="O15" s="306"/>
      <c r="P15" s="306"/>
      <c r="Q15" s="306"/>
      <c r="R15" s="306"/>
      <c r="S15" s="306"/>
      <c r="T15" s="306"/>
      <c r="U15" s="306"/>
      <c r="V15" s="306"/>
      <c r="W15" s="306"/>
      <c r="X15" s="306"/>
      <c r="Y15" s="306"/>
      <c r="Z15" s="306"/>
    </row>
    <row r="16" spans="1:26" ht="35" customHeight="1" x14ac:dyDescent="0.35">
      <c r="A16" s="290" t="s">
        <v>1100</v>
      </c>
      <c r="B16" s="307" t="s">
        <v>1101</v>
      </c>
      <c r="C16" s="421" t="s">
        <v>329</v>
      </c>
      <c r="D16" s="421">
        <v>1</v>
      </c>
      <c r="E16" s="445"/>
      <c r="F16" s="614"/>
      <c r="H16" s="306">
        <f t="shared" si="0"/>
        <v>0</v>
      </c>
      <c r="I16" s="306"/>
      <c r="J16" s="306"/>
      <c r="K16" s="306"/>
      <c r="L16" s="306"/>
      <c r="M16" s="306"/>
      <c r="N16" s="306"/>
      <c r="O16" s="306"/>
      <c r="P16" s="306"/>
      <c r="Q16" s="306"/>
      <c r="R16" s="306"/>
      <c r="S16" s="306"/>
      <c r="T16" s="306"/>
      <c r="U16" s="306"/>
      <c r="V16" s="306"/>
      <c r="W16" s="306"/>
      <c r="X16" s="306"/>
      <c r="Y16" s="306"/>
      <c r="Z16" s="306"/>
    </row>
    <row r="17" spans="1:26" ht="35" customHeight="1" x14ac:dyDescent="0.35">
      <c r="A17" s="290"/>
      <c r="B17" s="307" t="s">
        <v>1102</v>
      </c>
      <c r="C17" s="421"/>
      <c r="D17" s="421"/>
      <c r="E17" s="425"/>
      <c r="F17" s="613" t="str">
        <f>IF(D17&gt;0,D17*E17,"")</f>
        <v/>
      </c>
      <c r="H17" s="306">
        <f t="shared" si="0"/>
        <v>0</v>
      </c>
      <c r="I17" s="306"/>
      <c r="J17" s="306"/>
      <c r="K17" s="306"/>
      <c r="L17" s="306"/>
      <c r="M17" s="306"/>
      <c r="N17" s="306"/>
      <c r="O17" s="306"/>
      <c r="P17" s="306"/>
      <c r="Q17" s="306"/>
      <c r="R17" s="306"/>
      <c r="S17" s="306"/>
      <c r="T17" s="306"/>
      <c r="U17" s="306"/>
      <c r="V17" s="306"/>
      <c r="W17" s="306"/>
      <c r="X17" s="306"/>
      <c r="Y17" s="306"/>
      <c r="Z17" s="306"/>
    </row>
    <row r="18" spans="1:26" x14ac:dyDescent="0.35">
      <c r="A18" s="290"/>
      <c r="B18" s="295"/>
      <c r="C18" s="421"/>
      <c r="D18" s="421"/>
      <c r="E18" s="422"/>
      <c r="F18" s="613" t="str">
        <f>IF(D18&gt;0,D18*E18,"")</f>
        <v/>
      </c>
      <c r="H18" s="306">
        <f t="shared" si="0"/>
        <v>0</v>
      </c>
      <c r="I18" s="306"/>
      <c r="J18" s="306"/>
      <c r="K18" s="306"/>
      <c r="L18" s="306"/>
      <c r="M18" s="306"/>
      <c r="N18" s="306"/>
      <c r="O18" s="306"/>
      <c r="P18" s="306"/>
      <c r="Q18" s="306"/>
      <c r="R18" s="306"/>
      <c r="S18" s="306"/>
      <c r="T18" s="306"/>
      <c r="U18" s="306"/>
      <c r="V18" s="306"/>
      <c r="W18" s="306"/>
      <c r="X18" s="306"/>
      <c r="Y18" s="306"/>
      <c r="Z18" s="306"/>
    </row>
    <row r="19" spans="1:26" x14ac:dyDescent="0.35">
      <c r="A19" s="290"/>
      <c r="B19" s="295"/>
      <c r="C19" s="421"/>
      <c r="D19" s="421"/>
      <c r="E19" s="422"/>
      <c r="F19" s="613" t="str">
        <f>IF(D19&gt;0,D19*E19,"")</f>
        <v/>
      </c>
      <c r="H19" s="306">
        <f t="shared" si="0"/>
        <v>0</v>
      </c>
      <c r="I19" s="306"/>
      <c r="J19" s="306"/>
      <c r="K19" s="306"/>
      <c r="L19" s="306"/>
      <c r="M19" s="306"/>
      <c r="N19" s="306"/>
      <c r="O19" s="306"/>
      <c r="P19" s="306"/>
      <c r="Q19" s="306"/>
      <c r="R19" s="306"/>
      <c r="S19" s="306"/>
      <c r="T19" s="306"/>
      <c r="U19" s="306"/>
      <c r="V19" s="306"/>
      <c r="W19" s="306"/>
      <c r="X19" s="306"/>
      <c r="Y19" s="306"/>
      <c r="Z19" s="306"/>
    </row>
    <row r="20" spans="1:26" x14ac:dyDescent="0.35">
      <c r="A20" s="290"/>
      <c r="B20" s="295"/>
      <c r="C20" s="421"/>
      <c r="D20" s="421"/>
      <c r="E20" s="422"/>
      <c r="F20" s="613" t="str">
        <f>IF(D20&gt;0,D20*E20,"")</f>
        <v/>
      </c>
      <c r="H20" s="306">
        <f t="shared" si="0"/>
        <v>0</v>
      </c>
      <c r="I20" s="306"/>
      <c r="J20" s="306"/>
      <c r="K20" s="306"/>
      <c r="L20" s="306"/>
      <c r="M20" s="306"/>
      <c r="N20" s="306"/>
      <c r="O20" s="306"/>
      <c r="P20" s="306"/>
      <c r="Q20" s="306"/>
      <c r="R20" s="306"/>
      <c r="S20" s="306"/>
      <c r="T20" s="306"/>
      <c r="U20" s="306"/>
      <c r="V20" s="306"/>
      <c r="W20" s="306"/>
      <c r="X20" s="306"/>
      <c r="Y20" s="306"/>
      <c r="Z20" s="306"/>
    </row>
    <row r="21" spans="1:26" x14ac:dyDescent="0.35">
      <c r="A21" s="290"/>
      <c r="B21" s="307"/>
      <c r="C21" s="438"/>
      <c r="D21" s="438"/>
      <c r="E21" s="296"/>
      <c r="F21" s="613"/>
      <c r="H21" s="306">
        <f t="shared" si="0"/>
        <v>0</v>
      </c>
      <c r="I21" s="306"/>
      <c r="J21" s="306"/>
      <c r="K21" s="306"/>
      <c r="L21" s="306"/>
      <c r="M21" s="306"/>
      <c r="N21" s="306"/>
      <c r="O21" s="306"/>
      <c r="P21" s="306"/>
      <c r="Q21" s="306"/>
      <c r="R21" s="306"/>
      <c r="S21" s="306"/>
      <c r="T21" s="306"/>
      <c r="U21" s="306"/>
      <c r="V21" s="306"/>
      <c r="W21" s="306"/>
      <c r="X21" s="306"/>
      <c r="Y21" s="306"/>
      <c r="Z21" s="306"/>
    </row>
    <row r="22" spans="1:26" ht="28.5" customHeight="1" x14ac:dyDescent="0.35">
      <c r="A22" s="702" t="s">
        <v>1908</v>
      </c>
      <c r="B22" s="703"/>
      <c r="C22" s="311"/>
      <c r="D22" s="311"/>
      <c r="E22" s="311"/>
      <c r="F22" s="375"/>
      <c r="H22" s="313">
        <f t="shared" si="0"/>
        <v>0</v>
      </c>
      <c r="I22" s="313"/>
      <c r="J22" s="313"/>
      <c r="K22" s="313"/>
      <c r="L22" s="313"/>
      <c r="M22" s="313"/>
      <c r="N22" s="313"/>
      <c r="O22" s="313"/>
      <c r="P22" s="313"/>
      <c r="Q22" s="313"/>
      <c r="R22" s="313"/>
      <c r="S22" s="313"/>
      <c r="T22" s="313"/>
      <c r="U22" s="313"/>
      <c r="V22" s="313"/>
      <c r="W22" s="313"/>
      <c r="X22" s="313"/>
      <c r="Y22" s="313"/>
      <c r="Z22" s="313"/>
    </row>
  </sheetData>
  <mergeCells count="23">
    <mergeCell ref="V4:V5"/>
    <mergeCell ref="W4:W5"/>
    <mergeCell ref="X4:X5"/>
    <mergeCell ref="Y4:Y5"/>
    <mergeCell ref="Z4:Z5"/>
    <mergeCell ref="A22:B22"/>
    <mergeCell ref="P4:P5"/>
    <mergeCell ref="Q4:Q5"/>
    <mergeCell ref="R4:R5"/>
    <mergeCell ref="S4:S5"/>
    <mergeCell ref="H4:H5"/>
    <mergeCell ref="I4:I5"/>
    <mergeCell ref="A3:F3"/>
    <mergeCell ref="A4:A5"/>
    <mergeCell ref="B4:B5"/>
    <mergeCell ref="T4:T5"/>
    <mergeCell ref="U4:U5"/>
    <mergeCell ref="J4:J5"/>
    <mergeCell ref="K4:K5"/>
    <mergeCell ref="L4:L5"/>
    <mergeCell ref="M4:M5"/>
    <mergeCell ref="N4:N5"/>
    <mergeCell ref="O4:O5"/>
  </mergeCells>
  <pageMargins left="0.23622047244094491" right="0.23622047244094491" top="0.74803149606299213" bottom="0.74803149606299213" header="0.31496062992125984" footer="0.31496062992125984"/>
  <pageSetup paperSize="9" scale="86" firstPageNumber="45"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1AD2-26BE-4318-9A42-088D15DA5BAE}">
  <sheetPr>
    <pageSetUpPr fitToPage="1"/>
  </sheetPr>
  <dimension ref="A1:Z24"/>
  <sheetViews>
    <sheetView showZeros="0" view="pageLayout" zoomScaleNormal="100" zoomScaleSheetLayoutView="85" workbookViewId="0">
      <selection activeCell="D27" sqref="D27"/>
    </sheetView>
  </sheetViews>
  <sheetFormatPr defaultColWidth="6.54296875" defaultRowHeight="11.5" x14ac:dyDescent="0.35"/>
  <cols>
    <col min="1" max="1" width="6.54296875" style="302" customWidth="1"/>
    <col min="2" max="2" width="39.54296875" style="302" customWidth="1"/>
    <col min="3" max="3" width="8.90625" style="302" customWidth="1"/>
    <col min="4" max="4" width="11.81640625" style="410" customWidth="1"/>
    <col min="5" max="5" width="12.90625" style="410" customWidth="1"/>
    <col min="6" max="6" width="21.1796875" style="410" customWidth="1"/>
    <col min="7" max="7" width="6.54296875" style="302"/>
    <col min="8" max="26" width="8.54296875" style="302" customWidth="1"/>
    <col min="27" max="253" width="6.54296875" style="302"/>
    <col min="254" max="254" width="39.54296875" style="302" customWidth="1"/>
    <col min="255" max="255" width="26.54296875" style="302" customWidth="1"/>
    <col min="256" max="262" width="17.1796875" style="302" customWidth="1"/>
    <col min="263" max="263" width="6.54296875" style="302"/>
    <col min="264" max="282" width="8.54296875" style="302" customWidth="1"/>
    <col min="283" max="509" width="6.54296875" style="302"/>
    <col min="510" max="510" width="39.54296875" style="302" customWidth="1"/>
    <col min="511" max="511" width="26.54296875" style="302" customWidth="1"/>
    <col min="512" max="518" width="17.1796875" style="302" customWidth="1"/>
    <col min="519" max="519" width="6.54296875" style="302"/>
    <col min="520" max="538" width="8.54296875" style="302" customWidth="1"/>
    <col min="539" max="765" width="6.54296875" style="302"/>
    <col min="766" max="766" width="39.54296875" style="302" customWidth="1"/>
    <col min="767" max="767" width="26.54296875" style="302" customWidth="1"/>
    <col min="768" max="774" width="17.1796875" style="302" customWidth="1"/>
    <col min="775" max="775" width="6.54296875" style="302"/>
    <col min="776" max="794" width="8.54296875" style="302" customWidth="1"/>
    <col min="795" max="1021" width="6.54296875" style="302"/>
    <col min="1022" max="1022" width="39.54296875" style="302" customWidth="1"/>
    <col min="1023" max="1023" width="26.54296875" style="302" customWidth="1"/>
    <col min="1024" max="1030" width="17.1796875" style="302" customWidth="1"/>
    <col min="1031" max="1031" width="6.54296875" style="302"/>
    <col min="1032" max="1050" width="8.54296875" style="302" customWidth="1"/>
    <col min="1051" max="1277" width="6.54296875" style="302"/>
    <col min="1278" max="1278" width="39.54296875" style="302" customWidth="1"/>
    <col min="1279" max="1279" width="26.54296875" style="302" customWidth="1"/>
    <col min="1280" max="1286" width="17.1796875" style="302" customWidth="1"/>
    <col min="1287" max="1287" width="6.54296875" style="302"/>
    <col min="1288" max="1306" width="8.54296875" style="302" customWidth="1"/>
    <col min="1307" max="1533" width="6.54296875" style="302"/>
    <col min="1534" max="1534" width="39.54296875" style="302" customWidth="1"/>
    <col min="1535" max="1535" width="26.54296875" style="302" customWidth="1"/>
    <col min="1536" max="1542" width="17.1796875" style="302" customWidth="1"/>
    <col min="1543" max="1543" width="6.54296875" style="302"/>
    <col min="1544" max="1562" width="8.54296875" style="302" customWidth="1"/>
    <col min="1563" max="1789" width="6.54296875" style="302"/>
    <col min="1790" max="1790" width="39.54296875" style="302" customWidth="1"/>
    <col min="1791" max="1791" width="26.54296875" style="302" customWidth="1"/>
    <col min="1792" max="1798" width="17.1796875" style="302" customWidth="1"/>
    <col min="1799" max="1799" width="6.54296875" style="302"/>
    <col min="1800" max="1818" width="8.54296875" style="302" customWidth="1"/>
    <col min="1819" max="2045" width="6.54296875" style="302"/>
    <col min="2046" max="2046" width="39.54296875" style="302" customWidth="1"/>
    <col min="2047" max="2047" width="26.54296875" style="302" customWidth="1"/>
    <col min="2048" max="2054" width="17.1796875" style="302" customWidth="1"/>
    <col min="2055" max="2055" width="6.54296875" style="302"/>
    <col min="2056" max="2074" width="8.54296875" style="302" customWidth="1"/>
    <col min="2075" max="2301" width="6.54296875" style="302"/>
    <col min="2302" max="2302" width="39.54296875" style="302" customWidth="1"/>
    <col min="2303" max="2303" width="26.54296875" style="302" customWidth="1"/>
    <col min="2304" max="2310" width="17.1796875" style="302" customWidth="1"/>
    <col min="2311" max="2311" width="6.54296875" style="302"/>
    <col min="2312" max="2330" width="8.54296875" style="302" customWidth="1"/>
    <col min="2331" max="2557" width="6.54296875" style="302"/>
    <col min="2558" max="2558" width="39.54296875" style="302" customWidth="1"/>
    <col min="2559" max="2559" width="26.54296875" style="302" customWidth="1"/>
    <col min="2560" max="2566" width="17.1796875" style="302" customWidth="1"/>
    <col min="2567" max="2567" width="6.54296875" style="302"/>
    <col min="2568" max="2586" width="8.54296875" style="302" customWidth="1"/>
    <col min="2587" max="2813" width="6.54296875" style="302"/>
    <col min="2814" max="2814" width="39.54296875" style="302" customWidth="1"/>
    <col min="2815" max="2815" width="26.54296875" style="302" customWidth="1"/>
    <col min="2816" max="2822" width="17.1796875" style="302" customWidth="1"/>
    <col min="2823" max="2823" width="6.54296875" style="302"/>
    <col min="2824" max="2842" width="8.54296875" style="302" customWidth="1"/>
    <col min="2843" max="3069" width="6.54296875" style="302"/>
    <col min="3070" max="3070" width="39.54296875" style="302" customWidth="1"/>
    <col min="3071" max="3071" width="26.54296875" style="302" customWidth="1"/>
    <col min="3072" max="3078" width="17.1796875" style="302" customWidth="1"/>
    <col min="3079" max="3079" width="6.54296875" style="302"/>
    <col min="3080" max="3098" width="8.54296875" style="302" customWidth="1"/>
    <col min="3099" max="3325" width="6.54296875" style="302"/>
    <col min="3326" max="3326" width="39.54296875" style="302" customWidth="1"/>
    <col min="3327" max="3327" width="26.54296875" style="302" customWidth="1"/>
    <col min="3328" max="3334" width="17.1796875" style="302" customWidth="1"/>
    <col min="3335" max="3335" width="6.54296875" style="302"/>
    <col min="3336" max="3354" width="8.54296875" style="302" customWidth="1"/>
    <col min="3355" max="3581" width="6.54296875" style="302"/>
    <col min="3582" max="3582" width="39.54296875" style="302" customWidth="1"/>
    <col min="3583" max="3583" width="26.54296875" style="302" customWidth="1"/>
    <col min="3584" max="3590" width="17.1796875" style="302" customWidth="1"/>
    <col min="3591" max="3591" width="6.54296875" style="302"/>
    <col min="3592" max="3610" width="8.54296875" style="302" customWidth="1"/>
    <col min="3611" max="3837" width="6.54296875" style="302"/>
    <col min="3838" max="3838" width="39.54296875" style="302" customWidth="1"/>
    <col min="3839" max="3839" width="26.54296875" style="302" customWidth="1"/>
    <col min="3840" max="3846" width="17.1796875" style="302" customWidth="1"/>
    <col min="3847" max="3847" width="6.54296875" style="302"/>
    <col min="3848" max="3866" width="8.54296875" style="302" customWidth="1"/>
    <col min="3867" max="4093" width="6.54296875" style="302"/>
    <col min="4094" max="4094" width="39.54296875" style="302" customWidth="1"/>
    <col min="4095" max="4095" width="26.54296875" style="302" customWidth="1"/>
    <col min="4096" max="4102" width="17.1796875" style="302" customWidth="1"/>
    <col min="4103" max="4103" width="6.54296875" style="302"/>
    <col min="4104" max="4122" width="8.54296875" style="302" customWidth="1"/>
    <col min="4123" max="4349" width="6.54296875" style="302"/>
    <col min="4350" max="4350" width="39.54296875" style="302" customWidth="1"/>
    <col min="4351" max="4351" width="26.54296875" style="302" customWidth="1"/>
    <col min="4352" max="4358" width="17.1796875" style="302" customWidth="1"/>
    <col min="4359" max="4359" width="6.54296875" style="302"/>
    <col min="4360" max="4378" width="8.54296875" style="302" customWidth="1"/>
    <col min="4379" max="4605" width="6.54296875" style="302"/>
    <col min="4606" max="4606" width="39.54296875" style="302" customWidth="1"/>
    <col min="4607" max="4607" width="26.54296875" style="302" customWidth="1"/>
    <col min="4608" max="4614" width="17.1796875" style="302" customWidth="1"/>
    <col min="4615" max="4615" width="6.54296875" style="302"/>
    <col min="4616" max="4634" width="8.54296875" style="302" customWidth="1"/>
    <col min="4635" max="4861" width="6.54296875" style="302"/>
    <col min="4862" max="4862" width="39.54296875" style="302" customWidth="1"/>
    <col min="4863" max="4863" width="26.54296875" style="302" customWidth="1"/>
    <col min="4864" max="4870" width="17.1796875" style="302" customWidth="1"/>
    <col min="4871" max="4871" width="6.54296875" style="302"/>
    <col min="4872" max="4890" width="8.54296875" style="302" customWidth="1"/>
    <col min="4891" max="5117" width="6.54296875" style="302"/>
    <col min="5118" max="5118" width="39.54296875" style="302" customWidth="1"/>
    <col min="5119" max="5119" width="26.54296875" style="302" customWidth="1"/>
    <col min="5120" max="5126" width="17.1796875" style="302" customWidth="1"/>
    <col min="5127" max="5127" width="6.54296875" style="302"/>
    <col min="5128" max="5146" width="8.54296875" style="302" customWidth="1"/>
    <col min="5147" max="5373" width="6.54296875" style="302"/>
    <col min="5374" max="5374" width="39.54296875" style="302" customWidth="1"/>
    <col min="5375" max="5375" width="26.54296875" style="302" customWidth="1"/>
    <col min="5376" max="5382" width="17.1796875" style="302" customWidth="1"/>
    <col min="5383" max="5383" width="6.54296875" style="302"/>
    <col min="5384" max="5402" width="8.54296875" style="302" customWidth="1"/>
    <col min="5403" max="5629" width="6.54296875" style="302"/>
    <col min="5630" max="5630" width="39.54296875" style="302" customWidth="1"/>
    <col min="5631" max="5631" width="26.54296875" style="302" customWidth="1"/>
    <col min="5632" max="5638" width="17.1796875" style="302" customWidth="1"/>
    <col min="5639" max="5639" width="6.54296875" style="302"/>
    <col min="5640" max="5658" width="8.54296875" style="302" customWidth="1"/>
    <col min="5659" max="5885" width="6.54296875" style="302"/>
    <col min="5886" max="5886" width="39.54296875" style="302" customWidth="1"/>
    <col min="5887" max="5887" width="26.54296875" style="302" customWidth="1"/>
    <col min="5888" max="5894" width="17.1796875" style="302" customWidth="1"/>
    <col min="5895" max="5895" width="6.54296875" style="302"/>
    <col min="5896" max="5914" width="8.54296875" style="302" customWidth="1"/>
    <col min="5915" max="6141" width="6.54296875" style="302"/>
    <col min="6142" max="6142" width="39.54296875" style="302" customWidth="1"/>
    <col min="6143" max="6143" width="26.54296875" style="302" customWidth="1"/>
    <col min="6144" max="6150" width="17.1796875" style="302" customWidth="1"/>
    <col min="6151" max="6151" width="6.54296875" style="302"/>
    <col min="6152" max="6170" width="8.54296875" style="302" customWidth="1"/>
    <col min="6171" max="6397" width="6.54296875" style="302"/>
    <col min="6398" max="6398" width="39.54296875" style="302" customWidth="1"/>
    <col min="6399" max="6399" width="26.54296875" style="302" customWidth="1"/>
    <col min="6400" max="6406" width="17.1796875" style="302" customWidth="1"/>
    <col min="6407" max="6407" width="6.54296875" style="302"/>
    <col min="6408" max="6426" width="8.54296875" style="302" customWidth="1"/>
    <col min="6427" max="6653" width="6.54296875" style="302"/>
    <col min="6654" max="6654" width="39.54296875" style="302" customWidth="1"/>
    <col min="6655" max="6655" width="26.54296875" style="302" customWidth="1"/>
    <col min="6656" max="6662" width="17.1796875" style="302" customWidth="1"/>
    <col min="6663" max="6663" width="6.54296875" style="302"/>
    <col min="6664" max="6682" width="8.54296875" style="302" customWidth="1"/>
    <col min="6683" max="6909" width="6.54296875" style="302"/>
    <col min="6910" max="6910" width="39.54296875" style="302" customWidth="1"/>
    <col min="6911" max="6911" width="26.54296875" style="302" customWidth="1"/>
    <col min="6912" max="6918" width="17.1796875" style="302" customWidth="1"/>
    <col min="6919" max="6919" width="6.54296875" style="302"/>
    <col min="6920" max="6938" width="8.54296875" style="302" customWidth="1"/>
    <col min="6939" max="7165" width="6.54296875" style="302"/>
    <col min="7166" max="7166" width="39.54296875" style="302" customWidth="1"/>
    <col min="7167" max="7167" width="26.54296875" style="302" customWidth="1"/>
    <col min="7168" max="7174" width="17.1796875" style="302" customWidth="1"/>
    <col min="7175" max="7175" width="6.54296875" style="302"/>
    <col min="7176" max="7194" width="8.54296875" style="302" customWidth="1"/>
    <col min="7195" max="7421" width="6.54296875" style="302"/>
    <col min="7422" max="7422" width="39.54296875" style="302" customWidth="1"/>
    <col min="7423" max="7423" width="26.54296875" style="302" customWidth="1"/>
    <col min="7424" max="7430" width="17.1796875" style="302" customWidth="1"/>
    <col min="7431" max="7431" width="6.54296875" style="302"/>
    <col min="7432" max="7450" width="8.54296875" style="302" customWidth="1"/>
    <col min="7451" max="7677" width="6.54296875" style="302"/>
    <col min="7678" max="7678" width="39.54296875" style="302" customWidth="1"/>
    <col min="7679" max="7679" width="26.54296875" style="302" customWidth="1"/>
    <col min="7680" max="7686" width="17.1796875" style="302" customWidth="1"/>
    <col min="7687" max="7687" width="6.54296875" style="302"/>
    <col min="7688" max="7706" width="8.54296875" style="302" customWidth="1"/>
    <col min="7707" max="7933" width="6.54296875" style="302"/>
    <col min="7934" max="7934" width="39.54296875" style="302" customWidth="1"/>
    <col min="7935" max="7935" width="26.54296875" style="302" customWidth="1"/>
    <col min="7936" max="7942" width="17.1796875" style="302" customWidth="1"/>
    <col min="7943" max="7943" width="6.54296875" style="302"/>
    <col min="7944" max="7962" width="8.54296875" style="302" customWidth="1"/>
    <col min="7963" max="8189" width="6.54296875" style="302"/>
    <col min="8190" max="8190" width="39.54296875" style="302" customWidth="1"/>
    <col min="8191" max="8191" width="26.54296875" style="302" customWidth="1"/>
    <col min="8192" max="8198" width="17.1796875" style="302" customWidth="1"/>
    <col min="8199" max="8199" width="6.54296875" style="302"/>
    <col min="8200" max="8218" width="8.54296875" style="302" customWidth="1"/>
    <col min="8219" max="8445" width="6.54296875" style="302"/>
    <col min="8446" max="8446" width="39.54296875" style="302" customWidth="1"/>
    <col min="8447" max="8447" width="26.54296875" style="302" customWidth="1"/>
    <col min="8448" max="8454" width="17.1796875" style="302" customWidth="1"/>
    <col min="8455" max="8455" width="6.54296875" style="302"/>
    <col min="8456" max="8474" width="8.54296875" style="302" customWidth="1"/>
    <col min="8475" max="8701" width="6.54296875" style="302"/>
    <col min="8702" max="8702" width="39.54296875" style="302" customWidth="1"/>
    <col min="8703" max="8703" width="26.54296875" style="302" customWidth="1"/>
    <col min="8704" max="8710" width="17.1796875" style="302" customWidth="1"/>
    <col min="8711" max="8711" width="6.54296875" style="302"/>
    <col min="8712" max="8730" width="8.54296875" style="302" customWidth="1"/>
    <col min="8731" max="8957" width="6.54296875" style="302"/>
    <col min="8958" max="8958" width="39.54296875" style="302" customWidth="1"/>
    <col min="8959" max="8959" width="26.54296875" style="302" customWidth="1"/>
    <col min="8960" max="8966" width="17.1796875" style="302" customWidth="1"/>
    <col min="8967" max="8967" width="6.54296875" style="302"/>
    <col min="8968" max="8986" width="8.54296875" style="302" customWidth="1"/>
    <col min="8987" max="9213" width="6.54296875" style="302"/>
    <col min="9214" max="9214" width="39.54296875" style="302" customWidth="1"/>
    <col min="9215" max="9215" width="26.54296875" style="302" customWidth="1"/>
    <col min="9216" max="9222" width="17.1796875" style="302" customWidth="1"/>
    <col min="9223" max="9223" width="6.54296875" style="302"/>
    <col min="9224" max="9242" width="8.54296875" style="302" customWidth="1"/>
    <col min="9243" max="9469" width="6.54296875" style="302"/>
    <col min="9470" max="9470" width="39.54296875" style="302" customWidth="1"/>
    <col min="9471" max="9471" width="26.54296875" style="302" customWidth="1"/>
    <col min="9472" max="9478" width="17.1796875" style="302" customWidth="1"/>
    <col min="9479" max="9479" width="6.54296875" style="302"/>
    <col min="9480" max="9498" width="8.54296875" style="302" customWidth="1"/>
    <col min="9499" max="9725" width="6.54296875" style="302"/>
    <col min="9726" max="9726" width="39.54296875" style="302" customWidth="1"/>
    <col min="9727" max="9727" width="26.54296875" style="302" customWidth="1"/>
    <col min="9728" max="9734" width="17.1796875" style="302" customWidth="1"/>
    <col min="9735" max="9735" width="6.54296875" style="302"/>
    <col min="9736" max="9754" width="8.54296875" style="302" customWidth="1"/>
    <col min="9755" max="9981" width="6.54296875" style="302"/>
    <col min="9982" max="9982" width="39.54296875" style="302" customWidth="1"/>
    <col min="9983" max="9983" width="26.54296875" style="302" customWidth="1"/>
    <col min="9984" max="9990" width="17.1796875" style="302" customWidth="1"/>
    <col min="9991" max="9991" width="6.54296875" style="302"/>
    <col min="9992" max="10010" width="8.54296875" style="302" customWidth="1"/>
    <col min="10011" max="10237" width="6.54296875" style="302"/>
    <col min="10238" max="10238" width="39.54296875" style="302" customWidth="1"/>
    <col min="10239" max="10239" width="26.54296875" style="302" customWidth="1"/>
    <col min="10240" max="10246" width="17.1796875" style="302" customWidth="1"/>
    <col min="10247" max="10247" width="6.54296875" style="302"/>
    <col min="10248" max="10266" width="8.54296875" style="302" customWidth="1"/>
    <col min="10267" max="10493" width="6.54296875" style="302"/>
    <col min="10494" max="10494" width="39.54296875" style="302" customWidth="1"/>
    <col min="10495" max="10495" width="26.54296875" style="302" customWidth="1"/>
    <col min="10496" max="10502" width="17.1796875" style="302" customWidth="1"/>
    <col min="10503" max="10503" width="6.54296875" style="302"/>
    <col min="10504" max="10522" width="8.54296875" style="302" customWidth="1"/>
    <col min="10523" max="10749" width="6.54296875" style="302"/>
    <col min="10750" max="10750" width="39.54296875" style="302" customWidth="1"/>
    <col min="10751" max="10751" width="26.54296875" style="302" customWidth="1"/>
    <col min="10752" max="10758" width="17.1796875" style="302" customWidth="1"/>
    <col min="10759" max="10759" width="6.54296875" style="302"/>
    <col min="10760" max="10778" width="8.54296875" style="302" customWidth="1"/>
    <col min="10779" max="11005" width="6.54296875" style="302"/>
    <col min="11006" max="11006" width="39.54296875" style="302" customWidth="1"/>
    <col min="11007" max="11007" width="26.54296875" style="302" customWidth="1"/>
    <col min="11008" max="11014" width="17.1796875" style="302" customWidth="1"/>
    <col min="11015" max="11015" width="6.54296875" style="302"/>
    <col min="11016" max="11034" width="8.54296875" style="302" customWidth="1"/>
    <col min="11035" max="11261" width="6.54296875" style="302"/>
    <col min="11262" max="11262" width="39.54296875" style="302" customWidth="1"/>
    <col min="11263" max="11263" width="26.54296875" style="302" customWidth="1"/>
    <col min="11264" max="11270" width="17.1796875" style="302" customWidth="1"/>
    <col min="11271" max="11271" width="6.54296875" style="302"/>
    <col min="11272" max="11290" width="8.54296875" style="302" customWidth="1"/>
    <col min="11291" max="11517" width="6.54296875" style="302"/>
    <col min="11518" max="11518" width="39.54296875" style="302" customWidth="1"/>
    <col min="11519" max="11519" width="26.54296875" style="302" customWidth="1"/>
    <col min="11520" max="11526" width="17.1796875" style="302" customWidth="1"/>
    <col min="11527" max="11527" width="6.54296875" style="302"/>
    <col min="11528" max="11546" width="8.54296875" style="302" customWidth="1"/>
    <col min="11547" max="11773" width="6.54296875" style="302"/>
    <col min="11774" max="11774" width="39.54296875" style="302" customWidth="1"/>
    <col min="11775" max="11775" width="26.54296875" style="302" customWidth="1"/>
    <col min="11776" max="11782" width="17.1796875" style="302" customWidth="1"/>
    <col min="11783" max="11783" width="6.54296875" style="302"/>
    <col min="11784" max="11802" width="8.54296875" style="302" customWidth="1"/>
    <col min="11803" max="12029" width="6.54296875" style="302"/>
    <col min="12030" max="12030" width="39.54296875" style="302" customWidth="1"/>
    <col min="12031" max="12031" width="26.54296875" style="302" customWidth="1"/>
    <col min="12032" max="12038" width="17.1796875" style="302" customWidth="1"/>
    <col min="12039" max="12039" width="6.54296875" style="302"/>
    <col min="12040" max="12058" width="8.54296875" style="302" customWidth="1"/>
    <col min="12059" max="12285" width="6.54296875" style="302"/>
    <col min="12286" max="12286" width="39.54296875" style="302" customWidth="1"/>
    <col min="12287" max="12287" width="26.54296875" style="302" customWidth="1"/>
    <col min="12288" max="12294" width="17.1796875" style="302" customWidth="1"/>
    <col min="12295" max="12295" width="6.54296875" style="302"/>
    <col min="12296" max="12314" width="8.54296875" style="302" customWidth="1"/>
    <col min="12315" max="12541" width="6.54296875" style="302"/>
    <col min="12542" max="12542" width="39.54296875" style="302" customWidth="1"/>
    <col min="12543" max="12543" width="26.54296875" style="302" customWidth="1"/>
    <col min="12544" max="12550" width="17.1796875" style="302" customWidth="1"/>
    <col min="12551" max="12551" width="6.54296875" style="302"/>
    <col min="12552" max="12570" width="8.54296875" style="302" customWidth="1"/>
    <col min="12571" max="12797" width="6.54296875" style="302"/>
    <col min="12798" max="12798" width="39.54296875" style="302" customWidth="1"/>
    <col min="12799" max="12799" width="26.54296875" style="302" customWidth="1"/>
    <col min="12800" max="12806" width="17.1796875" style="302" customWidth="1"/>
    <col min="12807" max="12807" width="6.54296875" style="302"/>
    <col min="12808" max="12826" width="8.54296875" style="302" customWidth="1"/>
    <col min="12827" max="13053" width="6.54296875" style="302"/>
    <col min="13054" max="13054" width="39.54296875" style="302" customWidth="1"/>
    <col min="13055" max="13055" width="26.54296875" style="302" customWidth="1"/>
    <col min="13056" max="13062" width="17.1796875" style="302" customWidth="1"/>
    <col min="13063" max="13063" width="6.54296875" style="302"/>
    <col min="13064" max="13082" width="8.54296875" style="302" customWidth="1"/>
    <col min="13083" max="13309" width="6.54296875" style="302"/>
    <col min="13310" max="13310" width="39.54296875" style="302" customWidth="1"/>
    <col min="13311" max="13311" width="26.54296875" style="302" customWidth="1"/>
    <col min="13312" max="13318" width="17.1796875" style="302" customWidth="1"/>
    <col min="13319" max="13319" width="6.54296875" style="302"/>
    <col min="13320" max="13338" width="8.54296875" style="302" customWidth="1"/>
    <col min="13339" max="13565" width="6.54296875" style="302"/>
    <col min="13566" max="13566" width="39.54296875" style="302" customWidth="1"/>
    <col min="13567" max="13567" width="26.54296875" style="302" customWidth="1"/>
    <col min="13568" max="13574" width="17.1796875" style="302" customWidth="1"/>
    <col min="13575" max="13575" width="6.54296875" style="302"/>
    <col min="13576" max="13594" width="8.54296875" style="302" customWidth="1"/>
    <col min="13595" max="13821" width="6.54296875" style="302"/>
    <col min="13822" max="13822" width="39.54296875" style="302" customWidth="1"/>
    <col min="13823" max="13823" width="26.54296875" style="302" customWidth="1"/>
    <col min="13824" max="13830" width="17.1796875" style="302" customWidth="1"/>
    <col min="13831" max="13831" width="6.54296875" style="302"/>
    <col min="13832" max="13850" width="8.54296875" style="302" customWidth="1"/>
    <col min="13851" max="14077" width="6.54296875" style="302"/>
    <col min="14078" max="14078" width="39.54296875" style="302" customWidth="1"/>
    <col min="14079" max="14079" width="26.54296875" style="302" customWidth="1"/>
    <col min="14080" max="14086" width="17.1796875" style="302" customWidth="1"/>
    <col min="14087" max="14087" width="6.54296875" style="302"/>
    <col min="14088" max="14106" width="8.54296875" style="302" customWidth="1"/>
    <col min="14107" max="14333" width="6.54296875" style="302"/>
    <col min="14334" max="14334" width="39.54296875" style="302" customWidth="1"/>
    <col min="14335" max="14335" width="26.54296875" style="302" customWidth="1"/>
    <col min="14336" max="14342" width="17.1796875" style="302" customWidth="1"/>
    <col min="14343" max="14343" width="6.54296875" style="302"/>
    <col min="14344" max="14362" width="8.54296875" style="302" customWidth="1"/>
    <col min="14363" max="14589" width="6.54296875" style="302"/>
    <col min="14590" max="14590" width="39.54296875" style="302" customWidth="1"/>
    <col min="14591" max="14591" width="26.54296875" style="302" customWidth="1"/>
    <col min="14592" max="14598" width="17.1796875" style="302" customWidth="1"/>
    <col min="14599" max="14599" width="6.54296875" style="302"/>
    <col min="14600" max="14618" width="8.54296875" style="302" customWidth="1"/>
    <col min="14619" max="14845" width="6.54296875" style="302"/>
    <col min="14846" max="14846" width="39.54296875" style="302" customWidth="1"/>
    <col min="14847" max="14847" width="26.54296875" style="302" customWidth="1"/>
    <col min="14848" max="14854" width="17.1796875" style="302" customWidth="1"/>
    <col min="14855" max="14855" width="6.54296875" style="302"/>
    <col min="14856" max="14874" width="8.54296875" style="302" customWidth="1"/>
    <col min="14875" max="15101" width="6.54296875" style="302"/>
    <col min="15102" max="15102" width="39.54296875" style="302" customWidth="1"/>
    <col min="15103" max="15103" width="26.54296875" style="302" customWidth="1"/>
    <col min="15104" max="15110" width="17.1796875" style="302" customWidth="1"/>
    <col min="15111" max="15111" width="6.54296875" style="302"/>
    <col min="15112" max="15130" width="8.54296875" style="302" customWidth="1"/>
    <col min="15131" max="15357" width="6.54296875" style="302"/>
    <col min="15358" max="15358" width="39.54296875" style="302" customWidth="1"/>
    <col min="15359" max="15359" width="26.54296875" style="302" customWidth="1"/>
    <col min="15360" max="15366" width="17.1796875" style="302" customWidth="1"/>
    <col min="15367" max="15367" width="6.54296875" style="302"/>
    <col min="15368" max="15386" width="8.54296875" style="302" customWidth="1"/>
    <col min="15387" max="15613" width="6.54296875" style="302"/>
    <col min="15614" max="15614" width="39.54296875" style="302" customWidth="1"/>
    <col min="15615" max="15615" width="26.54296875" style="302" customWidth="1"/>
    <col min="15616" max="15622" width="17.1796875" style="302" customWidth="1"/>
    <col min="15623" max="15623" width="6.54296875" style="302"/>
    <col min="15624" max="15642" width="8.54296875" style="302" customWidth="1"/>
    <col min="15643" max="15869" width="6.54296875" style="302"/>
    <col min="15870" max="15870" width="39.54296875" style="302" customWidth="1"/>
    <col min="15871" max="15871" width="26.54296875" style="302" customWidth="1"/>
    <col min="15872" max="15878" width="17.1796875" style="302" customWidth="1"/>
    <col min="15879" max="15879" width="6.54296875" style="302"/>
    <col min="15880" max="15898" width="8.54296875" style="302" customWidth="1"/>
    <col min="15899" max="16125" width="6.54296875" style="302"/>
    <col min="16126" max="16126" width="39.54296875" style="302" customWidth="1"/>
    <col min="16127" max="16127" width="26.54296875" style="302" customWidth="1"/>
    <col min="16128" max="16134" width="17.1796875" style="302" customWidth="1"/>
    <col min="16135" max="16135" width="6.54296875" style="302"/>
    <col min="16136" max="16154" width="8.54296875" style="302" customWidth="1"/>
    <col min="16155" max="16384" width="6.54296875" style="302"/>
  </cols>
  <sheetData>
    <row r="1" spans="1:26" s="280" customFormat="1" ht="14" x14ac:dyDescent="0.35">
      <c r="A1" s="304" t="s">
        <v>0</v>
      </c>
      <c r="D1" s="446"/>
      <c r="E1" s="446"/>
      <c r="F1" s="446"/>
    </row>
    <row r="2" spans="1:26" s="280" customFormat="1" ht="14" x14ac:dyDescent="0.35">
      <c r="A2" s="304" t="s">
        <v>161</v>
      </c>
      <c r="D2" s="446"/>
      <c r="E2" s="446"/>
      <c r="F2" s="446"/>
    </row>
    <row r="3" spans="1:26" s="280" customFormat="1" ht="14" x14ac:dyDescent="0.35">
      <c r="A3" s="693" t="s">
        <v>1103</v>
      </c>
      <c r="B3" s="693"/>
      <c r="C3" s="693"/>
      <c r="D3" s="693"/>
      <c r="E3" s="693"/>
      <c r="F3" s="693"/>
    </row>
    <row r="4" spans="1:26" x14ac:dyDescent="0.35">
      <c r="A4" s="694" t="s">
        <v>4</v>
      </c>
      <c r="B4" s="696" t="s">
        <v>6</v>
      </c>
      <c r="C4" s="284" t="s">
        <v>7</v>
      </c>
      <c r="D4" s="284" t="s">
        <v>9</v>
      </c>
      <c r="E4" s="284" t="s">
        <v>8</v>
      </c>
      <c r="F4" s="305" t="s">
        <v>10</v>
      </c>
      <c r="H4" s="704" t="s">
        <v>1044</v>
      </c>
      <c r="I4" s="690" t="s">
        <v>1045</v>
      </c>
      <c r="J4" s="690" t="s">
        <v>1046</v>
      </c>
      <c r="K4" s="690" t="s">
        <v>1047</v>
      </c>
      <c r="L4" s="690" t="s">
        <v>1048</v>
      </c>
      <c r="M4" s="690" t="s">
        <v>1049</v>
      </c>
      <c r="N4" s="690" t="s">
        <v>1050</v>
      </c>
      <c r="O4" s="690" t="s">
        <v>1051</v>
      </c>
      <c r="P4" s="690" t="s">
        <v>1052</v>
      </c>
      <c r="Q4" s="690" t="s">
        <v>1053</v>
      </c>
      <c r="R4" s="690" t="s">
        <v>1054</v>
      </c>
      <c r="S4" s="690" t="s">
        <v>1055</v>
      </c>
      <c r="T4" s="690" t="s">
        <v>1056</v>
      </c>
      <c r="U4" s="690" t="s">
        <v>1057</v>
      </c>
      <c r="V4" s="690" t="s">
        <v>1058</v>
      </c>
      <c r="W4" s="690" t="s">
        <v>1059</v>
      </c>
      <c r="X4" s="690" t="s">
        <v>1060</v>
      </c>
      <c r="Y4" s="690" t="s">
        <v>1061</v>
      </c>
      <c r="Z4" s="690" t="s">
        <v>1062</v>
      </c>
    </row>
    <row r="5" spans="1:26" x14ac:dyDescent="0.35">
      <c r="A5" s="695"/>
      <c r="B5" s="697"/>
      <c r="C5" s="287"/>
      <c r="D5" s="287"/>
      <c r="E5" s="287"/>
      <c r="F5" s="441" t="s">
        <v>1063</v>
      </c>
      <c r="H5" s="705"/>
      <c r="I5" s="691"/>
      <c r="J5" s="691"/>
      <c r="K5" s="691"/>
      <c r="L5" s="691"/>
      <c r="M5" s="691"/>
      <c r="N5" s="691"/>
      <c r="O5" s="691"/>
      <c r="P5" s="691"/>
      <c r="Q5" s="691"/>
      <c r="R5" s="691"/>
      <c r="S5" s="691"/>
      <c r="T5" s="691"/>
      <c r="U5" s="691"/>
      <c r="V5" s="691"/>
      <c r="W5" s="691"/>
      <c r="X5" s="691"/>
      <c r="Y5" s="691"/>
      <c r="Z5" s="691"/>
    </row>
    <row r="6" spans="1:26" ht="21" x14ac:dyDescent="0.35">
      <c r="A6" s="290"/>
      <c r="B6" s="310" t="s">
        <v>1104</v>
      </c>
      <c r="C6" s="439"/>
      <c r="D6" s="440"/>
      <c r="E6" s="440"/>
      <c r="F6" s="442"/>
      <c r="H6" s="306">
        <f>SUM(I6:Z6)</f>
        <v>0</v>
      </c>
      <c r="I6" s="306"/>
      <c r="J6" s="306"/>
      <c r="K6" s="306"/>
      <c r="L6" s="306"/>
      <c r="M6" s="306"/>
      <c r="N6" s="306"/>
      <c r="O6" s="306"/>
      <c r="P6" s="306"/>
      <c r="Q6" s="306"/>
      <c r="R6" s="306"/>
      <c r="S6" s="306"/>
      <c r="T6" s="306"/>
      <c r="U6" s="306"/>
      <c r="V6" s="306"/>
      <c r="W6" s="306"/>
      <c r="X6" s="306"/>
      <c r="Y6" s="306"/>
      <c r="Z6" s="306"/>
    </row>
    <row r="7" spans="1:26" ht="53.25" customHeight="1" x14ac:dyDescent="0.35">
      <c r="A7" s="290" t="s">
        <v>1105</v>
      </c>
      <c r="B7" s="307" t="s">
        <v>1106</v>
      </c>
      <c r="C7" s="448" t="s">
        <v>1372</v>
      </c>
      <c r="D7" s="448">
        <v>1</v>
      </c>
      <c r="E7" s="447">
        <v>55000</v>
      </c>
      <c r="F7" s="444">
        <f>IF(D7&gt;0,D7*E7,"")</f>
        <v>55000</v>
      </c>
      <c r="H7" s="306">
        <f t="shared" ref="H7:H24" si="0">SUM(I7:Z7)</f>
        <v>0</v>
      </c>
      <c r="I7" s="306"/>
      <c r="J7" s="306"/>
      <c r="K7" s="306"/>
      <c r="L7" s="306"/>
      <c r="M7" s="306"/>
      <c r="N7" s="306"/>
      <c r="O7" s="306"/>
      <c r="P7" s="306"/>
      <c r="Q7" s="306"/>
      <c r="R7" s="306"/>
      <c r="S7" s="306"/>
      <c r="T7" s="306"/>
      <c r="U7" s="306"/>
      <c r="V7" s="306"/>
      <c r="W7" s="306"/>
      <c r="X7" s="306"/>
      <c r="Y7" s="306"/>
      <c r="Z7" s="306"/>
    </row>
    <row r="8" spans="1:26" ht="30" x14ac:dyDescent="0.35">
      <c r="A8" s="290" t="s">
        <v>1107</v>
      </c>
      <c r="B8" s="307" t="s">
        <v>1108</v>
      </c>
      <c r="C8" s="448" t="s">
        <v>300</v>
      </c>
      <c r="D8" s="444">
        <f>E7</f>
        <v>55000</v>
      </c>
      <c r="E8" s="448"/>
      <c r="F8" s="444"/>
      <c r="H8" s="306">
        <f t="shared" si="0"/>
        <v>0</v>
      </c>
      <c r="I8" s="306"/>
      <c r="J8" s="306"/>
      <c r="K8" s="306"/>
      <c r="L8" s="306"/>
      <c r="M8" s="306"/>
      <c r="N8" s="306"/>
      <c r="O8" s="306"/>
      <c r="P8" s="306"/>
      <c r="Q8" s="306"/>
      <c r="R8" s="306"/>
      <c r="S8" s="306"/>
      <c r="T8" s="306"/>
      <c r="U8" s="306"/>
      <c r="V8" s="306"/>
      <c r="W8" s="306"/>
      <c r="X8" s="306"/>
      <c r="Y8" s="306"/>
      <c r="Z8" s="306"/>
    </row>
    <row r="9" spans="1:26" ht="30" x14ac:dyDescent="0.35">
      <c r="A9" s="290" t="s">
        <v>1109</v>
      </c>
      <c r="B9" s="307" t="s">
        <v>1110</v>
      </c>
      <c r="C9" s="448" t="s">
        <v>1372</v>
      </c>
      <c r="D9" s="444">
        <v>1</v>
      </c>
      <c r="E9" s="448">
        <v>20000</v>
      </c>
      <c r="F9" s="444">
        <f t="shared" ref="F9:F21" si="1">IF(D9&gt;0,D9*E9,"")</f>
        <v>20000</v>
      </c>
      <c r="H9" s="306">
        <f t="shared" si="0"/>
        <v>0</v>
      </c>
      <c r="I9" s="306"/>
      <c r="J9" s="306"/>
      <c r="K9" s="306"/>
      <c r="L9" s="306"/>
      <c r="M9" s="306"/>
      <c r="N9" s="306"/>
      <c r="O9" s="306"/>
      <c r="P9" s="306"/>
      <c r="Q9" s="306"/>
      <c r="R9" s="306"/>
      <c r="S9" s="306"/>
      <c r="T9" s="306"/>
      <c r="U9" s="306"/>
      <c r="V9" s="306"/>
      <c r="W9" s="306"/>
      <c r="X9" s="306"/>
      <c r="Y9" s="306"/>
      <c r="Z9" s="306"/>
    </row>
    <row r="10" spans="1:26" ht="30" x14ac:dyDescent="0.35">
      <c r="A10" s="290" t="s">
        <v>1111</v>
      </c>
      <c r="B10" s="307" t="s">
        <v>1112</v>
      </c>
      <c r="C10" s="448" t="s">
        <v>300</v>
      </c>
      <c r="D10" s="452">
        <f>E9</f>
        <v>20000</v>
      </c>
      <c r="E10" s="448"/>
      <c r="F10" s="444"/>
      <c r="H10" s="306">
        <f t="shared" si="0"/>
        <v>0</v>
      </c>
      <c r="I10" s="306"/>
      <c r="J10" s="306"/>
      <c r="K10" s="306"/>
      <c r="L10" s="306"/>
      <c r="M10" s="306"/>
      <c r="N10" s="306"/>
      <c r="O10" s="306"/>
      <c r="P10" s="306"/>
      <c r="Q10" s="306"/>
      <c r="R10" s="306"/>
      <c r="S10" s="306"/>
      <c r="T10" s="306"/>
      <c r="U10" s="306"/>
      <c r="V10" s="306"/>
      <c r="W10" s="306"/>
      <c r="X10" s="306"/>
      <c r="Y10" s="306"/>
      <c r="Z10" s="306"/>
    </row>
    <row r="11" spans="1:26" ht="51.75" customHeight="1" x14ac:dyDescent="0.35">
      <c r="A11" s="290" t="s">
        <v>1113</v>
      </c>
      <c r="B11" s="307" t="s">
        <v>1114</v>
      </c>
      <c r="C11" s="448" t="s">
        <v>329</v>
      </c>
      <c r="D11" s="448">
        <v>1</v>
      </c>
      <c r="E11" s="448"/>
      <c r="F11" s="444"/>
      <c r="H11" s="306">
        <f t="shared" si="0"/>
        <v>0</v>
      </c>
      <c r="I11" s="306"/>
      <c r="J11" s="306"/>
      <c r="K11" s="306"/>
      <c r="L11" s="306"/>
      <c r="M11" s="306"/>
      <c r="N11" s="306"/>
      <c r="O11" s="306"/>
      <c r="P11" s="306"/>
      <c r="Q11" s="306"/>
      <c r="R11" s="306"/>
      <c r="S11" s="306"/>
      <c r="T11" s="306"/>
      <c r="U11" s="306"/>
      <c r="V11" s="306"/>
      <c r="W11" s="306"/>
      <c r="X11" s="306"/>
      <c r="Y11" s="306"/>
      <c r="Z11" s="306"/>
    </row>
    <row r="12" spans="1:26" ht="39.75" customHeight="1" x14ac:dyDescent="0.35">
      <c r="A12" s="290" t="s">
        <v>1115</v>
      </c>
      <c r="B12" s="307" t="s">
        <v>1116</v>
      </c>
      <c r="C12" s="448" t="s">
        <v>329</v>
      </c>
      <c r="D12" s="448">
        <v>1</v>
      </c>
      <c r="E12" s="448"/>
      <c r="F12" s="444"/>
      <c r="H12" s="306">
        <f t="shared" si="0"/>
        <v>0</v>
      </c>
      <c r="I12" s="306"/>
      <c r="J12" s="306"/>
      <c r="K12" s="306"/>
      <c r="L12" s="306"/>
      <c r="M12" s="306"/>
      <c r="N12" s="306"/>
      <c r="O12" s="306"/>
      <c r="P12" s="306"/>
      <c r="Q12" s="306"/>
      <c r="R12" s="306"/>
      <c r="S12" s="306"/>
      <c r="T12" s="306"/>
      <c r="U12" s="306"/>
      <c r="V12" s="306"/>
      <c r="W12" s="306"/>
      <c r="X12" s="306"/>
      <c r="Y12" s="306"/>
      <c r="Z12" s="306"/>
    </row>
    <row r="13" spans="1:26" ht="31.5" x14ac:dyDescent="0.35">
      <c r="A13" s="290"/>
      <c r="B13" s="310" t="s">
        <v>1092</v>
      </c>
      <c r="C13" s="449"/>
      <c r="D13" s="449"/>
      <c r="E13" s="449"/>
      <c r="F13" s="444" t="str">
        <f t="shared" si="1"/>
        <v/>
      </c>
      <c r="H13" s="306">
        <f t="shared" si="0"/>
        <v>0</v>
      </c>
      <c r="I13" s="306"/>
      <c r="J13" s="306"/>
      <c r="K13" s="306"/>
      <c r="L13" s="306"/>
      <c r="M13" s="306"/>
      <c r="N13" s="306"/>
      <c r="O13" s="306"/>
      <c r="P13" s="306"/>
      <c r="Q13" s="306"/>
      <c r="R13" s="306"/>
      <c r="S13" s="306"/>
      <c r="T13" s="306"/>
      <c r="U13" s="306"/>
      <c r="V13" s="306"/>
      <c r="W13" s="306"/>
      <c r="X13" s="306"/>
      <c r="Y13" s="306"/>
      <c r="Z13" s="306"/>
    </row>
    <row r="14" spans="1:26" x14ac:dyDescent="0.35">
      <c r="A14" s="290" t="s">
        <v>1117</v>
      </c>
      <c r="B14" s="307" t="s">
        <v>1118</v>
      </c>
      <c r="C14" s="448" t="s">
        <v>1372</v>
      </c>
      <c r="D14" s="448">
        <v>1</v>
      </c>
      <c r="E14" s="448">
        <v>7500</v>
      </c>
      <c r="F14" s="444">
        <f t="shared" si="1"/>
        <v>7500</v>
      </c>
      <c r="H14" s="306">
        <f t="shared" si="0"/>
        <v>0</v>
      </c>
      <c r="I14" s="306"/>
      <c r="J14" s="306"/>
      <c r="K14" s="306"/>
      <c r="L14" s="306"/>
      <c r="M14" s="306"/>
      <c r="N14" s="306"/>
      <c r="O14" s="306"/>
      <c r="P14" s="306"/>
      <c r="Q14" s="306"/>
      <c r="R14" s="306"/>
      <c r="S14" s="306"/>
      <c r="T14" s="306"/>
      <c r="U14" s="306"/>
      <c r="V14" s="306"/>
      <c r="W14" s="306"/>
      <c r="X14" s="306"/>
      <c r="Y14" s="306"/>
      <c r="Z14" s="306"/>
    </row>
    <row r="15" spans="1:26" ht="30" x14ac:dyDescent="0.35">
      <c r="A15" s="290" t="s">
        <v>1119</v>
      </c>
      <c r="B15" s="307" t="s">
        <v>1120</v>
      </c>
      <c r="C15" s="448" t="s">
        <v>300</v>
      </c>
      <c r="D15" s="448">
        <f>E14</f>
        <v>7500</v>
      </c>
      <c r="E15" s="448"/>
      <c r="F15" s="444"/>
      <c r="H15" s="306">
        <f t="shared" si="0"/>
        <v>0</v>
      </c>
      <c r="I15" s="306"/>
      <c r="J15" s="306"/>
      <c r="K15" s="306"/>
      <c r="L15" s="306"/>
      <c r="M15" s="306"/>
      <c r="N15" s="306"/>
      <c r="O15" s="306"/>
      <c r="P15" s="306"/>
      <c r="Q15" s="306"/>
      <c r="R15" s="306"/>
      <c r="S15" s="306"/>
      <c r="T15" s="306"/>
      <c r="U15" s="306"/>
      <c r="V15" s="306"/>
      <c r="W15" s="306"/>
      <c r="X15" s="306"/>
      <c r="Y15" s="306"/>
      <c r="Z15" s="306"/>
    </row>
    <row r="16" spans="1:26" ht="18" customHeight="1" x14ac:dyDescent="0.35">
      <c r="A16" s="290" t="s">
        <v>1121</v>
      </c>
      <c r="B16" s="307" t="s">
        <v>1122</v>
      </c>
      <c r="C16" s="448"/>
      <c r="D16" s="448"/>
      <c r="E16" s="448"/>
      <c r="F16" s="444" t="str">
        <f t="shared" si="1"/>
        <v/>
      </c>
      <c r="H16" s="306">
        <f t="shared" si="0"/>
        <v>0</v>
      </c>
      <c r="I16" s="306"/>
      <c r="J16" s="306"/>
      <c r="K16" s="306"/>
      <c r="L16" s="306"/>
      <c r="M16" s="306"/>
      <c r="N16" s="306"/>
      <c r="O16" s="306"/>
      <c r="P16" s="306"/>
      <c r="Q16" s="306"/>
      <c r="R16" s="306"/>
      <c r="S16" s="306"/>
      <c r="T16" s="306"/>
      <c r="U16" s="306"/>
      <c r="V16" s="306"/>
      <c r="W16" s="306"/>
      <c r="X16" s="306"/>
      <c r="Y16" s="306"/>
      <c r="Z16" s="306"/>
    </row>
    <row r="17" spans="1:26" ht="30" x14ac:dyDescent="0.35">
      <c r="A17" s="290" t="s">
        <v>1123</v>
      </c>
      <c r="B17" s="307" t="s">
        <v>1124</v>
      </c>
      <c r="C17" s="448" t="s">
        <v>1372</v>
      </c>
      <c r="D17" s="448">
        <v>1</v>
      </c>
      <c r="E17" s="448">
        <v>8290</v>
      </c>
      <c r="F17" s="444">
        <f t="shared" si="1"/>
        <v>8290</v>
      </c>
      <c r="H17" s="306">
        <f t="shared" si="0"/>
        <v>0</v>
      </c>
      <c r="I17" s="306"/>
      <c r="J17" s="306"/>
      <c r="K17" s="306"/>
      <c r="L17" s="306"/>
      <c r="M17" s="306"/>
      <c r="N17" s="306"/>
      <c r="O17" s="306"/>
      <c r="P17" s="306"/>
      <c r="Q17" s="306"/>
      <c r="R17" s="306"/>
      <c r="S17" s="306"/>
      <c r="T17" s="306"/>
      <c r="U17" s="306"/>
      <c r="V17" s="306"/>
      <c r="W17" s="306"/>
      <c r="X17" s="306"/>
      <c r="Y17" s="306"/>
      <c r="Z17" s="306"/>
    </row>
    <row r="18" spans="1:26" ht="30" x14ac:dyDescent="0.35">
      <c r="A18" s="290" t="s">
        <v>1125</v>
      </c>
      <c r="B18" s="307" t="s">
        <v>1126</v>
      </c>
      <c r="C18" s="448" t="s">
        <v>300</v>
      </c>
      <c r="D18" s="448">
        <f>E17</f>
        <v>8290</v>
      </c>
      <c r="E18" s="448"/>
      <c r="F18" s="444"/>
      <c r="H18" s="306">
        <f t="shared" si="0"/>
        <v>0</v>
      </c>
      <c r="I18" s="306"/>
      <c r="J18" s="306"/>
      <c r="K18" s="306"/>
      <c r="L18" s="306"/>
      <c r="M18" s="306"/>
      <c r="N18" s="306"/>
      <c r="O18" s="306"/>
      <c r="P18" s="306"/>
      <c r="Q18" s="306"/>
      <c r="R18" s="306"/>
      <c r="S18" s="306"/>
      <c r="T18" s="306"/>
      <c r="U18" s="306"/>
      <c r="V18" s="306"/>
      <c r="W18" s="306"/>
      <c r="X18" s="306"/>
      <c r="Y18" s="306"/>
      <c r="Z18" s="306"/>
    </row>
    <row r="19" spans="1:26" ht="20" x14ac:dyDescent="0.35">
      <c r="A19" s="290" t="s">
        <v>1127</v>
      </c>
      <c r="B19" s="307" t="s">
        <v>1128</v>
      </c>
      <c r="C19" s="448" t="s">
        <v>1372</v>
      </c>
      <c r="D19" s="448">
        <v>1</v>
      </c>
      <c r="E19" s="448">
        <v>7500</v>
      </c>
      <c r="F19" s="444">
        <f t="shared" si="1"/>
        <v>7500</v>
      </c>
      <c r="H19" s="306">
        <f t="shared" si="0"/>
        <v>0</v>
      </c>
      <c r="I19" s="306"/>
      <c r="J19" s="306"/>
      <c r="K19" s="306"/>
      <c r="L19" s="306"/>
      <c r="M19" s="306"/>
      <c r="N19" s="306"/>
      <c r="O19" s="306"/>
      <c r="P19" s="306"/>
      <c r="Q19" s="306"/>
      <c r="R19" s="306"/>
      <c r="S19" s="306"/>
      <c r="T19" s="306"/>
      <c r="U19" s="306"/>
      <c r="V19" s="306"/>
      <c r="W19" s="306"/>
      <c r="X19" s="306"/>
      <c r="Y19" s="306"/>
      <c r="Z19" s="306"/>
    </row>
    <row r="20" spans="1:26" ht="30" x14ac:dyDescent="0.35">
      <c r="A20" s="290" t="s">
        <v>1129</v>
      </c>
      <c r="B20" s="307" t="s">
        <v>1130</v>
      </c>
      <c r="C20" s="448" t="s">
        <v>300</v>
      </c>
      <c r="D20" s="448">
        <f>E19</f>
        <v>7500</v>
      </c>
      <c r="E20" s="448"/>
      <c r="F20" s="444"/>
      <c r="H20" s="306">
        <f t="shared" si="0"/>
        <v>0</v>
      </c>
      <c r="I20" s="306"/>
      <c r="J20" s="306"/>
      <c r="K20" s="306"/>
      <c r="L20" s="306"/>
      <c r="M20" s="306"/>
      <c r="N20" s="306"/>
      <c r="O20" s="306"/>
      <c r="P20" s="306"/>
      <c r="Q20" s="306"/>
      <c r="R20" s="306"/>
      <c r="S20" s="306"/>
      <c r="T20" s="306"/>
      <c r="U20" s="306"/>
      <c r="V20" s="306"/>
      <c r="W20" s="306"/>
      <c r="X20" s="306"/>
      <c r="Y20" s="306"/>
      <c r="Z20" s="306"/>
    </row>
    <row r="21" spans="1:26" ht="20" x14ac:dyDescent="0.35">
      <c r="A21" s="290" t="s">
        <v>1131</v>
      </c>
      <c r="B21" s="307" t="s">
        <v>1132</v>
      </c>
      <c r="C21" s="448" t="s">
        <v>1372</v>
      </c>
      <c r="D21" s="448">
        <v>1</v>
      </c>
      <c r="E21" s="448">
        <v>7500</v>
      </c>
      <c r="F21" s="444">
        <f t="shared" si="1"/>
        <v>7500</v>
      </c>
      <c r="H21" s="306">
        <f t="shared" si="0"/>
        <v>0</v>
      </c>
      <c r="I21" s="306"/>
      <c r="J21" s="306"/>
      <c r="K21" s="306"/>
      <c r="L21" s="306"/>
      <c r="M21" s="306"/>
      <c r="N21" s="306"/>
      <c r="O21" s="306"/>
      <c r="P21" s="306"/>
      <c r="Q21" s="306"/>
      <c r="R21" s="306"/>
      <c r="S21" s="306"/>
      <c r="T21" s="306"/>
      <c r="U21" s="306"/>
      <c r="V21" s="306"/>
      <c r="W21" s="306"/>
      <c r="X21" s="306"/>
      <c r="Y21" s="306"/>
      <c r="Z21" s="306"/>
    </row>
    <row r="22" spans="1:26" ht="30" x14ac:dyDescent="0.35">
      <c r="A22" s="290" t="s">
        <v>1133</v>
      </c>
      <c r="B22" s="307" t="s">
        <v>1134</v>
      </c>
      <c r="C22" s="448" t="s">
        <v>300</v>
      </c>
      <c r="D22" s="448">
        <f>E21</f>
        <v>7500</v>
      </c>
      <c r="E22" s="448"/>
      <c r="F22" s="444"/>
      <c r="H22" s="306">
        <f t="shared" si="0"/>
        <v>0</v>
      </c>
      <c r="I22" s="306"/>
      <c r="J22" s="306"/>
      <c r="K22" s="306"/>
      <c r="L22" s="306"/>
      <c r="M22" s="306"/>
      <c r="N22" s="306"/>
      <c r="O22" s="306"/>
      <c r="P22" s="306"/>
      <c r="Q22" s="306"/>
      <c r="R22" s="306"/>
      <c r="S22" s="306"/>
      <c r="T22" s="306"/>
      <c r="U22" s="306"/>
      <c r="V22" s="306"/>
      <c r="W22" s="306"/>
      <c r="X22" s="306"/>
      <c r="Y22" s="306"/>
      <c r="Z22" s="306"/>
    </row>
    <row r="23" spans="1:26" ht="30" x14ac:dyDescent="0.35">
      <c r="A23" s="290" t="s">
        <v>1135</v>
      </c>
      <c r="B23" s="314" t="s">
        <v>1101</v>
      </c>
      <c r="C23" s="450" t="s">
        <v>329</v>
      </c>
      <c r="D23" s="451">
        <v>1</v>
      </c>
      <c r="E23" s="451"/>
      <c r="F23" s="444"/>
      <c r="H23" s="306">
        <f t="shared" si="0"/>
        <v>0</v>
      </c>
      <c r="I23" s="306"/>
      <c r="J23" s="306"/>
      <c r="K23" s="306"/>
      <c r="L23" s="306"/>
      <c r="M23" s="306"/>
      <c r="N23" s="306"/>
      <c r="O23" s="306"/>
      <c r="P23" s="306"/>
      <c r="Q23" s="306"/>
      <c r="R23" s="306"/>
      <c r="S23" s="306"/>
      <c r="T23" s="306"/>
      <c r="U23" s="306"/>
      <c r="V23" s="306"/>
      <c r="W23" s="306"/>
      <c r="X23" s="306"/>
      <c r="Y23" s="306"/>
      <c r="Z23" s="306"/>
    </row>
    <row r="24" spans="1:26" ht="30.75" customHeight="1" x14ac:dyDescent="0.35">
      <c r="A24" s="702" t="s">
        <v>1908</v>
      </c>
      <c r="B24" s="706"/>
      <c r="C24" s="311"/>
      <c r="D24" s="311"/>
      <c r="E24" s="311"/>
      <c r="F24" s="443"/>
      <c r="H24" s="313">
        <f t="shared" si="0"/>
        <v>0</v>
      </c>
      <c r="I24" s="313"/>
      <c r="J24" s="313"/>
      <c r="K24" s="313"/>
      <c r="L24" s="313"/>
      <c r="M24" s="313"/>
      <c r="N24" s="313"/>
      <c r="O24" s="313"/>
      <c r="P24" s="313"/>
      <c r="Q24" s="313"/>
      <c r="R24" s="313"/>
      <c r="S24" s="313"/>
      <c r="T24" s="313"/>
      <c r="U24" s="313"/>
      <c r="V24" s="313"/>
      <c r="W24" s="313"/>
      <c r="X24" s="313"/>
      <c r="Y24" s="313"/>
      <c r="Z24" s="313"/>
    </row>
  </sheetData>
  <mergeCells count="23">
    <mergeCell ref="V4:V5"/>
    <mergeCell ref="W4:W5"/>
    <mergeCell ref="X4:X5"/>
    <mergeCell ref="Y4:Y5"/>
    <mergeCell ref="Z4:Z5"/>
    <mergeCell ref="A24:B24"/>
    <mergeCell ref="P4:P5"/>
    <mergeCell ref="Q4:Q5"/>
    <mergeCell ref="R4:R5"/>
    <mergeCell ref="S4:S5"/>
    <mergeCell ref="H4:H5"/>
    <mergeCell ref="I4:I5"/>
    <mergeCell ref="A3:F3"/>
    <mergeCell ref="A4:A5"/>
    <mergeCell ref="B4:B5"/>
    <mergeCell ref="T4:T5"/>
    <mergeCell ref="U4:U5"/>
    <mergeCell ref="J4:J5"/>
    <mergeCell ref="K4:K5"/>
    <mergeCell ref="L4:L5"/>
    <mergeCell ref="M4:M5"/>
    <mergeCell ref="N4:N5"/>
    <mergeCell ref="O4:O5"/>
  </mergeCells>
  <pageMargins left="0.23622047244094491" right="0.23622047244094491" top="0.74803149606299213" bottom="0.74803149606299213" header="0.31496062992125984" footer="0.31496062992125984"/>
  <pageSetup paperSize="9" scale="98" firstPageNumber="45" fitToHeight="0"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89ED0-56C5-4FF5-A418-05FA54212AD7}">
  <sheetPr>
    <pageSetUpPr fitToPage="1"/>
  </sheetPr>
  <dimension ref="A1:Z24"/>
  <sheetViews>
    <sheetView showZeros="0" view="pageBreakPreview" topLeftCell="A12" zoomScaleNormal="100" zoomScaleSheetLayoutView="100" workbookViewId="0">
      <selection activeCell="E29" sqref="E29"/>
    </sheetView>
  </sheetViews>
  <sheetFormatPr defaultColWidth="6.54296875" defaultRowHeight="11.5" x14ac:dyDescent="0.35"/>
  <cols>
    <col min="1" max="1" width="6.54296875" style="302" customWidth="1"/>
    <col min="2" max="2" width="45.08984375" style="318" customWidth="1"/>
    <col min="3" max="4" width="7.1796875" style="413" customWidth="1"/>
    <col min="5" max="5" width="11.453125" style="318" customWidth="1"/>
    <col min="6" max="6" width="12.54296875" style="302" customWidth="1"/>
    <col min="7" max="7" width="6.54296875" style="302"/>
    <col min="8" max="26" width="8.54296875" style="302" customWidth="1"/>
    <col min="27" max="253" width="6.54296875" style="302"/>
    <col min="254" max="254" width="40" style="302" customWidth="1"/>
    <col min="255" max="255" width="23.81640625" style="302" customWidth="1"/>
    <col min="256" max="262" width="17.1796875" style="302" customWidth="1"/>
    <col min="263" max="263" width="6.54296875" style="302"/>
    <col min="264" max="282" width="8.54296875" style="302" customWidth="1"/>
    <col min="283" max="509" width="6.54296875" style="302"/>
    <col min="510" max="510" width="40" style="302" customWidth="1"/>
    <col min="511" max="511" width="23.81640625" style="302" customWidth="1"/>
    <col min="512" max="518" width="17.1796875" style="302" customWidth="1"/>
    <col min="519" max="519" width="6.54296875" style="302"/>
    <col min="520" max="538" width="8.54296875" style="302" customWidth="1"/>
    <col min="539" max="765" width="6.54296875" style="302"/>
    <col min="766" max="766" width="40" style="302" customWidth="1"/>
    <col min="767" max="767" width="23.81640625" style="302" customWidth="1"/>
    <col min="768" max="774" width="17.1796875" style="302" customWidth="1"/>
    <col min="775" max="775" width="6.54296875" style="302"/>
    <col min="776" max="794" width="8.54296875" style="302" customWidth="1"/>
    <col min="795" max="1021" width="6.54296875" style="302"/>
    <col min="1022" max="1022" width="40" style="302" customWidth="1"/>
    <col min="1023" max="1023" width="23.81640625" style="302" customWidth="1"/>
    <col min="1024" max="1030" width="17.1796875" style="302" customWidth="1"/>
    <col min="1031" max="1031" width="6.54296875" style="302"/>
    <col min="1032" max="1050" width="8.54296875" style="302" customWidth="1"/>
    <col min="1051" max="1277" width="6.54296875" style="302"/>
    <col min="1278" max="1278" width="40" style="302" customWidth="1"/>
    <col min="1279" max="1279" width="23.81640625" style="302" customWidth="1"/>
    <col min="1280" max="1286" width="17.1796875" style="302" customWidth="1"/>
    <col min="1287" max="1287" width="6.54296875" style="302"/>
    <col min="1288" max="1306" width="8.54296875" style="302" customWidth="1"/>
    <col min="1307" max="1533" width="6.54296875" style="302"/>
    <col min="1534" max="1534" width="40" style="302" customWidth="1"/>
    <col min="1535" max="1535" width="23.81640625" style="302" customWidth="1"/>
    <col min="1536" max="1542" width="17.1796875" style="302" customWidth="1"/>
    <col min="1543" max="1543" width="6.54296875" style="302"/>
    <col min="1544" max="1562" width="8.54296875" style="302" customWidth="1"/>
    <col min="1563" max="1789" width="6.54296875" style="302"/>
    <col min="1790" max="1790" width="40" style="302" customWidth="1"/>
    <col min="1791" max="1791" width="23.81640625" style="302" customWidth="1"/>
    <col min="1792" max="1798" width="17.1796875" style="302" customWidth="1"/>
    <col min="1799" max="1799" width="6.54296875" style="302"/>
    <col min="1800" max="1818" width="8.54296875" style="302" customWidth="1"/>
    <col min="1819" max="2045" width="6.54296875" style="302"/>
    <col min="2046" max="2046" width="40" style="302" customWidth="1"/>
    <col min="2047" max="2047" width="23.81640625" style="302" customWidth="1"/>
    <col min="2048" max="2054" width="17.1796875" style="302" customWidth="1"/>
    <col min="2055" max="2055" width="6.54296875" style="302"/>
    <col min="2056" max="2074" width="8.54296875" style="302" customWidth="1"/>
    <col min="2075" max="2301" width="6.54296875" style="302"/>
    <col min="2302" max="2302" width="40" style="302" customWidth="1"/>
    <col min="2303" max="2303" width="23.81640625" style="302" customWidth="1"/>
    <col min="2304" max="2310" width="17.1796875" style="302" customWidth="1"/>
    <col min="2311" max="2311" width="6.54296875" style="302"/>
    <col min="2312" max="2330" width="8.54296875" style="302" customWidth="1"/>
    <col min="2331" max="2557" width="6.54296875" style="302"/>
    <col min="2558" max="2558" width="40" style="302" customWidth="1"/>
    <col min="2559" max="2559" width="23.81640625" style="302" customWidth="1"/>
    <col min="2560" max="2566" width="17.1796875" style="302" customWidth="1"/>
    <col min="2567" max="2567" width="6.54296875" style="302"/>
    <col min="2568" max="2586" width="8.54296875" style="302" customWidth="1"/>
    <col min="2587" max="2813" width="6.54296875" style="302"/>
    <col min="2814" max="2814" width="40" style="302" customWidth="1"/>
    <col min="2815" max="2815" width="23.81640625" style="302" customWidth="1"/>
    <col min="2816" max="2822" width="17.1796875" style="302" customWidth="1"/>
    <col min="2823" max="2823" width="6.54296875" style="302"/>
    <col min="2824" max="2842" width="8.54296875" style="302" customWidth="1"/>
    <col min="2843" max="3069" width="6.54296875" style="302"/>
    <col min="3070" max="3070" width="40" style="302" customWidth="1"/>
    <col min="3071" max="3071" width="23.81640625" style="302" customWidth="1"/>
    <col min="3072" max="3078" width="17.1796875" style="302" customWidth="1"/>
    <col min="3079" max="3079" width="6.54296875" style="302"/>
    <col min="3080" max="3098" width="8.54296875" style="302" customWidth="1"/>
    <col min="3099" max="3325" width="6.54296875" style="302"/>
    <col min="3326" max="3326" width="40" style="302" customWidth="1"/>
    <col min="3327" max="3327" width="23.81640625" style="302" customWidth="1"/>
    <col min="3328" max="3334" width="17.1796875" style="302" customWidth="1"/>
    <col min="3335" max="3335" width="6.54296875" style="302"/>
    <col min="3336" max="3354" width="8.54296875" style="302" customWidth="1"/>
    <col min="3355" max="3581" width="6.54296875" style="302"/>
    <col min="3582" max="3582" width="40" style="302" customWidth="1"/>
    <col min="3583" max="3583" width="23.81640625" style="302" customWidth="1"/>
    <col min="3584" max="3590" width="17.1796875" style="302" customWidth="1"/>
    <col min="3591" max="3591" width="6.54296875" style="302"/>
    <col min="3592" max="3610" width="8.54296875" style="302" customWidth="1"/>
    <col min="3611" max="3837" width="6.54296875" style="302"/>
    <col min="3838" max="3838" width="40" style="302" customWidth="1"/>
    <col min="3839" max="3839" width="23.81640625" style="302" customWidth="1"/>
    <col min="3840" max="3846" width="17.1796875" style="302" customWidth="1"/>
    <col min="3847" max="3847" width="6.54296875" style="302"/>
    <col min="3848" max="3866" width="8.54296875" style="302" customWidth="1"/>
    <col min="3867" max="4093" width="6.54296875" style="302"/>
    <col min="4094" max="4094" width="40" style="302" customWidth="1"/>
    <col min="4095" max="4095" width="23.81640625" style="302" customWidth="1"/>
    <col min="4096" max="4102" width="17.1796875" style="302" customWidth="1"/>
    <col min="4103" max="4103" width="6.54296875" style="302"/>
    <col min="4104" max="4122" width="8.54296875" style="302" customWidth="1"/>
    <col min="4123" max="4349" width="6.54296875" style="302"/>
    <col min="4350" max="4350" width="40" style="302" customWidth="1"/>
    <col min="4351" max="4351" width="23.81640625" style="302" customWidth="1"/>
    <col min="4352" max="4358" width="17.1796875" style="302" customWidth="1"/>
    <col min="4359" max="4359" width="6.54296875" style="302"/>
    <col min="4360" max="4378" width="8.54296875" style="302" customWidth="1"/>
    <col min="4379" max="4605" width="6.54296875" style="302"/>
    <col min="4606" max="4606" width="40" style="302" customWidth="1"/>
    <col min="4607" max="4607" width="23.81640625" style="302" customWidth="1"/>
    <col min="4608" max="4614" width="17.1796875" style="302" customWidth="1"/>
    <col min="4615" max="4615" width="6.54296875" style="302"/>
    <col min="4616" max="4634" width="8.54296875" style="302" customWidth="1"/>
    <col min="4635" max="4861" width="6.54296875" style="302"/>
    <col min="4862" max="4862" width="40" style="302" customWidth="1"/>
    <col min="4863" max="4863" width="23.81640625" style="302" customWidth="1"/>
    <col min="4864" max="4870" width="17.1796875" style="302" customWidth="1"/>
    <col min="4871" max="4871" width="6.54296875" style="302"/>
    <col min="4872" max="4890" width="8.54296875" style="302" customWidth="1"/>
    <col min="4891" max="5117" width="6.54296875" style="302"/>
    <col min="5118" max="5118" width="40" style="302" customWidth="1"/>
    <col min="5119" max="5119" width="23.81640625" style="302" customWidth="1"/>
    <col min="5120" max="5126" width="17.1796875" style="302" customWidth="1"/>
    <col min="5127" max="5127" width="6.54296875" style="302"/>
    <col min="5128" max="5146" width="8.54296875" style="302" customWidth="1"/>
    <col min="5147" max="5373" width="6.54296875" style="302"/>
    <col min="5374" max="5374" width="40" style="302" customWidth="1"/>
    <col min="5375" max="5375" width="23.81640625" style="302" customWidth="1"/>
    <col min="5376" max="5382" width="17.1796875" style="302" customWidth="1"/>
    <col min="5383" max="5383" width="6.54296875" style="302"/>
    <col min="5384" max="5402" width="8.54296875" style="302" customWidth="1"/>
    <col min="5403" max="5629" width="6.54296875" style="302"/>
    <col min="5630" max="5630" width="40" style="302" customWidth="1"/>
    <col min="5631" max="5631" width="23.81640625" style="302" customWidth="1"/>
    <col min="5632" max="5638" width="17.1796875" style="302" customWidth="1"/>
    <col min="5639" max="5639" width="6.54296875" style="302"/>
    <col min="5640" max="5658" width="8.54296875" style="302" customWidth="1"/>
    <col min="5659" max="5885" width="6.54296875" style="302"/>
    <col min="5886" max="5886" width="40" style="302" customWidth="1"/>
    <col min="5887" max="5887" width="23.81640625" style="302" customWidth="1"/>
    <col min="5888" max="5894" width="17.1796875" style="302" customWidth="1"/>
    <col min="5895" max="5895" width="6.54296875" style="302"/>
    <col min="5896" max="5914" width="8.54296875" style="302" customWidth="1"/>
    <col min="5915" max="6141" width="6.54296875" style="302"/>
    <col min="6142" max="6142" width="40" style="302" customWidth="1"/>
    <col min="6143" max="6143" width="23.81640625" style="302" customWidth="1"/>
    <col min="6144" max="6150" width="17.1796875" style="302" customWidth="1"/>
    <col min="6151" max="6151" width="6.54296875" style="302"/>
    <col min="6152" max="6170" width="8.54296875" style="302" customWidth="1"/>
    <col min="6171" max="6397" width="6.54296875" style="302"/>
    <col min="6398" max="6398" width="40" style="302" customWidth="1"/>
    <col min="6399" max="6399" width="23.81640625" style="302" customWidth="1"/>
    <col min="6400" max="6406" width="17.1796875" style="302" customWidth="1"/>
    <col min="6407" max="6407" width="6.54296875" style="302"/>
    <col min="6408" max="6426" width="8.54296875" style="302" customWidth="1"/>
    <col min="6427" max="6653" width="6.54296875" style="302"/>
    <col min="6654" max="6654" width="40" style="302" customWidth="1"/>
    <col min="6655" max="6655" width="23.81640625" style="302" customWidth="1"/>
    <col min="6656" max="6662" width="17.1796875" style="302" customWidth="1"/>
    <col min="6663" max="6663" width="6.54296875" style="302"/>
    <col min="6664" max="6682" width="8.54296875" style="302" customWidth="1"/>
    <col min="6683" max="6909" width="6.54296875" style="302"/>
    <col min="6910" max="6910" width="40" style="302" customWidth="1"/>
    <col min="6911" max="6911" width="23.81640625" style="302" customWidth="1"/>
    <col min="6912" max="6918" width="17.1796875" style="302" customWidth="1"/>
    <col min="6919" max="6919" width="6.54296875" style="302"/>
    <col min="6920" max="6938" width="8.54296875" style="302" customWidth="1"/>
    <col min="6939" max="7165" width="6.54296875" style="302"/>
    <col min="7166" max="7166" width="40" style="302" customWidth="1"/>
    <col min="7167" max="7167" width="23.81640625" style="302" customWidth="1"/>
    <col min="7168" max="7174" width="17.1796875" style="302" customWidth="1"/>
    <col min="7175" max="7175" width="6.54296875" style="302"/>
    <col min="7176" max="7194" width="8.54296875" style="302" customWidth="1"/>
    <col min="7195" max="7421" width="6.54296875" style="302"/>
    <col min="7422" max="7422" width="40" style="302" customWidth="1"/>
    <col min="7423" max="7423" width="23.81640625" style="302" customWidth="1"/>
    <col min="7424" max="7430" width="17.1796875" style="302" customWidth="1"/>
    <col min="7431" max="7431" width="6.54296875" style="302"/>
    <col min="7432" max="7450" width="8.54296875" style="302" customWidth="1"/>
    <col min="7451" max="7677" width="6.54296875" style="302"/>
    <col min="7678" max="7678" width="40" style="302" customWidth="1"/>
    <col min="7679" max="7679" width="23.81640625" style="302" customWidth="1"/>
    <col min="7680" max="7686" width="17.1796875" style="302" customWidth="1"/>
    <col min="7687" max="7687" width="6.54296875" style="302"/>
    <col min="7688" max="7706" width="8.54296875" style="302" customWidth="1"/>
    <col min="7707" max="7933" width="6.54296875" style="302"/>
    <col min="7934" max="7934" width="40" style="302" customWidth="1"/>
    <col min="7935" max="7935" width="23.81640625" style="302" customWidth="1"/>
    <col min="7936" max="7942" width="17.1796875" style="302" customWidth="1"/>
    <col min="7943" max="7943" width="6.54296875" style="302"/>
    <col min="7944" max="7962" width="8.54296875" style="302" customWidth="1"/>
    <col min="7963" max="8189" width="6.54296875" style="302"/>
    <col min="8190" max="8190" width="40" style="302" customWidth="1"/>
    <col min="8191" max="8191" width="23.81640625" style="302" customWidth="1"/>
    <col min="8192" max="8198" width="17.1796875" style="302" customWidth="1"/>
    <col min="8199" max="8199" width="6.54296875" style="302"/>
    <col min="8200" max="8218" width="8.54296875" style="302" customWidth="1"/>
    <col min="8219" max="8445" width="6.54296875" style="302"/>
    <col min="8446" max="8446" width="40" style="302" customWidth="1"/>
    <col min="8447" max="8447" width="23.81640625" style="302" customWidth="1"/>
    <col min="8448" max="8454" width="17.1796875" style="302" customWidth="1"/>
    <col min="8455" max="8455" width="6.54296875" style="302"/>
    <col min="8456" max="8474" width="8.54296875" style="302" customWidth="1"/>
    <col min="8475" max="8701" width="6.54296875" style="302"/>
    <col min="8702" max="8702" width="40" style="302" customWidth="1"/>
    <col min="8703" max="8703" width="23.81640625" style="302" customWidth="1"/>
    <col min="8704" max="8710" width="17.1796875" style="302" customWidth="1"/>
    <col min="8711" max="8711" width="6.54296875" style="302"/>
    <col min="8712" max="8730" width="8.54296875" style="302" customWidth="1"/>
    <col min="8731" max="8957" width="6.54296875" style="302"/>
    <col min="8958" max="8958" width="40" style="302" customWidth="1"/>
    <col min="8959" max="8959" width="23.81640625" style="302" customWidth="1"/>
    <col min="8960" max="8966" width="17.1796875" style="302" customWidth="1"/>
    <col min="8967" max="8967" width="6.54296875" style="302"/>
    <col min="8968" max="8986" width="8.54296875" style="302" customWidth="1"/>
    <col min="8987" max="9213" width="6.54296875" style="302"/>
    <col min="9214" max="9214" width="40" style="302" customWidth="1"/>
    <col min="9215" max="9215" width="23.81640625" style="302" customWidth="1"/>
    <col min="9216" max="9222" width="17.1796875" style="302" customWidth="1"/>
    <col min="9223" max="9223" width="6.54296875" style="302"/>
    <col min="9224" max="9242" width="8.54296875" style="302" customWidth="1"/>
    <col min="9243" max="9469" width="6.54296875" style="302"/>
    <col min="9470" max="9470" width="40" style="302" customWidth="1"/>
    <col min="9471" max="9471" width="23.81640625" style="302" customWidth="1"/>
    <col min="9472" max="9478" width="17.1796875" style="302" customWidth="1"/>
    <col min="9479" max="9479" width="6.54296875" style="302"/>
    <col min="9480" max="9498" width="8.54296875" style="302" customWidth="1"/>
    <col min="9499" max="9725" width="6.54296875" style="302"/>
    <col min="9726" max="9726" width="40" style="302" customWidth="1"/>
    <col min="9727" max="9727" width="23.81640625" style="302" customWidth="1"/>
    <col min="9728" max="9734" width="17.1796875" style="302" customWidth="1"/>
    <col min="9735" max="9735" width="6.54296875" style="302"/>
    <col min="9736" max="9754" width="8.54296875" style="302" customWidth="1"/>
    <col min="9755" max="9981" width="6.54296875" style="302"/>
    <col min="9982" max="9982" width="40" style="302" customWidth="1"/>
    <col min="9983" max="9983" width="23.81640625" style="302" customWidth="1"/>
    <col min="9984" max="9990" width="17.1796875" style="302" customWidth="1"/>
    <col min="9991" max="9991" width="6.54296875" style="302"/>
    <col min="9992" max="10010" width="8.54296875" style="302" customWidth="1"/>
    <col min="10011" max="10237" width="6.54296875" style="302"/>
    <col min="10238" max="10238" width="40" style="302" customWidth="1"/>
    <col min="10239" max="10239" width="23.81640625" style="302" customWidth="1"/>
    <col min="10240" max="10246" width="17.1796875" style="302" customWidth="1"/>
    <col min="10247" max="10247" width="6.54296875" style="302"/>
    <col min="10248" max="10266" width="8.54296875" style="302" customWidth="1"/>
    <col min="10267" max="10493" width="6.54296875" style="302"/>
    <col min="10494" max="10494" width="40" style="302" customWidth="1"/>
    <col min="10495" max="10495" width="23.81640625" style="302" customWidth="1"/>
    <col min="10496" max="10502" width="17.1796875" style="302" customWidth="1"/>
    <col min="10503" max="10503" width="6.54296875" style="302"/>
    <col min="10504" max="10522" width="8.54296875" style="302" customWidth="1"/>
    <col min="10523" max="10749" width="6.54296875" style="302"/>
    <col min="10750" max="10750" width="40" style="302" customWidth="1"/>
    <col min="10751" max="10751" width="23.81640625" style="302" customWidth="1"/>
    <col min="10752" max="10758" width="17.1796875" style="302" customWidth="1"/>
    <col min="10759" max="10759" width="6.54296875" style="302"/>
    <col min="10760" max="10778" width="8.54296875" style="302" customWidth="1"/>
    <col min="10779" max="11005" width="6.54296875" style="302"/>
    <col min="11006" max="11006" width="40" style="302" customWidth="1"/>
    <col min="11007" max="11007" width="23.81640625" style="302" customWidth="1"/>
    <col min="11008" max="11014" width="17.1796875" style="302" customWidth="1"/>
    <col min="11015" max="11015" width="6.54296875" style="302"/>
    <col min="11016" max="11034" width="8.54296875" style="302" customWidth="1"/>
    <col min="11035" max="11261" width="6.54296875" style="302"/>
    <col min="11262" max="11262" width="40" style="302" customWidth="1"/>
    <col min="11263" max="11263" width="23.81640625" style="302" customWidth="1"/>
    <col min="11264" max="11270" width="17.1796875" style="302" customWidth="1"/>
    <col min="11271" max="11271" width="6.54296875" style="302"/>
    <col min="11272" max="11290" width="8.54296875" style="302" customWidth="1"/>
    <col min="11291" max="11517" width="6.54296875" style="302"/>
    <col min="11518" max="11518" width="40" style="302" customWidth="1"/>
    <col min="11519" max="11519" width="23.81640625" style="302" customWidth="1"/>
    <col min="11520" max="11526" width="17.1796875" style="302" customWidth="1"/>
    <col min="11527" max="11527" width="6.54296875" style="302"/>
    <col min="11528" max="11546" width="8.54296875" style="302" customWidth="1"/>
    <col min="11547" max="11773" width="6.54296875" style="302"/>
    <col min="11774" max="11774" width="40" style="302" customWidth="1"/>
    <col min="11775" max="11775" width="23.81640625" style="302" customWidth="1"/>
    <col min="11776" max="11782" width="17.1796875" style="302" customWidth="1"/>
    <col min="11783" max="11783" width="6.54296875" style="302"/>
    <col min="11784" max="11802" width="8.54296875" style="302" customWidth="1"/>
    <col min="11803" max="12029" width="6.54296875" style="302"/>
    <col min="12030" max="12030" width="40" style="302" customWidth="1"/>
    <col min="12031" max="12031" width="23.81640625" style="302" customWidth="1"/>
    <col min="12032" max="12038" width="17.1796875" style="302" customWidth="1"/>
    <col min="12039" max="12039" width="6.54296875" style="302"/>
    <col min="12040" max="12058" width="8.54296875" style="302" customWidth="1"/>
    <col min="12059" max="12285" width="6.54296875" style="302"/>
    <col min="12286" max="12286" width="40" style="302" customWidth="1"/>
    <col min="12287" max="12287" width="23.81640625" style="302" customWidth="1"/>
    <col min="12288" max="12294" width="17.1796875" style="302" customWidth="1"/>
    <col min="12295" max="12295" width="6.54296875" style="302"/>
    <col min="12296" max="12314" width="8.54296875" style="302" customWidth="1"/>
    <col min="12315" max="12541" width="6.54296875" style="302"/>
    <col min="12542" max="12542" width="40" style="302" customWidth="1"/>
    <col min="12543" max="12543" width="23.81640625" style="302" customWidth="1"/>
    <col min="12544" max="12550" width="17.1796875" style="302" customWidth="1"/>
    <col min="12551" max="12551" width="6.54296875" style="302"/>
    <col min="12552" max="12570" width="8.54296875" style="302" customWidth="1"/>
    <col min="12571" max="12797" width="6.54296875" style="302"/>
    <col min="12798" max="12798" width="40" style="302" customWidth="1"/>
    <col min="12799" max="12799" width="23.81640625" style="302" customWidth="1"/>
    <col min="12800" max="12806" width="17.1796875" style="302" customWidth="1"/>
    <col min="12807" max="12807" width="6.54296875" style="302"/>
    <col min="12808" max="12826" width="8.54296875" style="302" customWidth="1"/>
    <col min="12827" max="13053" width="6.54296875" style="302"/>
    <col min="13054" max="13054" width="40" style="302" customWidth="1"/>
    <col min="13055" max="13055" width="23.81640625" style="302" customWidth="1"/>
    <col min="13056" max="13062" width="17.1796875" style="302" customWidth="1"/>
    <col min="13063" max="13063" width="6.54296875" style="302"/>
    <col min="13064" max="13082" width="8.54296875" style="302" customWidth="1"/>
    <col min="13083" max="13309" width="6.54296875" style="302"/>
    <col min="13310" max="13310" width="40" style="302" customWidth="1"/>
    <col min="13311" max="13311" width="23.81640625" style="302" customWidth="1"/>
    <col min="13312" max="13318" width="17.1796875" style="302" customWidth="1"/>
    <col min="13319" max="13319" width="6.54296875" style="302"/>
    <col min="13320" max="13338" width="8.54296875" style="302" customWidth="1"/>
    <col min="13339" max="13565" width="6.54296875" style="302"/>
    <col min="13566" max="13566" width="40" style="302" customWidth="1"/>
    <col min="13567" max="13567" width="23.81640625" style="302" customWidth="1"/>
    <col min="13568" max="13574" width="17.1796875" style="302" customWidth="1"/>
    <col min="13575" max="13575" width="6.54296875" style="302"/>
    <col min="13576" max="13594" width="8.54296875" style="302" customWidth="1"/>
    <col min="13595" max="13821" width="6.54296875" style="302"/>
    <col min="13822" max="13822" width="40" style="302" customWidth="1"/>
    <col min="13823" max="13823" width="23.81640625" style="302" customWidth="1"/>
    <col min="13824" max="13830" width="17.1796875" style="302" customWidth="1"/>
    <col min="13831" max="13831" width="6.54296875" style="302"/>
    <col min="13832" max="13850" width="8.54296875" style="302" customWidth="1"/>
    <col min="13851" max="14077" width="6.54296875" style="302"/>
    <col min="14078" max="14078" width="40" style="302" customWidth="1"/>
    <col min="14079" max="14079" width="23.81640625" style="302" customWidth="1"/>
    <col min="14080" max="14086" width="17.1796875" style="302" customWidth="1"/>
    <col min="14087" max="14087" width="6.54296875" style="302"/>
    <col min="14088" max="14106" width="8.54296875" style="302" customWidth="1"/>
    <col min="14107" max="14333" width="6.54296875" style="302"/>
    <col min="14334" max="14334" width="40" style="302" customWidth="1"/>
    <col min="14335" max="14335" width="23.81640625" style="302" customWidth="1"/>
    <col min="14336" max="14342" width="17.1796875" style="302" customWidth="1"/>
    <col min="14343" max="14343" width="6.54296875" style="302"/>
    <col min="14344" max="14362" width="8.54296875" style="302" customWidth="1"/>
    <col min="14363" max="14589" width="6.54296875" style="302"/>
    <col min="14590" max="14590" width="40" style="302" customWidth="1"/>
    <col min="14591" max="14591" width="23.81640625" style="302" customWidth="1"/>
    <col min="14592" max="14598" width="17.1796875" style="302" customWidth="1"/>
    <col min="14599" max="14599" width="6.54296875" style="302"/>
    <col min="14600" max="14618" width="8.54296875" style="302" customWidth="1"/>
    <col min="14619" max="14845" width="6.54296875" style="302"/>
    <col min="14846" max="14846" width="40" style="302" customWidth="1"/>
    <col min="14847" max="14847" width="23.81640625" style="302" customWidth="1"/>
    <col min="14848" max="14854" width="17.1796875" style="302" customWidth="1"/>
    <col min="14855" max="14855" width="6.54296875" style="302"/>
    <col min="14856" max="14874" width="8.54296875" style="302" customWidth="1"/>
    <col min="14875" max="15101" width="6.54296875" style="302"/>
    <col min="15102" max="15102" width="40" style="302" customWidth="1"/>
    <col min="15103" max="15103" width="23.81640625" style="302" customWidth="1"/>
    <col min="15104" max="15110" width="17.1796875" style="302" customWidth="1"/>
    <col min="15111" max="15111" width="6.54296875" style="302"/>
    <col min="15112" max="15130" width="8.54296875" style="302" customWidth="1"/>
    <col min="15131" max="15357" width="6.54296875" style="302"/>
    <col min="15358" max="15358" width="40" style="302" customWidth="1"/>
    <col min="15359" max="15359" width="23.81640625" style="302" customWidth="1"/>
    <col min="15360" max="15366" width="17.1796875" style="302" customWidth="1"/>
    <col min="15367" max="15367" width="6.54296875" style="302"/>
    <col min="15368" max="15386" width="8.54296875" style="302" customWidth="1"/>
    <col min="15387" max="15613" width="6.54296875" style="302"/>
    <col min="15614" max="15614" width="40" style="302" customWidth="1"/>
    <col min="15615" max="15615" width="23.81640625" style="302" customWidth="1"/>
    <col min="15616" max="15622" width="17.1796875" style="302" customWidth="1"/>
    <col min="15623" max="15623" width="6.54296875" style="302"/>
    <col min="15624" max="15642" width="8.54296875" style="302" customWidth="1"/>
    <col min="15643" max="15869" width="6.54296875" style="302"/>
    <col min="15870" max="15870" width="40" style="302" customWidth="1"/>
    <col min="15871" max="15871" width="23.81640625" style="302" customWidth="1"/>
    <col min="15872" max="15878" width="17.1796875" style="302" customWidth="1"/>
    <col min="15879" max="15879" width="6.54296875" style="302"/>
    <col min="15880" max="15898" width="8.54296875" style="302" customWidth="1"/>
    <col min="15899" max="16125" width="6.54296875" style="302"/>
    <col min="16126" max="16126" width="40" style="302" customWidth="1"/>
    <col min="16127" max="16127" width="23.81640625" style="302" customWidth="1"/>
    <col min="16128" max="16134" width="17.1796875" style="302" customWidth="1"/>
    <col min="16135" max="16135" width="6.54296875" style="302"/>
    <col min="16136" max="16154" width="8.54296875" style="302" customWidth="1"/>
    <col min="16155" max="16384" width="6.54296875" style="302"/>
  </cols>
  <sheetData>
    <row r="1" spans="1:26" s="280" customFormat="1" ht="14" x14ac:dyDescent="0.35">
      <c r="A1" s="304" t="s">
        <v>0</v>
      </c>
      <c r="B1" s="315"/>
      <c r="C1" s="455"/>
      <c r="D1" s="455"/>
      <c r="E1" s="315"/>
    </row>
    <row r="2" spans="1:26" s="280" customFormat="1" ht="14" x14ac:dyDescent="0.35">
      <c r="A2" s="304" t="s">
        <v>161</v>
      </c>
      <c r="B2" s="315"/>
      <c r="C2" s="455"/>
      <c r="D2" s="455"/>
      <c r="E2" s="315"/>
    </row>
    <row r="3" spans="1:26" s="280" customFormat="1" ht="14" x14ac:dyDescent="0.35">
      <c r="A3" s="693" t="s">
        <v>1136</v>
      </c>
      <c r="B3" s="693"/>
      <c r="C3" s="693"/>
      <c r="D3" s="693"/>
      <c r="E3" s="693"/>
      <c r="F3" s="693"/>
    </row>
    <row r="4" spans="1:26" x14ac:dyDescent="0.35">
      <c r="A4" s="694" t="s">
        <v>4</v>
      </c>
      <c r="B4" s="707" t="s">
        <v>6</v>
      </c>
      <c r="C4" s="284" t="s">
        <v>7</v>
      </c>
      <c r="D4" s="284" t="s">
        <v>9</v>
      </c>
      <c r="E4" s="284" t="s">
        <v>8</v>
      </c>
      <c r="F4" s="305" t="s">
        <v>10</v>
      </c>
      <c r="H4" s="704" t="s">
        <v>1044</v>
      </c>
      <c r="I4" s="690" t="s">
        <v>1045</v>
      </c>
      <c r="J4" s="690" t="s">
        <v>1046</v>
      </c>
      <c r="K4" s="690" t="s">
        <v>1047</v>
      </c>
      <c r="L4" s="690" t="s">
        <v>1048</v>
      </c>
      <c r="M4" s="690" t="s">
        <v>1049</v>
      </c>
      <c r="N4" s="690" t="s">
        <v>1050</v>
      </c>
      <c r="O4" s="690" t="s">
        <v>1051</v>
      </c>
      <c r="P4" s="690" t="s">
        <v>1052</v>
      </c>
      <c r="Q4" s="690" t="s">
        <v>1053</v>
      </c>
      <c r="R4" s="690" t="s">
        <v>1054</v>
      </c>
      <c r="S4" s="690" t="s">
        <v>1055</v>
      </c>
      <c r="T4" s="690" t="s">
        <v>1056</v>
      </c>
      <c r="U4" s="690" t="s">
        <v>1057</v>
      </c>
      <c r="V4" s="690" t="s">
        <v>1058</v>
      </c>
      <c r="W4" s="690" t="s">
        <v>1059</v>
      </c>
      <c r="X4" s="690" t="s">
        <v>1060</v>
      </c>
      <c r="Y4" s="690" t="s">
        <v>1061</v>
      </c>
      <c r="Z4" s="690" t="s">
        <v>1062</v>
      </c>
    </row>
    <row r="5" spans="1:26" x14ac:dyDescent="0.35">
      <c r="A5" s="695"/>
      <c r="B5" s="708"/>
      <c r="C5" s="287"/>
      <c r="D5" s="287"/>
      <c r="E5" s="316"/>
      <c r="F5" s="417" t="s">
        <v>1063</v>
      </c>
      <c r="H5" s="705"/>
      <c r="I5" s="691"/>
      <c r="J5" s="691"/>
      <c r="K5" s="691"/>
      <c r="L5" s="691"/>
      <c r="M5" s="691"/>
      <c r="N5" s="691"/>
      <c r="O5" s="691"/>
      <c r="P5" s="691"/>
      <c r="Q5" s="691"/>
      <c r="R5" s="691"/>
      <c r="S5" s="691"/>
      <c r="T5" s="691"/>
      <c r="U5" s="691"/>
      <c r="V5" s="691"/>
      <c r="W5" s="691"/>
      <c r="X5" s="691"/>
      <c r="Y5" s="691"/>
      <c r="Z5" s="691"/>
    </row>
    <row r="6" spans="1:26" ht="21" x14ac:dyDescent="0.35">
      <c r="A6" s="290"/>
      <c r="B6" s="310" t="s">
        <v>1104</v>
      </c>
      <c r="C6" s="418"/>
      <c r="D6" s="418"/>
      <c r="E6" s="435"/>
      <c r="F6" s="420"/>
      <c r="H6" s="306"/>
      <c r="I6" s="306"/>
      <c r="J6" s="306"/>
      <c r="K6" s="306"/>
      <c r="L6" s="306"/>
      <c r="M6" s="306"/>
      <c r="N6" s="306"/>
      <c r="O6" s="306"/>
      <c r="P6" s="306"/>
      <c r="Q6" s="306"/>
      <c r="R6" s="306"/>
      <c r="S6" s="306"/>
      <c r="T6" s="306"/>
      <c r="U6" s="306"/>
      <c r="V6" s="306"/>
      <c r="W6" s="306"/>
      <c r="X6" s="306"/>
      <c r="Y6" s="306"/>
      <c r="Z6" s="306"/>
    </row>
    <row r="7" spans="1:26" ht="49.25" customHeight="1" x14ac:dyDescent="0.35">
      <c r="A7" s="290" t="s">
        <v>1137</v>
      </c>
      <c r="B7" s="307" t="s">
        <v>1138</v>
      </c>
      <c r="C7" s="421" t="s">
        <v>329</v>
      </c>
      <c r="D7" s="421">
        <v>1</v>
      </c>
      <c r="E7" s="420"/>
      <c r="F7" s="420"/>
      <c r="H7" s="306">
        <f>SUM(I7:Z7)</f>
        <v>0</v>
      </c>
      <c r="I7" s="306"/>
      <c r="J7" s="306"/>
      <c r="K7" s="306"/>
      <c r="L7" s="306"/>
      <c r="M7" s="306"/>
      <c r="N7" s="306"/>
      <c r="O7" s="306"/>
      <c r="P7" s="306"/>
      <c r="Q7" s="306"/>
      <c r="R7" s="306"/>
      <c r="S7" s="306"/>
      <c r="T7" s="306"/>
      <c r="U7" s="306"/>
      <c r="V7" s="306"/>
      <c r="W7" s="306"/>
      <c r="X7" s="306"/>
      <c r="Y7" s="306"/>
      <c r="Z7" s="306"/>
    </row>
    <row r="8" spans="1:26" ht="35" customHeight="1" x14ac:dyDescent="0.35">
      <c r="A8" s="290" t="s">
        <v>1139</v>
      </c>
      <c r="B8" s="307" t="s">
        <v>1140</v>
      </c>
      <c r="C8" s="421" t="s">
        <v>329</v>
      </c>
      <c r="D8" s="421">
        <v>1</v>
      </c>
      <c r="E8" s="420"/>
      <c r="F8" s="420"/>
      <c r="H8" s="306">
        <f t="shared" ref="H8:H24" si="0">SUM(I8:Z8)</f>
        <v>0</v>
      </c>
      <c r="I8" s="306"/>
      <c r="J8" s="306"/>
      <c r="K8" s="306"/>
      <c r="L8" s="306"/>
      <c r="M8" s="306"/>
      <c r="N8" s="306"/>
      <c r="O8" s="306"/>
      <c r="P8" s="306"/>
      <c r="Q8" s="306"/>
      <c r="R8" s="306"/>
      <c r="S8" s="306"/>
      <c r="T8" s="306"/>
      <c r="U8" s="306"/>
      <c r="V8" s="306"/>
      <c r="W8" s="306"/>
      <c r="X8" s="306"/>
      <c r="Y8" s="306"/>
      <c r="Z8" s="306"/>
    </row>
    <row r="9" spans="1:26" ht="35" customHeight="1" x14ac:dyDescent="0.35">
      <c r="A9" s="290" t="s">
        <v>1141</v>
      </c>
      <c r="B9" s="307" t="s">
        <v>1142</v>
      </c>
      <c r="C9" s="421" t="s">
        <v>329</v>
      </c>
      <c r="D9" s="421">
        <v>1</v>
      </c>
      <c r="E9" s="420"/>
      <c r="F9" s="420"/>
      <c r="H9" s="306">
        <f t="shared" si="0"/>
        <v>0</v>
      </c>
      <c r="I9" s="306"/>
      <c r="J9" s="306"/>
      <c r="K9" s="306"/>
      <c r="L9" s="306"/>
      <c r="M9" s="306"/>
      <c r="N9" s="306"/>
      <c r="O9" s="306"/>
      <c r="P9" s="306"/>
      <c r="Q9" s="306"/>
      <c r="R9" s="306"/>
      <c r="S9" s="306"/>
      <c r="T9" s="306"/>
      <c r="U9" s="306"/>
      <c r="V9" s="306"/>
      <c r="W9" s="306"/>
      <c r="X9" s="306"/>
      <c r="Y9" s="306"/>
      <c r="Z9" s="306"/>
    </row>
    <row r="10" spans="1:26" ht="35" customHeight="1" x14ac:dyDescent="0.35">
      <c r="A10" s="290" t="s">
        <v>1143</v>
      </c>
      <c r="B10" s="307" t="s">
        <v>1144</v>
      </c>
      <c r="C10" s="421" t="s">
        <v>329</v>
      </c>
      <c r="D10" s="421">
        <v>1</v>
      </c>
      <c r="E10" s="420"/>
      <c r="F10" s="420"/>
      <c r="H10" s="306">
        <f t="shared" si="0"/>
        <v>0</v>
      </c>
      <c r="I10" s="306"/>
      <c r="J10" s="306"/>
      <c r="K10" s="306"/>
      <c r="L10" s="306"/>
      <c r="M10" s="306"/>
      <c r="N10" s="306"/>
      <c r="O10" s="306"/>
      <c r="P10" s="306"/>
      <c r="Q10" s="306"/>
      <c r="R10" s="306"/>
      <c r="S10" s="306"/>
      <c r="T10" s="306"/>
      <c r="U10" s="306"/>
      <c r="V10" s="306"/>
      <c r="W10" s="306"/>
      <c r="X10" s="306"/>
      <c r="Y10" s="306"/>
      <c r="Z10" s="306"/>
    </row>
    <row r="11" spans="1:26" ht="35" customHeight="1" x14ac:dyDescent="0.35">
      <c r="A11" s="290" t="s">
        <v>1145</v>
      </c>
      <c r="B11" s="307" t="s">
        <v>1146</v>
      </c>
      <c r="C11" s="421" t="s">
        <v>329</v>
      </c>
      <c r="D11" s="421">
        <v>1</v>
      </c>
      <c r="E11" s="420"/>
      <c r="F11" s="420"/>
      <c r="H11" s="306">
        <f t="shared" si="0"/>
        <v>0</v>
      </c>
      <c r="I11" s="306"/>
      <c r="J11" s="306"/>
      <c r="K11" s="306"/>
      <c r="L11" s="306"/>
      <c r="M11" s="306"/>
      <c r="N11" s="306"/>
      <c r="O11" s="306"/>
      <c r="P11" s="306"/>
      <c r="Q11" s="306"/>
      <c r="R11" s="306"/>
      <c r="S11" s="306"/>
      <c r="T11" s="306"/>
      <c r="U11" s="306"/>
      <c r="V11" s="306"/>
      <c r="W11" s="306"/>
      <c r="X11" s="306"/>
      <c r="Y11" s="306"/>
      <c r="Z11" s="306"/>
    </row>
    <row r="12" spans="1:26" ht="35" customHeight="1" x14ac:dyDescent="0.35">
      <c r="A12" s="290"/>
      <c r="B12" s="310" t="s">
        <v>1147</v>
      </c>
      <c r="C12" s="418"/>
      <c r="D12" s="418"/>
      <c r="E12" s="420"/>
      <c r="F12" s="420"/>
      <c r="H12" s="306">
        <f t="shared" si="0"/>
        <v>0</v>
      </c>
      <c r="I12" s="306"/>
      <c r="J12" s="306"/>
      <c r="K12" s="306"/>
      <c r="L12" s="306"/>
      <c r="M12" s="306"/>
      <c r="N12" s="306"/>
      <c r="O12" s="306"/>
      <c r="P12" s="306"/>
      <c r="Q12" s="306"/>
      <c r="R12" s="306"/>
      <c r="S12" s="306"/>
      <c r="T12" s="306"/>
      <c r="U12" s="306"/>
      <c r="V12" s="306"/>
      <c r="W12" s="306"/>
      <c r="X12" s="306"/>
      <c r="Y12" s="306"/>
      <c r="Z12" s="306"/>
    </row>
    <row r="13" spans="1:26" x14ac:dyDescent="0.35">
      <c r="A13" s="290" t="s">
        <v>1148</v>
      </c>
      <c r="B13" s="307" t="s">
        <v>1149</v>
      </c>
      <c r="C13" s="421" t="s">
        <v>329</v>
      </c>
      <c r="D13" s="421">
        <v>1</v>
      </c>
      <c r="E13" s="420"/>
      <c r="F13" s="420"/>
      <c r="H13" s="306">
        <f t="shared" si="0"/>
        <v>0</v>
      </c>
      <c r="I13" s="306"/>
      <c r="J13" s="306"/>
      <c r="K13" s="306"/>
      <c r="L13" s="306"/>
      <c r="M13" s="306"/>
      <c r="N13" s="306"/>
      <c r="O13" s="306"/>
      <c r="P13" s="306"/>
      <c r="Q13" s="306"/>
      <c r="R13" s="306"/>
      <c r="S13" s="306"/>
      <c r="T13" s="306"/>
      <c r="U13" s="306"/>
      <c r="V13" s="306"/>
      <c r="W13" s="306"/>
      <c r="X13" s="306"/>
      <c r="Y13" s="306"/>
      <c r="Z13" s="306"/>
    </row>
    <row r="14" spans="1:26" x14ac:dyDescent="0.35">
      <c r="A14" s="290" t="s">
        <v>1150</v>
      </c>
      <c r="B14" s="307" t="s">
        <v>1151</v>
      </c>
      <c r="C14" s="421" t="s">
        <v>329</v>
      </c>
      <c r="D14" s="421">
        <v>1</v>
      </c>
      <c r="E14" s="420"/>
      <c r="F14" s="420"/>
      <c r="H14" s="306">
        <f t="shared" si="0"/>
        <v>0</v>
      </c>
      <c r="I14" s="306"/>
      <c r="J14" s="306"/>
      <c r="K14" s="306"/>
      <c r="L14" s="306"/>
      <c r="M14" s="306"/>
      <c r="N14" s="306"/>
      <c r="O14" s="306"/>
      <c r="P14" s="306"/>
      <c r="Q14" s="306"/>
      <c r="R14" s="306"/>
      <c r="S14" s="306"/>
      <c r="T14" s="306"/>
      <c r="U14" s="306"/>
      <c r="V14" s="306"/>
      <c r="W14" s="306"/>
      <c r="X14" s="306"/>
      <c r="Y14" s="306"/>
      <c r="Z14" s="306"/>
    </row>
    <row r="15" spans="1:26" x14ac:dyDescent="0.35">
      <c r="A15" s="290" t="s">
        <v>1152</v>
      </c>
      <c r="B15" s="307" t="s">
        <v>1153</v>
      </c>
      <c r="C15" s="421" t="s">
        <v>329</v>
      </c>
      <c r="D15" s="421">
        <v>1</v>
      </c>
      <c r="E15" s="420"/>
      <c r="F15" s="420"/>
      <c r="H15" s="306">
        <f t="shared" si="0"/>
        <v>0</v>
      </c>
      <c r="I15" s="306"/>
      <c r="J15" s="306"/>
      <c r="K15" s="306"/>
      <c r="L15" s="306"/>
      <c r="M15" s="306"/>
      <c r="N15" s="306"/>
      <c r="O15" s="306"/>
      <c r="P15" s="306"/>
      <c r="Q15" s="306"/>
      <c r="R15" s="306"/>
      <c r="S15" s="306"/>
      <c r="T15" s="306"/>
      <c r="U15" s="306"/>
      <c r="V15" s="306"/>
      <c r="W15" s="306"/>
      <c r="X15" s="306"/>
      <c r="Y15" s="306"/>
      <c r="Z15" s="306"/>
    </row>
    <row r="16" spans="1:26" x14ac:dyDescent="0.35">
      <c r="A16" s="290" t="s">
        <v>1154</v>
      </c>
      <c r="B16" s="307" t="s">
        <v>1155</v>
      </c>
      <c r="C16" s="421" t="s">
        <v>329</v>
      </c>
      <c r="D16" s="421">
        <v>1</v>
      </c>
      <c r="E16" s="420"/>
      <c r="F16" s="420"/>
      <c r="H16" s="306">
        <f t="shared" si="0"/>
        <v>0</v>
      </c>
      <c r="I16" s="306"/>
      <c r="J16" s="306"/>
      <c r="K16" s="306"/>
      <c r="L16" s="306"/>
      <c r="M16" s="306"/>
      <c r="N16" s="306"/>
      <c r="O16" s="306"/>
      <c r="P16" s="306"/>
      <c r="Q16" s="306"/>
      <c r="R16" s="306"/>
      <c r="S16" s="306"/>
      <c r="T16" s="306"/>
      <c r="U16" s="306"/>
      <c r="V16" s="306"/>
      <c r="W16" s="306"/>
      <c r="X16" s="306"/>
      <c r="Y16" s="306"/>
      <c r="Z16" s="306"/>
    </row>
    <row r="17" spans="1:26" x14ac:dyDescent="0.35">
      <c r="A17" s="290" t="s">
        <v>1156</v>
      </c>
      <c r="B17" s="307" t="s">
        <v>1157</v>
      </c>
      <c r="C17" s="421" t="s">
        <v>329</v>
      </c>
      <c r="D17" s="421">
        <v>1</v>
      </c>
      <c r="E17" s="420"/>
      <c r="F17" s="420"/>
      <c r="H17" s="306">
        <f t="shared" si="0"/>
        <v>0</v>
      </c>
      <c r="I17" s="306"/>
      <c r="J17" s="306"/>
      <c r="K17" s="306"/>
      <c r="L17" s="306"/>
      <c r="M17" s="306"/>
      <c r="N17" s="306"/>
      <c r="O17" s="306"/>
      <c r="P17" s="306"/>
      <c r="Q17" s="306"/>
      <c r="R17" s="306"/>
      <c r="S17" s="306"/>
      <c r="T17" s="306"/>
      <c r="U17" s="306"/>
      <c r="V17" s="306"/>
      <c r="W17" s="306"/>
      <c r="X17" s="306"/>
      <c r="Y17" s="306"/>
      <c r="Z17" s="306"/>
    </row>
    <row r="18" spans="1:26" ht="40" x14ac:dyDescent="0.35">
      <c r="A18" s="290" t="s">
        <v>1158</v>
      </c>
      <c r="B18" s="307" t="s">
        <v>1159</v>
      </c>
      <c r="C18" s="421" t="s">
        <v>329</v>
      </c>
      <c r="D18" s="421">
        <v>1</v>
      </c>
      <c r="E18" s="420"/>
      <c r="F18" s="420"/>
      <c r="H18" s="306">
        <f t="shared" si="0"/>
        <v>0</v>
      </c>
      <c r="I18" s="306"/>
      <c r="J18" s="306"/>
      <c r="K18" s="306"/>
      <c r="L18" s="306"/>
      <c r="M18" s="306"/>
      <c r="N18" s="306"/>
      <c r="O18" s="306"/>
      <c r="P18" s="306"/>
      <c r="Q18" s="306"/>
      <c r="R18" s="306"/>
      <c r="S18" s="306"/>
      <c r="T18" s="306"/>
      <c r="U18" s="306"/>
      <c r="V18" s="306"/>
      <c r="W18" s="306"/>
      <c r="X18" s="306"/>
      <c r="Y18" s="306"/>
      <c r="Z18" s="306"/>
    </row>
    <row r="19" spans="1:26" ht="35" customHeight="1" x14ac:dyDescent="0.35">
      <c r="A19" s="290" t="s">
        <v>1160</v>
      </c>
      <c r="B19" s="307" t="s">
        <v>1161</v>
      </c>
      <c r="C19" s="421" t="s">
        <v>329</v>
      </c>
      <c r="D19" s="421">
        <v>1</v>
      </c>
      <c r="E19" s="420"/>
      <c r="F19" s="420"/>
      <c r="H19" s="306">
        <f t="shared" si="0"/>
        <v>0</v>
      </c>
      <c r="I19" s="306"/>
      <c r="J19" s="306"/>
      <c r="K19" s="306"/>
      <c r="L19" s="306"/>
      <c r="M19" s="306"/>
      <c r="N19" s="306"/>
      <c r="O19" s="306"/>
      <c r="P19" s="306"/>
      <c r="Q19" s="306"/>
      <c r="R19" s="306"/>
      <c r="S19" s="306"/>
      <c r="T19" s="306"/>
      <c r="U19" s="306"/>
      <c r="V19" s="306"/>
      <c r="W19" s="306"/>
      <c r="X19" s="306"/>
      <c r="Y19" s="306"/>
      <c r="Z19" s="306"/>
    </row>
    <row r="20" spans="1:26" ht="35" customHeight="1" x14ac:dyDescent="0.35">
      <c r="A20" s="290" t="s">
        <v>1162</v>
      </c>
      <c r="B20" s="307" t="s">
        <v>1163</v>
      </c>
      <c r="C20" s="421" t="s">
        <v>329</v>
      </c>
      <c r="D20" s="421">
        <v>1</v>
      </c>
      <c r="E20" s="420"/>
      <c r="F20" s="420"/>
      <c r="H20" s="306">
        <f t="shared" si="0"/>
        <v>0</v>
      </c>
      <c r="I20" s="306"/>
      <c r="J20" s="306"/>
      <c r="K20" s="306"/>
      <c r="L20" s="306"/>
      <c r="M20" s="306"/>
      <c r="N20" s="306"/>
      <c r="O20" s="306"/>
      <c r="P20" s="306"/>
      <c r="Q20" s="306"/>
      <c r="R20" s="306"/>
      <c r="S20" s="306"/>
      <c r="T20" s="306"/>
      <c r="U20" s="306"/>
      <c r="V20" s="306"/>
      <c r="W20" s="306"/>
      <c r="X20" s="306"/>
      <c r="Y20" s="306"/>
      <c r="Z20" s="306"/>
    </row>
    <row r="21" spans="1:26" ht="35" customHeight="1" x14ac:dyDescent="0.35">
      <c r="A21" s="290" t="s">
        <v>1164</v>
      </c>
      <c r="B21" s="307" t="s">
        <v>1099</v>
      </c>
      <c r="C21" s="421" t="s">
        <v>329</v>
      </c>
      <c r="D21" s="421">
        <v>1</v>
      </c>
      <c r="E21" s="420"/>
      <c r="F21" s="420"/>
      <c r="H21" s="306">
        <f t="shared" si="0"/>
        <v>0</v>
      </c>
      <c r="I21" s="306"/>
      <c r="J21" s="306"/>
      <c r="K21" s="306"/>
      <c r="L21" s="306"/>
      <c r="M21" s="306"/>
      <c r="N21" s="306"/>
      <c r="O21" s="306"/>
      <c r="P21" s="306"/>
      <c r="Q21" s="306"/>
      <c r="R21" s="306"/>
      <c r="S21" s="306"/>
      <c r="T21" s="306"/>
      <c r="U21" s="306"/>
      <c r="V21" s="306"/>
      <c r="W21" s="306"/>
      <c r="X21" s="306"/>
      <c r="Y21" s="306"/>
      <c r="Z21" s="306"/>
    </row>
    <row r="22" spans="1:26" ht="35" customHeight="1" x14ac:dyDescent="0.35">
      <c r="A22" s="709" t="s">
        <v>1165</v>
      </c>
      <c r="B22" s="317" t="s">
        <v>1101</v>
      </c>
      <c r="C22" s="421" t="s">
        <v>329</v>
      </c>
      <c r="D22" s="421">
        <v>1</v>
      </c>
      <c r="E22" s="420"/>
      <c r="F22" s="420"/>
      <c r="H22" s="306">
        <f t="shared" si="0"/>
        <v>0</v>
      </c>
      <c r="I22" s="306"/>
      <c r="J22" s="306"/>
      <c r="K22" s="306"/>
      <c r="L22" s="306"/>
      <c r="M22" s="306"/>
      <c r="N22" s="306"/>
      <c r="O22" s="306"/>
      <c r="P22" s="306"/>
      <c r="Q22" s="306"/>
      <c r="R22" s="306"/>
      <c r="S22" s="306"/>
      <c r="T22" s="306"/>
      <c r="U22" s="306"/>
      <c r="V22" s="306"/>
      <c r="W22" s="306"/>
      <c r="X22" s="306"/>
      <c r="Y22" s="306"/>
      <c r="Z22" s="306"/>
    </row>
    <row r="23" spans="1:26" ht="35" customHeight="1" x14ac:dyDescent="0.35">
      <c r="A23" s="709"/>
      <c r="B23" s="314" t="s">
        <v>1102</v>
      </c>
      <c r="C23" s="438"/>
      <c r="D23" s="438"/>
      <c r="E23" s="454"/>
      <c r="F23" s="454"/>
      <c r="H23" s="306">
        <f t="shared" si="0"/>
        <v>0</v>
      </c>
      <c r="I23" s="306"/>
      <c r="J23" s="306"/>
      <c r="K23" s="306"/>
      <c r="L23" s="306"/>
      <c r="M23" s="306"/>
      <c r="N23" s="306"/>
      <c r="O23" s="306"/>
      <c r="P23" s="306"/>
      <c r="Q23" s="306"/>
      <c r="R23" s="306"/>
      <c r="S23" s="306"/>
      <c r="T23" s="306"/>
      <c r="U23" s="306"/>
      <c r="V23" s="306"/>
      <c r="W23" s="306"/>
      <c r="X23" s="306"/>
      <c r="Y23" s="306"/>
      <c r="Z23" s="306"/>
    </row>
    <row r="24" spans="1:26" ht="27.75" customHeight="1" x14ac:dyDescent="0.35">
      <c r="A24" s="702" t="s">
        <v>1908</v>
      </c>
      <c r="B24" s="706"/>
      <c r="C24" s="326"/>
      <c r="D24" s="326"/>
      <c r="E24" s="311"/>
      <c r="F24" s="312"/>
      <c r="H24" s="313">
        <f t="shared" si="0"/>
        <v>0</v>
      </c>
      <c r="I24" s="313"/>
      <c r="J24" s="313"/>
      <c r="K24" s="313"/>
      <c r="L24" s="313"/>
      <c r="M24" s="313"/>
      <c r="N24" s="313"/>
      <c r="O24" s="313"/>
      <c r="P24" s="313"/>
      <c r="Q24" s="313"/>
      <c r="R24" s="313"/>
      <c r="S24" s="313"/>
      <c r="T24" s="313"/>
      <c r="U24" s="313"/>
      <c r="V24" s="313"/>
      <c r="W24" s="313"/>
      <c r="X24" s="313"/>
      <c r="Y24" s="313"/>
      <c r="Z24" s="313"/>
    </row>
  </sheetData>
  <mergeCells count="24">
    <mergeCell ref="W4:W5"/>
    <mergeCell ref="X4:X5"/>
    <mergeCell ref="Y4:Y5"/>
    <mergeCell ref="O4:O5"/>
    <mergeCell ref="H4:H5"/>
    <mergeCell ref="I4:I5"/>
    <mergeCell ref="A24:B24"/>
    <mergeCell ref="V4:V5"/>
    <mergeCell ref="A3:F3"/>
    <mergeCell ref="A4:A5"/>
    <mergeCell ref="B4:B5"/>
    <mergeCell ref="Z4:Z5"/>
    <mergeCell ref="A22:A23"/>
    <mergeCell ref="P4:P5"/>
    <mergeCell ref="Q4:Q5"/>
    <mergeCell ref="R4:R5"/>
    <mergeCell ref="S4:S5"/>
    <mergeCell ref="T4:T5"/>
    <mergeCell ref="U4:U5"/>
    <mergeCell ref="J4:J5"/>
    <mergeCell ref="K4:K5"/>
    <mergeCell ref="L4:L5"/>
    <mergeCell ref="M4:M5"/>
    <mergeCell ref="N4:N5"/>
  </mergeCells>
  <pageMargins left="0.23622047244094491" right="0.23622047244094491" top="0.74803149606299213" bottom="0.74803149606299213" header="0.31496062992125984" footer="0.31496062992125984"/>
  <pageSetup paperSize="9" firstPageNumber="45" fitToHeight="0"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B29C-3565-4673-836C-996922E0F72A}">
  <sheetPr>
    <pageSetUpPr fitToPage="1"/>
  </sheetPr>
  <dimension ref="A1:Z43"/>
  <sheetViews>
    <sheetView showZeros="0" view="pageBreakPreview" topLeftCell="A23" zoomScaleNormal="100" zoomScaleSheetLayoutView="100" workbookViewId="0">
      <selection activeCell="F43" sqref="F43"/>
    </sheetView>
  </sheetViews>
  <sheetFormatPr defaultColWidth="6.54296875" defaultRowHeight="11.5" x14ac:dyDescent="0.35"/>
  <cols>
    <col min="1" max="1" width="6.54296875" style="302" customWidth="1"/>
    <col min="2" max="2" width="46.1796875" style="318" customWidth="1"/>
    <col min="3" max="4" width="11.08984375" style="437" customWidth="1"/>
    <col min="5" max="5" width="11.08984375" style="459" customWidth="1"/>
    <col min="6" max="6" width="12.1796875" style="427" customWidth="1"/>
    <col min="7" max="7" width="6.54296875" style="302"/>
    <col min="8" max="8" width="8.54296875" style="303" customWidth="1"/>
    <col min="9" max="14" width="8.54296875" style="301" customWidth="1"/>
    <col min="15" max="15" width="9.1796875" style="301" bestFit="1" customWidth="1"/>
    <col min="16" max="26" width="8.54296875" style="301" customWidth="1"/>
    <col min="27" max="253" width="6.54296875" style="302"/>
    <col min="254" max="254" width="46.1796875" style="302" customWidth="1"/>
    <col min="255" max="255" width="10.453125" style="302" bestFit="1" customWidth="1"/>
    <col min="256" max="262" width="17.1796875" style="302" customWidth="1"/>
    <col min="263" max="263" width="6.54296875" style="302"/>
    <col min="264" max="270" width="8.54296875" style="302" customWidth="1"/>
    <col min="271" max="271" width="9.1796875" style="302" bestFit="1" customWidth="1"/>
    <col min="272" max="282" width="8.54296875" style="302" customWidth="1"/>
    <col min="283" max="509" width="6.54296875" style="302"/>
    <col min="510" max="510" width="46.1796875" style="302" customWidth="1"/>
    <col min="511" max="511" width="10.453125" style="302" bestFit="1" customWidth="1"/>
    <col min="512" max="518" width="17.1796875" style="302" customWidth="1"/>
    <col min="519" max="519" width="6.54296875" style="302"/>
    <col min="520" max="526" width="8.54296875" style="302" customWidth="1"/>
    <col min="527" max="527" width="9.1796875" style="302" bestFit="1" customWidth="1"/>
    <col min="528" max="538" width="8.54296875" style="302" customWidth="1"/>
    <col min="539" max="765" width="6.54296875" style="302"/>
    <col min="766" max="766" width="46.1796875" style="302" customWidth="1"/>
    <col min="767" max="767" width="10.453125" style="302" bestFit="1" customWidth="1"/>
    <col min="768" max="774" width="17.1796875" style="302" customWidth="1"/>
    <col min="775" max="775" width="6.54296875" style="302"/>
    <col min="776" max="782" width="8.54296875" style="302" customWidth="1"/>
    <col min="783" max="783" width="9.1796875" style="302" bestFit="1" customWidth="1"/>
    <col min="784" max="794" width="8.54296875" style="302" customWidth="1"/>
    <col min="795" max="1021" width="6.54296875" style="302"/>
    <col min="1022" max="1022" width="46.1796875" style="302" customWidth="1"/>
    <col min="1023" max="1023" width="10.453125" style="302" bestFit="1" customWidth="1"/>
    <col min="1024" max="1030" width="17.1796875" style="302" customWidth="1"/>
    <col min="1031" max="1031" width="6.54296875" style="302"/>
    <col min="1032" max="1038" width="8.54296875" style="302" customWidth="1"/>
    <col min="1039" max="1039" width="9.1796875" style="302" bestFit="1" customWidth="1"/>
    <col min="1040" max="1050" width="8.54296875" style="302" customWidth="1"/>
    <col min="1051" max="1277" width="6.54296875" style="302"/>
    <col min="1278" max="1278" width="46.1796875" style="302" customWidth="1"/>
    <col min="1279" max="1279" width="10.453125" style="302" bestFit="1" customWidth="1"/>
    <col min="1280" max="1286" width="17.1796875" style="302" customWidth="1"/>
    <col min="1287" max="1287" width="6.54296875" style="302"/>
    <col min="1288" max="1294" width="8.54296875" style="302" customWidth="1"/>
    <col min="1295" max="1295" width="9.1796875" style="302" bestFit="1" customWidth="1"/>
    <col min="1296" max="1306" width="8.54296875" style="302" customWidth="1"/>
    <col min="1307" max="1533" width="6.54296875" style="302"/>
    <col min="1534" max="1534" width="46.1796875" style="302" customWidth="1"/>
    <col min="1535" max="1535" width="10.453125" style="302" bestFit="1" customWidth="1"/>
    <col min="1536" max="1542" width="17.1796875" style="302" customWidth="1"/>
    <col min="1543" max="1543" width="6.54296875" style="302"/>
    <col min="1544" max="1550" width="8.54296875" style="302" customWidth="1"/>
    <col min="1551" max="1551" width="9.1796875" style="302" bestFit="1" customWidth="1"/>
    <col min="1552" max="1562" width="8.54296875" style="302" customWidth="1"/>
    <col min="1563" max="1789" width="6.54296875" style="302"/>
    <col min="1790" max="1790" width="46.1796875" style="302" customWidth="1"/>
    <col min="1791" max="1791" width="10.453125" style="302" bestFit="1" customWidth="1"/>
    <col min="1792" max="1798" width="17.1796875" style="302" customWidth="1"/>
    <col min="1799" max="1799" width="6.54296875" style="302"/>
    <col min="1800" max="1806" width="8.54296875" style="302" customWidth="1"/>
    <col min="1807" max="1807" width="9.1796875" style="302" bestFit="1" customWidth="1"/>
    <col min="1808" max="1818" width="8.54296875" style="302" customWidth="1"/>
    <col min="1819" max="2045" width="6.54296875" style="302"/>
    <col min="2046" max="2046" width="46.1796875" style="302" customWidth="1"/>
    <col min="2047" max="2047" width="10.453125" style="302" bestFit="1" customWidth="1"/>
    <col min="2048" max="2054" width="17.1796875" style="302" customWidth="1"/>
    <col min="2055" max="2055" width="6.54296875" style="302"/>
    <col min="2056" max="2062" width="8.54296875" style="302" customWidth="1"/>
    <col min="2063" max="2063" width="9.1796875" style="302" bestFit="1" customWidth="1"/>
    <col min="2064" max="2074" width="8.54296875" style="302" customWidth="1"/>
    <col min="2075" max="2301" width="6.54296875" style="302"/>
    <col min="2302" max="2302" width="46.1796875" style="302" customWidth="1"/>
    <col min="2303" max="2303" width="10.453125" style="302" bestFit="1" customWidth="1"/>
    <col min="2304" max="2310" width="17.1796875" style="302" customWidth="1"/>
    <col min="2311" max="2311" width="6.54296875" style="302"/>
    <col min="2312" max="2318" width="8.54296875" style="302" customWidth="1"/>
    <col min="2319" max="2319" width="9.1796875" style="302" bestFit="1" customWidth="1"/>
    <col min="2320" max="2330" width="8.54296875" style="302" customWidth="1"/>
    <col min="2331" max="2557" width="6.54296875" style="302"/>
    <col min="2558" max="2558" width="46.1796875" style="302" customWidth="1"/>
    <col min="2559" max="2559" width="10.453125" style="302" bestFit="1" customWidth="1"/>
    <col min="2560" max="2566" width="17.1796875" style="302" customWidth="1"/>
    <col min="2567" max="2567" width="6.54296875" style="302"/>
    <col min="2568" max="2574" width="8.54296875" style="302" customWidth="1"/>
    <col min="2575" max="2575" width="9.1796875" style="302" bestFit="1" customWidth="1"/>
    <col min="2576" max="2586" width="8.54296875" style="302" customWidth="1"/>
    <col min="2587" max="2813" width="6.54296875" style="302"/>
    <col min="2814" max="2814" width="46.1796875" style="302" customWidth="1"/>
    <col min="2815" max="2815" width="10.453125" style="302" bestFit="1" customWidth="1"/>
    <col min="2816" max="2822" width="17.1796875" style="302" customWidth="1"/>
    <col min="2823" max="2823" width="6.54296875" style="302"/>
    <col min="2824" max="2830" width="8.54296875" style="302" customWidth="1"/>
    <col min="2831" max="2831" width="9.1796875" style="302" bestFit="1" customWidth="1"/>
    <col min="2832" max="2842" width="8.54296875" style="302" customWidth="1"/>
    <col min="2843" max="3069" width="6.54296875" style="302"/>
    <col min="3070" max="3070" width="46.1796875" style="302" customWidth="1"/>
    <col min="3071" max="3071" width="10.453125" style="302" bestFit="1" customWidth="1"/>
    <col min="3072" max="3078" width="17.1796875" style="302" customWidth="1"/>
    <col min="3079" max="3079" width="6.54296875" style="302"/>
    <col min="3080" max="3086" width="8.54296875" style="302" customWidth="1"/>
    <col min="3087" max="3087" width="9.1796875" style="302" bestFit="1" customWidth="1"/>
    <col min="3088" max="3098" width="8.54296875" style="302" customWidth="1"/>
    <col min="3099" max="3325" width="6.54296875" style="302"/>
    <col min="3326" max="3326" width="46.1796875" style="302" customWidth="1"/>
    <col min="3327" max="3327" width="10.453125" style="302" bestFit="1" customWidth="1"/>
    <col min="3328" max="3334" width="17.1796875" style="302" customWidth="1"/>
    <col min="3335" max="3335" width="6.54296875" style="302"/>
    <col min="3336" max="3342" width="8.54296875" style="302" customWidth="1"/>
    <col min="3343" max="3343" width="9.1796875" style="302" bestFit="1" customWidth="1"/>
    <col min="3344" max="3354" width="8.54296875" style="302" customWidth="1"/>
    <col min="3355" max="3581" width="6.54296875" style="302"/>
    <col min="3582" max="3582" width="46.1796875" style="302" customWidth="1"/>
    <col min="3583" max="3583" width="10.453125" style="302" bestFit="1" customWidth="1"/>
    <col min="3584" max="3590" width="17.1796875" style="302" customWidth="1"/>
    <col min="3591" max="3591" width="6.54296875" style="302"/>
    <col min="3592" max="3598" width="8.54296875" style="302" customWidth="1"/>
    <col min="3599" max="3599" width="9.1796875" style="302" bestFit="1" customWidth="1"/>
    <col min="3600" max="3610" width="8.54296875" style="302" customWidth="1"/>
    <col min="3611" max="3837" width="6.54296875" style="302"/>
    <col min="3838" max="3838" width="46.1796875" style="302" customWidth="1"/>
    <col min="3839" max="3839" width="10.453125" style="302" bestFit="1" customWidth="1"/>
    <col min="3840" max="3846" width="17.1796875" style="302" customWidth="1"/>
    <col min="3847" max="3847" width="6.54296875" style="302"/>
    <col min="3848" max="3854" width="8.54296875" style="302" customWidth="1"/>
    <col min="3855" max="3855" width="9.1796875" style="302" bestFit="1" customWidth="1"/>
    <col min="3856" max="3866" width="8.54296875" style="302" customWidth="1"/>
    <col min="3867" max="4093" width="6.54296875" style="302"/>
    <col min="4094" max="4094" width="46.1796875" style="302" customWidth="1"/>
    <col min="4095" max="4095" width="10.453125" style="302" bestFit="1" customWidth="1"/>
    <col min="4096" max="4102" width="17.1796875" style="302" customWidth="1"/>
    <col min="4103" max="4103" width="6.54296875" style="302"/>
    <col min="4104" max="4110" width="8.54296875" style="302" customWidth="1"/>
    <col min="4111" max="4111" width="9.1796875" style="302" bestFit="1" customWidth="1"/>
    <col min="4112" max="4122" width="8.54296875" style="302" customWidth="1"/>
    <col min="4123" max="4349" width="6.54296875" style="302"/>
    <col min="4350" max="4350" width="46.1796875" style="302" customWidth="1"/>
    <col min="4351" max="4351" width="10.453125" style="302" bestFit="1" customWidth="1"/>
    <col min="4352" max="4358" width="17.1796875" style="302" customWidth="1"/>
    <col min="4359" max="4359" width="6.54296875" style="302"/>
    <col min="4360" max="4366" width="8.54296875" style="302" customWidth="1"/>
    <col min="4367" max="4367" width="9.1796875" style="302" bestFit="1" customWidth="1"/>
    <col min="4368" max="4378" width="8.54296875" style="302" customWidth="1"/>
    <col min="4379" max="4605" width="6.54296875" style="302"/>
    <col min="4606" max="4606" width="46.1796875" style="302" customWidth="1"/>
    <col min="4607" max="4607" width="10.453125" style="302" bestFit="1" customWidth="1"/>
    <col min="4608" max="4614" width="17.1796875" style="302" customWidth="1"/>
    <col min="4615" max="4615" width="6.54296875" style="302"/>
    <col min="4616" max="4622" width="8.54296875" style="302" customWidth="1"/>
    <col min="4623" max="4623" width="9.1796875" style="302" bestFit="1" customWidth="1"/>
    <col min="4624" max="4634" width="8.54296875" style="302" customWidth="1"/>
    <col min="4635" max="4861" width="6.54296875" style="302"/>
    <col min="4862" max="4862" width="46.1796875" style="302" customWidth="1"/>
    <col min="4863" max="4863" width="10.453125" style="302" bestFit="1" customWidth="1"/>
    <col min="4864" max="4870" width="17.1796875" style="302" customWidth="1"/>
    <col min="4871" max="4871" width="6.54296875" style="302"/>
    <col min="4872" max="4878" width="8.54296875" style="302" customWidth="1"/>
    <col min="4879" max="4879" width="9.1796875" style="302" bestFit="1" customWidth="1"/>
    <col min="4880" max="4890" width="8.54296875" style="302" customWidth="1"/>
    <col min="4891" max="5117" width="6.54296875" style="302"/>
    <col min="5118" max="5118" width="46.1796875" style="302" customWidth="1"/>
    <col min="5119" max="5119" width="10.453125" style="302" bestFit="1" customWidth="1"/>
    <col min="5120" max="5126" width="17.1796875" style="302" customWidth="1"/>
    <col min="5127" max="5127" width="6.54296875" style="302"/>
    <col min="5128" max="5134" width="8.54296875" style="302" customWidth="1"/>
    <col min="5135" max="5135" width="9.1796875" style="302" bestFit="1" customWidth="1"/>
    <col min="5136" max="5146" width="8.54296875" style="302" customWidth="1"/>
    <col min="5147" max="5373" width="6.54296875" style="302"/>
    <col min="5374" max="5374" width="46.1796875" style="302" customWidth="1"/>
    <col min="5375" max="5375" width="10.453125" style="302" bestFit="1" customWidth="1"/>
    <col min="5376" max="5382" width="17.1796875" style="302" customWidth="1"/>
    <col min="5383" max="5383" width="6.54296875" style="302"/>
    <col min="5384" max="5390" width="8.54296875" style="302" customWidth="1"/>
    <col min="5391" max="5391" width="9.1796875" style="302" bestFit="1" customWidth="1"/>
    <col min="5392" max="5402" width="8.54296875" style="302" customWidth="1"/>
    <col min="5403" max="5629" width="6.54296875" style="302"/>
    <col min="5630" max="5630" width="46.1796875" style="302" customWidth="1"/>
    <col min="5631" max="5631" width="10.453125" style="302" bestFit="1" customWidth="1"/>
    <col min="5632" max="5638" width="17.1796875" style="302" customWidth="1"/>
    <col min="5639" max="5639" width="6.54296875" style="302"/>
    <col min="5640" max="5646" width="8.54296875" style="302" customWidth="1"/>
    <col min="5647" max="5647" width="9.1796875" style="302" bestFit="1" customWidth="1"/>
    <col min="5648" max="5658" width="8.54296875" style="302" customWidth="1"/>
    <col min="5659" max="5885" width="6.54296875" style="302"/>
    <col min="5886" max="5886" width="46.1796875" style="302" customWidth="1"/>
    <col min="5887" max="5887" width="10.453125" style="302" bestFit="1" customWidth="1"/>
    <col min="5888" max="5894" width="17.1796875" style="302" customWidth="1"/>
    <col min="5895" max="5895" width="6.54296875" style="302"/>
    <col min="5896" max="5902" width="8.54296875" style="302" customWidth="1"/>
    <col min="5903" max="5903" width="9.1796875" style="302" bestFit="1" customWidth="1"/>
    <col min="5904" max="5914" width="8.54296875" style="302" customWidth="1"/>
    <col min="5915" max="6141" width="6.54296875" style="302"/>
    <col min="6142" max="6142" width="46.1796875" style="302" customWidth="1"/>
    <col min="6143" max="6143" width="10.453125" style="302" bestFit="1" customWidth="1"/>
    <col min="6144" max="6150" width="17.1796875" style="302" customWidth="1"/>
    <col min="6151" max="6151" width="6.54296875" style="302"/>
    <col min="6152" max="6158" width="8.54296875" style="302" customWidth="1"/>
    <col min="6159" max="6159" width="9.1796875" style="302" bestFit="1" customWidth="1"/>
    <col min="6160" max="6170" width="8.54296875" style="302" customWidth="1"/>
    <col min="6171" max="6397" width="6.54296875" style="302"/>
    <col min="6398" max="6398" width="46.1796875" style="302" customWidth="1"/>
    <col min="6399" max="6399" width="10.453125" style="302" bestFit="1" customWidth="1"/>
    <col min="6400" max="6406" width="17.1796875" style="302" customWidth="1"/>
    <col min="6407" max="6407" width="6.54296875" style="302"/>
    <col min="6408" max="6414" width="8.54296875" style="302" customWidth="1"/>
    <col min="6415" max="6415" width="9.1796875" style="302" bestFit="1" customWidth="1"/>
    <col min="6416" max="6426" width="8.54296875" style="302" customWidth="1"/>
    <col min="6427" max="6653" width="6.54296875" style="302"/>
    <col min="6654" max="6654" width="46.1796875" style="302" customWidth="1"/>
    <col min="6655" max="6655" width="10.453125" style="302" bestFit="1" customWidth="1"/>
    <col min="6656" max="6662" width="17.1796875" style="302" customWidth="1"/>
    <col min="6663" max="6663" width="6.54296875" style="302"/>
    <col min="6664" max="6670" width="8.54296875" style="302" customWidth="1"/>
    <col min="6671" max="6671" width="9.1796875" style="302" bestFit="1" customWidth="1"/>
    <col min="6672" max="6682" width="8.54296875" style="302" customWidth="1"/>
    <col min="6683" max="6909" width="6.54296875" style="302"/>
    <col min="6910" max="6910" width="46.1796875" style="302" customWidth="1"/>
    <col min="6911" max="6911" width="10.453125" style="302" bestFit="1" customWidth="1"/>
    <col min="6912" max="6918" width="17.1796875" style="302" customWidth="1"/>
    <col min="6919" max="6919" width="6.54296875" style="302"/>
    <col min="6920" max="6926" width="8.54296875" style="302" customWidth="1"/>
    <col min="6927" max="6927" width="9.1796875" style="302" bestFit="1" customWidth="1"/>
    <col min="6928" max="6938" width="8.54296875" style="302" customWidth="1"/>
    <col min="6939" max="7165" width="6.54296875" style="302"/>
    <col min="7166" max="7166" width="46.1796875" style="302" customWidth="1"/>
    <col min="7167" max="7167" width="10.453125" style="302" bestFit="1" customWidth="1"/>
    <col min="7168" max="7174" width="17.1796875" style="302" customWidth="1"/>
    <col min="7175" max="7175" width="6.54296875" style="302"/>
    <col min="7176" max="7182" width="8.54296875" style="302" customWidth="1"/>
    <col min="7183" max="7183" width="9.1796875" style="302" bestFit="1" customWidth="1"/>
    <col min="7184" max="7194" width="8.54296875" style="302" customWidth="1"/>
    <col min="7195" max="7421" width="6.54296875" style="302"/>
    <col min="7422" max="7422" width="46.1796875" style="302" customWidth="1"/>
    <col min="7423" max="7423" width="10.453125" style="302" bestFit="1" customWidth="1"/>
    <col min="7424" max="7430" width="17.1796875" style="302" customWidth="1"/>
    <col min="7431" max="7431" width="6.54296875" style="302"/>
    <col min="7432" max="7438" width="8.54296875" style="302" customWidth="1"/>
    <col min="7439" max="7439" width="9.1796875" style="302" bestFit="1" customWidth="1"/>
    <col min="7440" max="7450" width="8.54296875" style="302" customWidth="1"/>
    <col min="7451" max="7677" width="6.54296875" style="302"/>
    <col min="7678" max="7678" width="46.1796875" style="302" customWidth="1"/>
    <col min="7679" max="7679" width="10.453125" style="302" bestFit="1" customWidth="1"/>
    <col min="7680" max="7686" width="17.1796875" style="302" customWidth="1"/>
    <col min="7687" max="7687" width="6.54296875" style="302"/>
    <col min="7688" max="7694" width="8.54296875" style="302" customWidth="1"/>
    <col min="7695" max="7695" width="9.1796875" style="302" bestFit="1" customWidth="1"/>
    <col min="7696" max="7706" width="8.54296875" style="302" customWidth="1"/>
    <col min="7707" max="7933" width="6.54296875" style="302"/>
    <col min="7934" max="7934" width="46.1796875" style="302" customWidth="1"/>
    <col min="7935" max="7935" width="10.453125" style="302" bestFit="1" customWidth="1"/>
    <col min="7936" max="7942" width="17.1796875" style="302" customWidth="1"/>
    <col min="7943" max="7943" width="6.54296875" style="302"/>
    <col min="7944" max="7950" width="8.54296875" style="302" customWidth="1"/>
    <col min="7951" max="7951" width="9.1796875" style="302" bestFit="1" customWidth="1"/>
    <col min="7952" max="7962" width="8.54296875" style="302" customWidth="1"/>
    <col min="7963" max="8189" width="6.54296875" style="302"/>
    <col min="8190" max="8190" width="46.1796875" style="302" customWidth="1"/>
    <col min="8191" max="8191" width="10.453125" style="302" bestFit="1" customWidth="1"/>
    <col min="8192" max="8198" width="17.1796875" style="302" customWidth="1"/>
    <col min="8199" max="8199" width="6.54296875" style="302"/>
    <col min="8200" max="8206" width="8.54296875" style="302" customWidth="1"/>
    <col min="8207" max="8207" width="9.1796875" style="302" bestFit="1" customWidth="1"/>
    <col min="8208" max="8218" width="8.54296875" style="302" customWidth="1"/>
    <col min="8219" max="8445" width="6.54296875" style="302"/>
    <col min="8446" max="8446" width="46.1796875" style="302" customWidth="1"/>
    <col min="8447" max="8447" width="10.453125" style="302" bestFit="1" customWidth="1"/>
    <col min="8448" max="8454" width="17.1796875" style="302" customWidth="1"/>
    <col min="8455" max="8455" width="6.54296875" style="302"/>
    <col min="8456" max="8462" width="8.54296875" style="302" customWidth="1"/>
    <col min="8463" max="8463" width="9.1796875" style="302" bestFit="1" customWidth="1"/>
    <col min="8464" max="8474" width="8.54296875" style="302" customWidth="1"/>
    <col min="8475" max="8701" width="6.54296875" style="302"/>
    <col min="8702" max="8702" width="46.1796875" style="302" customWidth="1"/>
    <col min="8703" max="8703" width="10.453125" style="302" bestFit="1" customWidth="1"/>
    <col min="8704" max="8710" width="17.1796875" style="302" customWidth="1"/>
    <col min="8711" max="8711" width="6.54296875" style="302"/>
    <col min="8712" max="8718" width="8.54296875" style="302" customWidth="1"/>
    <col min="8719" max="8719" width="9.1796875" style="302" bestFit="1" customWidth="1"/>
    <col min="8720" max="8730" width="8.54296875" style="302" customWidth="1"/>
    <col min="8731" max="8957" width="6.54296875" style="302"/>
    <col min="8958" max="8958" width="46.1796875" style="302" customWidth="1"/>
    <col min="8959" max="8959" width="10.453125" style="302" bestFit="1" customWidth="1"/>
    <col min="8960" max="8966" width="17.1796875" style="302" customWidth="1"/>
    <col min="8967" max="8967" width="6.54296875" style="302"/>
    <col min="8968" max="8974" width="8.54296875" style="302" customWidth="1"/>
    <col min="8975" max="8975" width="9.1796875" style="302" bestFit="1" customWidth="1"/>
    <col min="8976" max="8986" width="8.54296875" style="302" customWidth="1"/>
    <col min="8987" max="9213" width="6.54296875" style="302"/>
    <col min="9214" max="9214" width="46.1796875" style="302" customWidth="1"/>
    <col min="9215" max="9215" width="10.453125" style="302" bestFit="1" customWidth="1"/>
    <col min="9216" max="9222" width="17.1796875" style="302" customWidth="1"/>
    <col min="9223" max="9223" width="6.54296875" style="302"/>
    <col min="9224" max="9230" width="8.54296875" style="302" customWidth="1"/>
    <col min="9231" max="9231" width="9.1796875" style="302" bestFit="1" customWidth="1"/>
    <col min="9232" max="9242" width="8.54296875" style="302" customWidth="1"/>
    <col min="9243" max="9469" width="6.54296875" style="302"/>
    <col min="9470" max="9470" width="46.1796875" style="302" customWidth="1"/>
    <col min="9471" max="9471" width="10.453125" style="302" bestFit="1" customWidth="1"/>
    <col min="9472" max="9478" width="17.1796875" style="302" customWidth="1"/>
    <col min="9479" max="9479" width="6.54296875" style="302"/>
    <col min="9480" max="9486" width="8.54296875" style="302" customWidth="1"/>
    <col min="9487" max="9487" width="9.1796875" style="302" bestFit="1" customWidth="1"/>
    <col min="9488" max="9498" width="8.54296875" style="302" customWidth="1"/>
    <col min="9499" max="9725" width="6.54296875" style="302"/>
    <col min="9726" max="9726" width="46.1796875" style="302" customWidth="1"/>
    <col min="9727" max="9727" width="10.453125" style="302" bestFit="1" customWidth="1"/>
    <col min="9728" max="9734" width="17.1796875" style="302" customWidth="1"/>
    <col min="9735" max="9735" width="6.54296875" style="302"/>
    <col min="9736" max="9742" width="8.54296875" style="302" customWidth="1"/>
    <col min="9743" max="9743" width="9.1796875" style="302" bestFit="1" customWidth="1"/>
    <col min="9744" max="9754" width="8.54296875" style="302" customWidth="1"/>
    <col min="9755" max="9981" width="6.54296875" style="302"/>
    <col min="9982" max="9982" width="46.1796875" style="302" customWidth="1"/>
    <col min="9983" max="9983" width="10.453125" style="302" bestFit="1" customWidth="1"/>
    <col min="9984" max="9990" width="17.1796875" style="302" customWidth="1"/>
    <col min="9991" max="9991" width="6.54296875" style="302"/>
    <col min="9992" max="9998" width="8.54296875" style="302" customWidth="1"/>
    <col min="9999" max="9999" width="9.1796875" style="302" bestFit="1" customWidth="1"/>
    <col min="10000" max="10010" width="8.54296875" style="302" customWidth="1"/>
    <col min="10011" max="10237" width="6.54296875" style="302"/>
    <col min="10238" max="10238" width="46.1796875" style="302" customWidth="1"/>
    <col min="10239" max="10239" width="10.453125" style="302" bestFit="1" customWidth="1"/>
    <col min="10240" max="10246" width="17.1796875" style="302" customWidth="1"/>
    <col min="10247" max="10247" width="6.54296875" style="302"/>
    <col min="10248" max="10254" width="8.54296875" style="302" customWidth="1"/>
    <col min="10255" max="10255" width="9.1796875" style="302" bestFit="1" customWidth="1"/>
    <col min="10256" max="10266" width="8.54296875" style="302" customWidth="1"/>
    <col min="10267" max="10493" width="6.54296875" style="302"/>
    <col min="10494" max="10494" width="46.1796875" style="302" customWidth="1"/>
    <col min="10495" max="10495" width="10.453125" style="302" bestFit="1" customWidth="1"/>
    <col min="10496" max="10502" width="17.1796875" style="302" customWidth="1"/>
    <col min="10503" max="10503" width="6.54296875" style="302"/>
    <col min="10504" max="10510" width="8.54296875" style="302" customWidth="1"/>
    <col min="10511" max="10511" width="9.1796875" style="302" bestFit="1" customWidth="1"/>
    <col min="10512" max="10522" width="8.54296875" style="302" customWidth="1"/>
    <col min="10523" max="10749" width="6.54296875" style="302"/>
    <col min="10750" max="10750" width="46.1796875" style="302" customWidth="1"/>
    <col min="10751" max="10751" width="10.453125" style="302" bestFit="1" customWidth="1"/>
    <col min="10752" max="10758" width="17.1796875" style="302" customWidth="1"/>
    <col min="10759" max="10759" width="6.54296875" style="302"/>
    <col min="10760" max="10766" width="8.54296875" style="302" customWidth="1"/>
    <col min="10767" max="10767" width="9.1796875" style="302" bestFit="1" customWidth="1"/>
    <col min="10768" max="10778" width="8.54296875" style="302" customWidth="1"/>
    <col min="10779" max="11005" width="6.54296875" style="302"/>
    <col min="11006" max="11006" width="46.1796875" style="302" customWidth="1"/>
    <col min="11007" max="11007" width="10.453125" style="302" bestFit="1" customWidth="1"/>
    <col min="11008" max="11014" width="17.1796875" style="302" customWidth="1"/>
    <col min="11015" max="11015" width="6.54296875" style="302"/>
    <col min="11016" max="11022" width="8.54296875" style="302" customWidth="1"/>
    <col min="11023" max="11023" width="9.1796875" style="302" bestFit="1" customWidth="1"/>
    <col min="11024" max="11034" width="8.54296875" style="302" customWidth="1"/>
    <col min="11035" max="11261" width="6.54296875" style="302"/>
    <col min="11262" max="11262" width="46.1796875" style="302" customWidth="1"/>
    <col min="11263" max="11263" width="10.453125" style="302" bestFit="1" customWidth="1"/>
    <col min="11264" max="11270" width="17.1796875" style="302" customWidth="1"/>
    <col min="11271" max="11271" width="6.54296875" style="302"/>
    <col min="11272" max="11278" width="8.54296875" style="302" customWidth="1"/>
    <col min="11279" max="11279" width="9.1796875" style="302" bestFit="1" customWidth="1"/>
    <col min="11280" max="11290" width="8.54296875" style="302" customWidth="1"/>
    <col min="11291" max="11517" width="6.54296875" style="302"/>
    <col min="11518" max="11518" width="46.1796875" style="302" customWidth="1"/>
    <col min="11519" max="11519" width="10.453125" style="302" bestFit="1" customWidth="1"/>
    <col min="11520" max="11526" width="17.1796875" style="302" customWidth="1"/>
    <col min="11527" max="11527" width="6.54296875" style="302"/>
    <col min="11528" max="11534" width="8.54296875" style="302" customWidth="1"/>
    <col min="11535" max="11535" width="9.1796875" style="302" bestFit="1" customWidth="1"/>
    <col min="11536" max="11546" width="8.54296875" style="302" customWidth="1"/>
    <col min="11547" max="11773" width="6.54296875" style="302"/>
    <col min="11774" max="11774" width="46.1796875" style="302" customWidth="1"/>
    <col min="11775" max="11775" width="10.453125" style="302" bestFit="1" customWidth="1"/>
    <col min="11776" max="11782" width="17.1796875" style="302" customWidth="1"/>
    <col min="11783" max="11783" width="6.54296875" style="302"/>
    <col min="11784" max="11790" width="8.54296875" style="302" customWidth="1"/>
    <col min="11791" max="11791" width="9.1796875" style="302" bestFit="1" customWidth="1"/>
    <col min="11792" max="11802" width="8.54296875" style="302" customWidth="1"/>
    <col min="11803" max="12029" width="6.54296875" style="302"/>
    <col min="12030" max="12030" width="46.1796875" style="302" customWidth="1"/>
    <col min="12031" max="12031" width="10.453125" style="302" bestFit="1" customWidth="1"/>
    <col min="12032" max="12038" width="17.1796875" style="302" customWidth="1"/>
    <col min="12039" max="12039" width="6.54296875" style="302"/>
    <col min="12040" max="12046" width="8.54296875" style="302" customWidth="1"/>
    <col min="12047" max="12047" width="9.1796875" style="302" bestFit="1" customWidth="1"/>
    <col min="12048" max="12058" width="8.54296875" style="302" customWidth="1"/>
    <col min="12059" max="12285" width="6.54296875" style="302"/>
    <col min="12286" max="12286" width="46.1796875" style="302" customWidth="1"/>
    <col min="12287" max="12287" width="10.453125" style="302" bestFit="1" customWidth="1"/>
    <col min="12288" max="12294" width="17.1796875" style="302" customWidth="1"/>
    <col min="12295" max="12295" width="6.54296875" style="302"/>
    <col min="12296" max="12302" width="8.54296875" style="302" customWidth="1"/>
    <col min="12303" max="12303" width="9.1796875" style="302" bestFit="1" customWidth="1"/>
    <col min="12304" max="12314" width="8.54296875" style="302" customWidth="1"/>
    <col min="12315" max="12541" width="6.54296875" style="302"/>
    <col min="12542" max="12542" width="46.1796875" style="302" customWidth="1"/>
    <col min="12543" max="12543" width="10.453125" style="302" bestFit="1" customWidth="1"/>
    <col min="12544" max="12550" width="17.1796875" style="302" customWidth="1"/>
    <col min="12551" max="12551" width="6.54296875" style="302"/>
    <col min="12552" max="12558" width="8.54296875" style="302" customWidth="1"/>
    <col min="12559" max="12559" width="9.1796875" style="302" bestFit="1" customWidth="1"/>
    <col min="12560" max="12570" width="8.54296875" style="302" customWidth="1"/>
    <col min="12571" max="12797" width="6.54296875" style="302"/>
    <col min="12798" max="12798" width="46.1796875" style="302" customWidth="1"/>
    <col min="12799" max="12799" width="10.453125" style="302" bestFit="1" customWidth="1"/>
    <col min="12800" max="12806" width="17.1796875" style="302" customWidth="1"/>
    <col min="12807" max="12807" width="6.54296875" style="302"/>
    <col min="12808" max="12814" width="8.54296875" style="302" customWidth="1"/>
    <col min="12815" max="12815" width="9.1796875" style="302" bestFit="1" customWidth="1"/>
    <col min="12816" max="12826" width="8.54296875" style="302" customWidth="1"/>
    <col min="12827" max="13053" width="6.54296875" style="302"/>
    <col min="13054" max="13054" width="46.1796875" style="302" customWidth="1"/>
    <col min="13055" max="13055" width="10.453125" style="302" bestFit="1" customWidth="1"/>
    <col min="13056" max="13062" width="17.1796875" style="302" customWidth="1"/>
    <col min="13063" max="13063" width="6.54296875" style="302"/>
    <col min="13064" max="13070" width="8.54296875" style="302" customWidth="1"/>
    <col min="13071" max="13071" width="9.1796875" style="302" bestFit="1" customWidth="1"/>
    <col min="13072" max="13082" width="8.54296875" style="302" customWidth="1"/>
    <col min="13083" max="13309" width="6.54296875" style="302"/>
    <col min="13310" max="13310" width="46.1796875" style="302" customWidth="1"/>
    <col min="13311" max="13311" width="10.453125" style="302" bestFit="1" customWidth="1"/>
    <col min="13312" max="13318" width="17.1796875" style="302" customWidth="1"/>
    <col min="13319" max="13319" width="6.54296875" style="302"/>
    <col min="13320" max="13326" width="8.54296875" style="302" customWidth="1"/>
    <col min="13327" max="13327" width="9.1796875" style="302" bestFit="1" customWidth="1"/>
    <col min="13328" max="13338" width="8.54296875" style="302" customWidth="1"/>
    <col min="13339" max="13565" width="6.54296875" style="302"/>
    <col min="13566" max="13566" width="46.1796875" style="302" customWidth="1"/>
    <col min="13567" max="13567" width="10.453125" style="302" bestFit="1" customWidth="1"/>
    <col min="13568" max="13574" width="17.1796875" style="302" customWidth="1"/>
    <col min="13575" max="13575" width="6.54296875" style="302"/>
    <col min="13576" max="13582" width="8.54296875" style="302" customWidth="1"/>
    <col min="13583" max="13583" width="9.1796875" style="302" bestFit="1" customWidth="1"/>
    <col min="13584" max="13594" width="8.54296875" style="302" customWidth="1"/>
    <col min="13595" max="13821" width="6.54296875" style="302"/>
    <col min="13822" max="13822" width="46.1796875" style="302" customWidth="1"/>
    <col min="13823" max="13823" width="10.453125" style="302" bestFit="1" customWidth="1"/>
    <col min="13824" max="13830" width="17.1796875" style="302" customWidth="1"/>
    <col min="13831" max="13831" width="6.54296875" style="302"/>
    <col min="13832" max="13838" width="8.54296875" style="302" customWidth="1"/>
    <col min="13839" max="13839" width="9.1796875" style="302" bestFit="1" customWidth="1"/>
    <col min="13840" max="13850" width="8.54296875" style="302" customWidth="1"/>
    <col min="13851" max="14077" width="6.54296875" style="302"/>
    <col min="14078" max="14078" width="46.1796875" style="302" customWidth="1"/>
    <col min="14079" max="14079" width="10.453125" style="302" bestFit="1" customWidth="1"/>
    <col min="14080" max="14086" width="17.1796875" style="302" customWidth="1"/>
    <col min="14087" max="14087" width="6.54296875" style="302"/>
    <col min="14088" max="14094" width="8.54296875" style="302" customWidth="1"/>
    <col min="14095" max="14095" width="9.1796875" style="302" bestFit="1" customWidth="1"/>
    <col min="14096" max="14106" width="8.54296875" style="302" customWidth="1"/>
    <col min="14107" max="14333" width="6.54296875" style="302"/>
    <col min="14334" max="14334" width="46.1796875" style="302" customWidth="1"/>
    <col min="14335" max="14335" width="10.453125" style="302" bestFit="1" customWidth="1"/>
    <col min="14336" max="14342" width="17.1796875" style="302" customWidth="1"/>
    <col min="14343" max="14343" width="6.54296875" style="302"/>
    <col min="14344" max="14350" width="8.54296875" style="302" customWidth="1"/>
    <col min="14351" max="14351" width="9.1796875" style="302" bestFit="1" customWidth="1"/>
    <col min="14352" max="14362" width="8.54296875" style="302" customWidth="1"/>
    <col min="14363" max="14589" width="6.54296875" style="302"/>
    <col min="14590" max="14590" width="46.1796875" style="302" customWidth="1"/>
    <col min="14591" max="14591" width="10.453125" style="302" bestFit="1" customWidth="1"/>
    <col min="14592" max="14598" width="17.1796875" style="302" customWidth="1"/>
    <col min="14599" max="14599" width="6.54296875" style="302"/>
    <col min="14600" max="14606" width="8.54296875" style="302" customWidth="1"/>
    <col min="14607" max="14607" width="9.1796875" style="302" bestFit="1" customWidth="1"/>
    <col min="14608" max="14618" width="8.54296875" style="302" customWidth="1"/>
    <col min="14619" max="14845" width="6.54296875" style="302"/>
    <col min="14846" max="14846" width="46.1796875" style="302" customWidth="1"/>
    <col min="14847" max="14847" width="10.453125" style="302" bestFit="1" customWidth="1"/>
    <col min="14848" max="14854" width="17.1796875" style="302" customWidth="1"/>
    <col min="14855" max="14855" width="6.54296875" style="302"/>
    <col min="14856" max="14862" width="8.54296875" style="302" customWidth="1"/>
    <col min="14863" max="14863" width="9.1796875" style="302" bestFit="1" customWidth="1"/>
    <col min="14864" max="14874" width="8.54296875" style="302" customWidth="1"/>
    <col min="14875" max="15101" width="6.54296875" style="302"/>
    <col min="15102" max="15102" width="46.1796875" style="302" customWidth="1"/>
    <col min="15103" max="15103" width="10.453125" style="302" bestFit="1" customWidth="1"/>
    <col min="15104" max="15110" width="17.1796875" style="302" customWidth="1"/>
    <col min="15111" max="15111" width="6.54296875" style="302"/>
    <col min="15112" max="15118" width="8.54296875" style="302" customWidth="1"/>
    <col min="15119" max="15119" width="9.1796875" style="302" bestFit="1" customWidth="1"/>
    <col min="15120" max="15130" width="8.54296875" style="302" customWidth="1"/>
    <col min="15131" max="15357" width="6.54296875" style="302"/>
    <col min="15358" max="15358" width="46.1796875" style="302" customWidth="1"/>
    <col min="15359" max="15359" width="10.453125" style="302" bestFit="1" customWidth="1"/>
    <col min="15360" max="15366" width="17.1796875" style="302" customWidth="1"/>
    <col min="15367" max="15367" width="6.54296875" style="302"/>
    <col min="15368" max="15374" width="8.54296875" style="302" customWidth="1"/>
    <col min="15375" max="15375" width="9.1796875" style="302" bestFit="1" customWidth="1"/>
    <col min="15376" max="15386" width="8.54296875" style="302" customWidth="1"/>
    <col min="15387" max="15613" width="6.54296875" style="302"/>
    <col min="15614" max="15614" width="46.1796875" style="302" customWidth="1"/>
    <col min="15615" max="15615" width="10.453125" style="302" bestFit="1" customWidth="1"/>
    <col min="15616" max="15622" width="17.1796875" style="302" customWidth="1"/>
    <col min="15623" max="15623" width="6.54296875" style="302"/>
    <col min="15624" max="15630" width="8.54296875" style="302" customWidth="1"/>
    <col min="15631" max="15631" width="9.1796875" style="302" bestFit="1" customWidth="1"/>
    <col min="15632" max="15642" width="8.54296875" style="302" customWidth="1"/>
    <col min="15643" max="15869" width="6.54296875" style="302"/>
    <col min="15870" max="15870" width="46.1796875" style="302" customWidth="1"/>
    <col min="15871" max="15871" width="10.453125" style="302" bestFit="1" customWidth="1"/>
    <col min="15872" max="15878" width="17.1796875" style="302" customWidth="1"/>
    <col min="15879" max="15879" width="6.54296875" style="302"/>
    <col min="15880" max="15886" width="8.54296875" style="302" customWidth="1"/>
    <col min="15887" max="15887" width="9.1796875" style="302" bestFit="1" customWidth="1"/>
    <col min="15888" max="15898" width="8.54296875" style="302" customWidth="1"/>
    <col min="15899" max="16125" width="6.54296875" style="302"/>
    <col min="16126" max="16126" width="46.1796875" style="302" customWidth="1"/>
    <col min="16127" max="16127" width="10.453125" style="302" bestFit="1" customWidth="1"/>
    <col min="16128" max="16134" width="17.1796875" style="302" customWidth="1"/>
    <col min="16135" max="16135" width="6.54296875" style="302"/>
    <col min="16136" max="16142" width="8.54296875" style="302" customWidth="1"/>
    <col min="16143" max="16143" width="9.1796875" style="302" bestFit="1" customWidth="1"/>
    <col min="16144" max="16154" width="8.54296875" style="302" customWidth="1"/>
    <col min="16155" max="16384" width="6.54296875" style="302"/>
  </cols>
  <sheetData>
    <row r="1" spans="1:26" s="280" customFormat="1" ht="14" x14ac:dyDescent="0.35">
      <c r="A1" s="304" t="s">
        <v>1319</v>
      </c>
      <c r="B1" s="315"/>
      <c r="C1" s="282"/>
      <c r="D1" s="282"/>
      <c r="E1" s="315"/>
      <c r="F1" s="615"/>
      <c r="H1" s="281"/>
      <c r="I1" s="282"/>
      <c r="J1" s="282"/>
      <c r="K1" s="282"/>
      <c r="L1" s="282"/>
      <c r="M1" s="282"/>
      <c r="N1" s="282"/>
      <c r="O1" s="282"/>
      <c r="P1" s="282"/>
      <c r="Q1" s="282"/>
      <c r="R1" s="282"/>
      <c r="S1" s="282"/>
      <c r="T1" s="282"/>
      <c r="U1" s="282"/>
      <c r="V1" s="282"/>
      <c r="W1" s="282"/>
      <c r="X1" s="282"/>
      <c r="Y1" s="282"/>
      <c r="Z1" s="282"/>
    </row>
    <row r="2" spans="1:26" s="280" customFormat="1" ht="14" x14ac:dyDescent="0.35">
      <c r="A2" s="304" t="s">
        <v>161</v>
      </c>
      <c r="B2" s="315"/>
      <c r="C2" s="282"/>
      <c r="D2" s="282"/>
      <c r="E2" s="315"/>
      <c r="F2" s="615"/>
      <c r="H2" s="281"/>
      <c r="I2" s="282"/>
      <c r="J2" s="282"/>
      <c r="K2" s="282"/>
      <c r="L2" s="282"/>
      <c r="M2" s="282"/>
      <c r="N2" s="282"/>
      <c r="O2" s="282"/>
      <c r="P2" s="282"/>
      <c r="Q2" s="282"/>
      <c r="R2" s="282"/>
      <c r="S2" s="282"/>
      <c r="T2" s="282"/>
      <c r="U2" s="282"/>
      <c r="V2" s="282"/>
      <c r="W2" s="282"/>
      <c r="X2" s="282"/>
      <c r="Y2" s="282"/>
      <c r="Z2" s="282"/>
    </row>
    <row r="3" spans="1:26" s="280" customFormat="1" ht="14" x14ac:dyDescent="0.35">
      <c r="A3" s="693" t="s">
        <v>1166</v>
      </c>
      <c r="B3" s="693"/>
      <c r="C3" s="693"/>
      <c r="D3" s="693"/>
      <c r="E3" s="693"/>
      <c r="F3" s="693"/>
      <c r="H3" s="281"/>
      <c r="I3" s="282"/>
      <c r="J3" s="282"/>
      <c r="K3" s="282"/>
      <c r="L3" s="282"/>
      <c r="M3" s="282"/>
      <c r="N3" s="282"/>
      <c r="O3" s="282"/>
      <c r="P3" s="282"/>
      <c r="Q3" s="282"/>
      <c r="R3" s="282"/>
      <c r="S3" s="282"/>
      <c r="T3" s="282"/>
      <c r="U3" s="282"/>
      <c r="V3" s="282"/>
      <c r="W3" s="282"/>
      <c r="X3" s="282"/>
      <c r="Y3" s="282"/>
      <c r="Z3" s="282"/>
    </row>
    <row r="4" spans="1:26" x14ac:dyDescent="0.35">
      <c r="A4" s="694" t="s">
        <v>4</v>
      </c>
      <c r="B4" s="710" t="s">
        <v>6</v>
      </c>
      <c r="C4" s="284" t="s">
        <v>7</v>
      </c>
      <c r="D4" s="284" t="s">
        <v>9</v>
      </c>
      <c r="E4" s="284" t="s">
        <v>8</v>
      </c>
      <c r="F4" s="305" t="s">
        <v>10</v>
      </c>
      <c r="H4" s="700" t="s">
        <v>1044</v>
      </c>
      <c r="I4" s="690" t="s">
        <v>1045</v>
      </c>
      <c r="J4" s="690" t="s">
        <v>1046</v>
      </c>
      <c r="K4" s="690" t="s">
        <v>1047</v>
      </c>
      <c r="L4" s="690" t="s">
        <v>1048</v>
      </c>
      <c r="M4" s="690" t="s">
        <v>1049</v>
      </c>
      <c r="N4" s="690" t="s">
        <v>1050</v>
      </c>
      <c r="O4" s="690" t="s">
        <v>1051</v>
      </c>
      <c r="P4" s="690" t="s">
        <v>1052</v>
      </c>
      <c r="Q4" s="690" t="s">
        <v>1053</v>
      </c>
      <c r="R4" s="690" t="s">
        <v>1054</v>
      </c>
      <c r="S4" s="690" t="s">
        <v>1055</v>
      </c>
      <c r="T4" s="690" t="s">
        <v>1056</v>
      </c>
      <c r="U4" s="690" t="s">
        <v>1057</v>
      </c>
      <c r="V4" s="690" t="s">
        <v>1058</v>
      </c>
      <c r="W4" s="690" t="s">
        <v>1059</v>
      </c>
      <c r="X4" s="690" t="s">
        <v>1060</v>
      </c>
      <c r="Y4" s="690" t="s">
        <v>1061</v>
      </c>
      <c r="Z4" s="690" t="s">
        <v>1062</v>
      </c>
    </row>
    <row r="5" spans="1:26" x14ac:dyDescent="0.35">
      <c r="A5" s="695"/>
      <c r="B5" s="711"/>
      <c r="C5" s="287"/>
      <c r="D5" s="287"/>
      <c r="E5" s="316"/>
      <c r="F5" s="417" t="s">
        <v>1063</v>
      </c>
      <c r="H5" s="701"/>
      <c r="I5" s="691"/>
      <c r="J5" s="691"/>
      <c r="K5" s="691"/>
      <c r="L5" s="691"/>
      <c r="M5" s="691"/>
      <c r="N5" s="691"/>
      <c r="O5" s="691"/>
      <c r="P5" s="691"/>
      <c r="Q5" s="691"/>
      <c r="R5" s="691"/>
      <c r="S5" s="691"/>
      <c r="T5" s="691"/>
      <c r="U5" s="691"/>
      <c r="V5" s="691"/>
      <c r="W5" s="691"/>
      <c r="X5" s="691"/>
      <c r="Y5" s="691"/>
      <c r="Z5" s="691"/>
    </row>
    <row r="6" spans="1:26" ht="21" x14ac:dyDescent="0.35">
      <c r="A6" s="290"/>
      <c r="B6" s="456" t="s">
        <v>1104</v>
      </c>
      <c r="C6" s="418"/>
      <c r="D6" s="418"/>
      <c r="E6" s="435"/>
      <c r="F6" s="420"/>
      <c r="H6" s="321">
        <f>SUM(I6:Z6)</f>
        <v>0</v>
      </c>
      <c r="I6" s="322"/>
      <c r="J6" s="322"/>
      <c r="K6" s="322"/>
      <c r="L6" s="322"/>
      <c r="M6" s="322"/>
      <c r="N6" s="322"/>
      <c r="O6" s="322"/>
      <c r="P6" s="322"/>
      <c r="Q6" s="322"/>
      <c r="R6" s="322"/>
      <c r="S6" s="322"/>
      <c r="T6" s="322"/>
      <c r="U6" s="322"/>
      <c r="V6" s="322"/>
      <c r="W6" s="322"/>
      <c r="X6" s="322"/>
      <c r="Y6" s="322"/>
      <c r="Z6" s="322"/>
    </row>
    <row r="7" spans="1:26" ht="61.5" customHeight="1" x14ac:dyDescent="0.35">
      <c r="A7" s="290" t="s">
        <v>1167</v>
      </c>
      <c r="B7" s="457" t="s">
        <v>1168</v>
      </c>
      <c r="C7" s="421" t="s">
        <v>319</v>
      </c>
      <c r="D7" s="421">
        <v>2</v>
      </c>
      <c r="E7" s="425"/>
      <c r="F7" s="420"/>
      <c r="H7" s="321">
        <f t="shared" ref="H7:H43" si="0">SUM(I7:Z7)</f>
        <v>0</v>
      </c>
      <c r="I7" s="322"/>
      <c r="J7" s="322"/>
      <c r="K7" s="322"/>
      <c r="L7" s="322"/>
      <c r="M7" s="322"/>
      <c r="N7" s="322"/>
      <c r="O7" s="308"/>
      <c r="P7" s="322"/>
      <c r="Q7" s="322"/>
      <c r="R7" s="322"/>
      <c r="S7" s="322"/>
      <c r="T7" s="322"/>
      <c r="U7" s="322"/>
      <c r="V7" s="322"/>
      <c r="W7" s="322"/>
      <c r="X7" s="322"/>
      <c r="Y7" s="322"/>
      <c r="Z7" s="322"/>
    </row>
    <row r="8" spans="1:26" ht="25.25" customHeight="1" x14ac:dyDescent="0.35">
      <c r="A8" s="290" t="s">
        <v>1169</v>
      </c>
      <c r="B8" s="457" t="s">
        <v>1170</v>
      </c>
      <c r="C8" s="421" t="s">
        <v>1372</v>
      </c>
      <c r="D8" s="421">
        <v>1</v>
      </c>
      <c r="E8" s="425">
        <v>55000</v>
      </c>
      <c r="F8" s="420">
        <f t="shared" ref="F8:F39" si="1">IF(D8&gt;0,D8*E8,"")</f>
        <v>55000</v>
      </c>
      <c r="H8" s="321">
        <f t="shared" si="0"/>
        <v>0</v>
      </c>
      <c r="I8" s="322"/>
      <c r="J8" s="322"/>
      <c r="K8" s="322"/>
      <c r="L8" s="322"/>
      <c r="M8" s="322"/>
      <c r="N8" s="322"/>
      <c r="O8" s="322"/>
      <c r="P8" s="322"/>
      <c r="Q8" s="322"/>
      <c r="R8" s="322"/>
      <c r="S8" s="322"/>
      <c r="T8" s="322"/>
      <c r="U8" s="322"/>
      <c r="V8" s="322"/>
      <c r="W8" s="322"/>
      <c r="X8" s="322"/>
      <c r="Y8" s="322"/>
      <c r="Z8" s="322"/>
    </row>
    <row r="9" spans="1:26" ht="20.5" x14ac:dyDescent="0.35">
      <c r="A9" s="290" t="s">
        <v>1171</v>
      </c>
      <c r="B9" s="457" t="s">
        <v>1172</v>
      </c>
      <c r="C9" s="421" t="s">
        <v>300</v>
      </c>
      <c r="D9" s="421">
        <f>E8</f>
        <v>55000</v>
      </c>
      <c r="E9" s="425"/>
      <c r="F9" s="420"/>
      <c r="H9" s="321">
        <f t="shared" si="0"/>
        <v>0</v>
      </c>
      <c r="I9" s="322"/>
      <c r="J9" s="322"/>
      <c r="K9" s="322"/>
      <c r="L9" s="322"/>
      <c r="M9" s="322"/>
      <c r="N9" s="322"/>
      <c r="O9" s="322"/>
      <c r="P9" s="322"/>
      <c r="Q9" s="322"/>
      <c r="R9" s="322"/>
      <c r="S9" s="322"/>
      <c r="T9" s="322"/>
      <c r="U9" s="322"/>
      <c r="V9" s="322"/>
      <c r="W9" s="322"/>
      <c r="X9" s="322"/>
      <c r="Y9" s="322"/>
      <c r="Z9" s="322"/>
    </row>
    <row r="10" spans="1:26" ht="36.75" customHeight="1" x14ac:dyDescent="0.35">
      <c r="A10" s="290" t="s">
        <v>1173</v>
      </c>
      <c r="B10" s="457" t="s">
        <v>1174</v>
      </c>
      <c r="C10" s="421" t="s">
        <v>1372</v>
      </c>
      <c r="D10" s="421">
        <v>1</v>
      </c>
      <c r="E10" s="425">
        <v>435363.37</v>
      </c>
      <c r="F10" s="420">
        <f t="shared" si="1"/>
        <v>435363.37</v>
      </c>
      <c r="H10" s="321">
        <f t="shared" si="0"/>
        <v>0</v>
      </c>
      <c r="I10" s="322"/>
      <c r="J10" s="322"/>
      <c r="K10" s="322"/>
      <c r="L10" s="322"/>
      <c r="M10" s="322"/>
      <c r="N10" s="322"/>
      <c r="O10" s="322"/>
      <c r="P10" s="322"/>
      <c r="Q10" s="322"/>
      <c r="R10" s="322"/>
      <c r="S10" s="322"/>
      <c r="T10" s="322"/>
      <c r="U10" s="322"/>
      <c r="V10" s="322"/>
      <c r="W10" s="322"/>
      <c r="X10" s="322"/>
      <c r="Y10" s="322"/>
      <c r="Z10" s="322"/>
    </row>
    <row r="11" spans="1:26" ht="36.75" customHeight="1" x14ac:dyDescent="0.35">
      <c r="A11" s="290" t="s">
        <v>1175</v>
      </c>
      <c r="B11" s="457" t="s">
        <v>1176</v>
      </c>
      <c r="C11" s="421" t="s">
        <v>300</v>
      </c>
      <c r="D11" s="421">
        <f>E10</f>
        <v>435363.37</v>
      </c>
      <c r="E11" s="425"/>
      <c r="F11" s="420"/>
      <c r="H11" s="321">
        <f t="shared" si="0"/>
        <v>0</v>
      </c>
      <c r="I11" s="322"/>
      <c r="J11" s="322"/>
      <c r="K11" s="322"/>
      <c r="L11" s="322"/>
      <c r="M11" s="322"/>
      <c r="N11" s="322"/>
      <c r="O11" s="322"/>
      <c r="P11" s="322"/>
      <c r="Q11" s="322"/>
      <c r="R11" s="322"/>
      <c r="S11" s="322"/>
      <c r="T11" s="322"/>
      <c r="U11" s="322"/>
      <c r="V11" s="322"/>
      <c r="W11" s="322"/>
      <c r="X11" s="322"/>
      <c r="Y11" s="322"/>
      <c r="Z11" s="322"/>
    </row>
    <row r="12" spans="1:26" ht="50.25" customHeight="1" x14ac:dyDescent="0.35">
      <c r="A12" s="290" t="s">
        <v>1177</v>
      </c>
      <c r="B12" s="457" t="s">
        <v>1178</v>
      </c>
      <c r="C12" s="421" t="s">
        <v>1372</v>
      </c>
      <c r="D12" s="421">
        <v>1</v>
      </c>
      <c r="E12" s="425">
        <v>55000</v>
      </c>
      <c r="F12" s="420">
        <f t="shared" si="1"/>
        <v>55000</v>
      </c>
      <c r="H12" s="321">
        <f t="shared" si="0"/>
        <v>0</v>
      </c>
      <c r="I12" s="322"/>
      <c r="J12" s="322"/>
      <c r="K12" s="322"/>
      <c r="L12" s="322"/>
      <c r="M12" s="322"/>
      <c r="N12" s="322"/>
      <c r="O12" s="322"/>
      <c r="P12" s="322"/>
      <c r="Q12" s="322"/>
      <c r="R12" s="322"/>
      <c r="S12" s="322"/>
      <c r="T12" s="322"/>
      <c r="U12" s="322"/>
      <c r="V12" s="322"/>
      <c r="W12" s="322"/>
      <c r="X12" s="322"/>
      <c r="Y12" s="322"/>
      <c r="Z12" s="322"/>
    </row>
    <row r="13" spans="1:26" ht="28.25" customHeight="1" x14ac:dyDescent="0.35">
      <c r="A13" s="290" t="s">
        <v>1179</v>
      </c>
      <c r="B13" s="457" t="s">
        <v>1180</v>
      </c>
      <c r="C13" s="421" t="s">
        <v>300</v>
      </c>
      <c r="D13" s="421">
        <f>E12</f>
        <v>55000</v>
      </c>
      <c r="E13" s="425"/>
      <c r="F13" s="420"/>
      <c r="H13" s="321">
        <f t="shared" si="0"/>
        <v>0</v>
      </c>
      <c r="I13" s="322"/>
      <c r="J13" s="322"/>
      <c r="K13" s="322"/>
      <c r="L13" s="322"/>
      <c r="M13" s="322"/>
      <c r="N13" s="322"/>
      <c r="O13" s="322"/>
      <c r="P13" s="322"/>
      <c r="Q13" s="322"/>
      <c r="R13" s="322"/>
      <c r="S13" s="322"/>
      <c r="T13" s="322"/>
      <c r="U13" s="322"/>
      <c r="V13" s="322"/>
      <c r="W13" s="322"/>
      <c r="X13" s="322"/>
      <c r="Y13" s="322"/>
      <c r="Z13" s="322"/>
    </row>
    <row r="14" spans="1:26" ht="60.75" customHeight="1" x14ac:dyDescent="0.35">
      <c r="A14" s="290" t="s">
        <v>1181</v>
      </c>
      <c r="B14" s="457" t="s">
        <v>1182</v>
      </c>
      <c r="C14" s="421" t="s">
        <v>319</v>
      </c>
      <c r="D14" s="421">
        <v>2</v>
      </c>
      <c r="E14" s="425"/>
      <c r="F14" s="420"/>
      <c r="H14" s="321">
        <f t="shared" si="0"/>
        <v>0</v>
      </c>
      <c r="I14" s="322"/>
      <c r="J14" s="322"/>
      <c r="K14" s="322"/>
      <c r="L14" s="322"/>
      <c r="M14" s="322"/>
      <c r="N14" s="322"/>
      <c r="O14" s="322"/>
      <c r="P14" s="322"/>
      <c r="Q14" s="322"/>
      <c r="R14" s="322"/>
      <c r="S14" s="322"/>
      <c r="T14" s="322"/>
      <c r="U14" s="322"/>
      <c r="V14" s="322"/>
      <c r="W14" s="322"/>
      <c r="X14" s="322"/>
      <c r="Y14" s="322"/>
      <c r="Z14" s="322"/>
    </row>
    <row r="15" spans="1:26" ht="36" customHeight="1" x14ac:dyDescent="0.35">
      <c r="A15" s="290" t="s">
        <v>1183</v>
      </c>
      <c r="B15" s="457" t="s">
        <v>1184</v>
      </c>
      <c r="C15" s="421" t="s">
        <v>329</v>
      </c>
      <c r="D15" s="421">
        <v>1</v>
      </c>
      <c r="E15" s="425"/>
      <c r="F15" s="420"/>
      <c r="H15" s="321">
        <f t="shared" si="0"/>
        <v>0</v>
      </c>
      <c r="I15" s="322"/>
      <c r="J15" s="322"/>
      <c r="K15" s="322"/>
      <c r="L15" s="322"/>
      <c r="M15" s="322"/>
      <c r="N15" s="322"/>
      <c r="O15" s="322"/>
      <c r="P15" s="322"/>
      <c r="Q15" s="322"/>
      <c r="R15" s="322"/>
      <c r="S15" s="322"/>
      <c r="T15" s="322"/>
      <c r="U15" s="322"/>
      <c r="V15" s="322"/>
      <c r="W15" s="322"/>
      <c r="X15" s="322"/>
      <c r="Y15" s="322"/>
      <c r="Z15" s="322"/>
    </row>
    <row r="16" spans="1:26" ht="28.75" customHeight="1" x14ac:dyDescent="0.35">
      <c r="A16" s="290" t="s">
        <v>1185</v>
      </c>
      <c r="B16" s="457" t="s">
        <v>1186</v>
      </c>
      <c r="C16" s="421" t="s">
        <v>319</v>
      </c>
      <c r="D16" s="421">
        <v>2</v>
      </c>
      <c r="E16" s="425"/>
      <c r="F16" s="420"/>
      <c r="H16" s="321">
        <f t="shared" si="0"/>
        <v>0</v>
      </c>
      <c r="I16" s="322"/>
      <c r="J16" s="322"/>
      <c r="K16" s="322"/>
      <c r="L16" s="322"/>
      <c r="M16" s="322"/>
      <c r="N16" s="322"/>
      <c r="O16" s="322"/>
      <c r="P16" s="322"/>
      <c r="Q16" s="322"/>
      <c r="R16" s="322"/>
      <c r="S16" s="322"/>
      <c r="T16" s="322"/>
      <c r="U16" s="322"/>
      <c r="V16" s="322"/>
      <c r="W16" s="322"/>
      <c r="X16" s="322"/>
      <c r="Y16" s="322"/>
      <c r="Z16" s="322"/>
    </row>
    <row r="17" spans="1:26" ht="24" customHeight="1" x14ac:dyDescent="0.35">
      <c r="A17" s="290" t="s">
        <v>1187</v>
      </c>
      <c r="B17" s="457" t="s">
        <v>1188</v>
      </c>
      <c r="C17" s="421" t="s">
        <v>329</v>
      </c>
      <c r="D17" s="421">
        <v>1</v>
      </c>
      <c r="E17" s="425"/>
      <c r="F17" s="420"/>
      <c r="H17" s="321">
        <f t="shared" si="0"/>
        <v>0</v>
      </c>
      <c r="I17" s="322"/>
      <c r="J17" s="322"/>
      <c r="K17" s="322"/>
      <c r="L17" s="322"/>
      <c r="M17" s="322"/>
      <c r="N17" s="322"/>
      <c r="O17" s="322"/>
      <c r="P17" s="322"/>
      <c r="Q17" s="322"/>
      <c r="R17" s="322"/>
      <c r="S17" s="322"/>
      <c r="T17" s="322"/>
      <c r="U17" s="322"/>
      <c r="V17" s="322"/>
      <c r="W17" s="322"/>
      <c r="X17" s="322"/>
      <c r="Y17" s="322"/>
      <c r="Z17" s="322"/>
    </row>
    <row r="18" spans="1:26" ht="24.75" customHeight="1" x14ac:dyDescent="0.35">
      <c r="A18" s="290" t="s">
        <v>1189</v>
      </c>
      <c r="B18" s="457" t="s">
        <v>1190</v>
      </c>
      <c r="C18" s="421" t="s">
        <v>319</v>
      </c>
      <c r="D18" s="421">
        <v>1</v>
      </c>
      <c r="E18" s="425"/>
      <c r="F18" s="420"/>
      <c r="H18" s="321">
        <f t="shared" si="0"/>
        <v>0</v>
      </c>
      <c r="I18" s="322"/>
      <c r="J18" s="322"/>
      <c r="K18" s="322"/>
      <c r="L18" s="322"/>
      <c r="M18" s="322"/>
      <c r="N18" s="322"/>
      <c r="O18" s="322"/>
      <c r="P18" s="322"/>
      <c r="Q18" s="322"/>
      <c r="R18" s="322"/>
      <c r="S18" s="322"/>
      <c r="T18" s="322"/>
      <c r="U18" s="322"/>
      <c r="V18" s="322"/>
      <c r="W18" s="322"/>
      <c r="X18" s="322"/>
      <c r="Y18" s="322"/>
      <c r="Z18" s="322"/>
    </row>
    <row r="19" spans="1:26" ht="24.75" customHeight="1" x14ac:dyDescent="0.35">
      <c r="A19" s="290" t="s">
        <v>1191</v>
      </c>
      <c r="B19" s="457" t="s">
        <v>1192</v>
      </c>
      <c r="C19" s="421" t="s">
        <v>319</v>
      </c>
      <c r="D19" s="421">
        <v>1</v>
      </c>
      <c r="E19" s="425"/>
      <c r="F19" s="420"/>
      <c r="H19" s="321">
        <f t="shared" si="0"/>
        <v>0</v>
      </c>
      <c r="I19" s="322"/>
      <c r="J19" s="322"/>
      <c r="K19" s="322"/>
      <c r="L19" s="322"/>
      <c r="M19" s="322"/>
      <c r="N19" s="322"/>
      <c r="O19" s="322"/>
      <c r="P19" s="322"/>
      <c r="Q19" s="322"/>
      <c r="R19" s="322"/>
      <c r="S19" s="322"/>
      <c r="T19" s="322"/>
      <c r="U19" s="322"/>
      <c r="V19" s="322"/>
      <c r="W19" s="322"/>
      <c r="X19" s="322"/>
      <c r="Y19" s="322"/>
      <c r="Z19" s="322"/>
    </row>
    <row r="20" spans="1:26" ht="37.5" customHeight="1" x14ac:dyDescent="0.35">
      <c r="A20" s="290" t="s">
        <v>1193</v>
      </c>
      <c r="B20" s="457" t="s">
        <v>1194</v>
      </c>
      <c r="C20" s="421" t="s">
        <v>1372</v>
      </c>
      <c r="D20" s="421">
        <v>1</v>
      </c>
      <c r="E20" s="425">
        <v>60000</v>
      </c>
      <c r="F20" s="420">
        <f t="shared" si="1"/>
        <v>60000</v>
      </c>
      <c r="H20" s="321">
        <f t="shared" si="0"/>
        <v>0</v>
      </c>
      <c r="I20" s="322"/>
      <c r="J20" s="322"/>
      <c r="K20" s="322"/>
      <c r="L20" s="322"/>
      <c r="M20" s="322"/>
      <c r="N20" s="322"/>
      <c r="O20" s="322"/>
      <c r="P20" s="322"/>
      <c r="Q20" s="322"/>
      <c r="R20" s="322"/>
      <c r="S20" s="322"/>
      <c r="T20" s="322"/>
      <c r="U20" s="322"/>
      <c r="V20" s="322"/>
      <c r="W20" s="322"/>
      <c r="X20" s="322"/>
      <c r="Y20" s="322"/>
      <c r="Z20" s="322"/>
    </row>
    <row r="21" spans="1:26" ht="37.5" customHeight="1" x14ac:dyDescent="0.35">
      <c r="A21" s="290" t="s">
        <v>1195</v>
      </c>
      <c r="B21" s="457" t="s">
        <v>1196</v>
      </c>
      <c r="C21" s="421" t="s">
        <v>300</v>
      </c>
      <c r="D21" s="421">
        <f>E20</f>
        <v>60000</v>
      </c>
      <c r="E21" s="425"/>
      <c r="F21" s="420"/>
      <c r="H21" s="321">
        <f t="shared" si="0"/>
        <v>0</v>
      </c>
      <c r="I21" s="322"/>
      <c r="J21" s="322"/>
      <c r="K21" s="322"/>
      <c r="L21" s="322"/>
      <c r="M21" s="322"/>
      <c r="N21" s="322"/>
      <c r="O21" s="322"/>
      <c r="P21" s="322"/>
      <c r="Q21" s="322"/>
      <c r="R21" s="322"/>
      <c r="S21" s="322"/>
      <c r="T21" s="322"/>
      <c r="U21" s="322"/>
      <c r="V21" s="322"/>
      <c r="W21" s="322"/>
      <c r="X21" s="322"/>
      <c r="Y21" s="322"/>
      <c r="Z21" s="322"/>
    </row>
    <row r="22" spans="1:26" ht="23.4" customHeight="1" x14ac:dyDescent="0.35">
      <c r="A22" s="323" t="s">
        <v>1197</v>
      </c>
      <c r="B22" s="458" t="s">
        <v>1198</v>
      </c>
      <c r="C22" s="421"/>
      <c r="D22" s="421"/>
      <c r="E22" s="422"/>
      <c r="F22" s="420" t="str">
        <f t="shared" si="1"/>
        <v/>
      </c>
      <c r="H22" s="321">
        <f t="shared" si="0"/>
        <v>0</v>
      </c>
      <c r="I22" s="322"/>
      <c r="J22" s="322"/>
      <c r="K22" s="322"/>
      <c r="L22" s="322"/>
      <c r="M22" s="322"/>
      <c r="N22" s="322"/>
      <c r="O22" s="322"/>
      <c r="P22" s="322"/>
      <c r="Q22" s="322"/>
      <c r="R22" s="322"/>
      <c r="S22" s="322"/>
      <c r="T22" s="322"/>
      <c r="U22" s="322"/>
      <c r="V22" s="322"/>
      <c r="W22" s="322"/>
      <c r="X22" s="322"/>
      <c r="Y22" s="322"/>
      <c r="Z22" s="322"/>
    </row>
    <row r="23" spans="1:26" ht="31.25" customHeight="1" x14ac:dyDescent="0.35">
      <c r="A23" s="309"/>
      <c r="B23" s="456" t="s">
        <v>1092</v>
      </c>
      <c r="C23" s="418"/>
      <c r="D23" s="418"/>
      <c r="E23" s="435"/>
      <c r="F23" s="420" t="str">
        <f t="shared" si="1"/>
        <v/>
      </c>
      <c r="H23" s="321">
        <f t="shared" si="0"/>
        <v>0</v>
      </c>
      <c r="I23" s="322"/>
      <c r="J23" s="322"/>
      <c r="K23" s="322"/>
      <c r="L23" s="322"/>
      <c r="M23" s="322"/>
      <c r="N23" s="322"/>
      <c r="O23" s="322"/>
      <c r="P23" s="322"/>
      <c r="Q23" s="322"/>
      <c r="R23" s="322"/>
      <c r="S23" s="322"/>
      <c r="T23" s="322"/>
      <c r="U23" s="322"/>
      <c r="V23" s="322"/>
      <c r="W23" s="322"/>
      <c r="X23" s="322"/>
      <c r="Y23" s="322"/>
      <c r="Z23" s="322"/>
    </row>
    <row r="24" spans="1:26" x14ac:dyDescent="0.35">
      <c r="A24" s="290" t="s">
        <v>1199</v>
      </c>
      <c r="B24" s="457" t="s">
        <v>1200</v>
      </c>
      <c r="C24" s="421" t="s">
        <v>1372</v>
      </c>
      <c r="D24" s="421">
        <v>1</v>
      </c>
      <c r="E24" s="425">
        <v>15000</v>
      </c>
      <c r="F24" s="420">
        <f t="shared" si="1"/>
        <v>15000</v>
      </c>
      <c r="H24" s="321">
        <f t="shared" si="0"/>
        <v>0</v>
      </c>
      <c r="I24" s="322"/>
      <c r="J24" s="322"/>
      <c r="K24" s="322"/>
      <c r="L24" s="322"/>
      <c r="M24" s="322"/>
      <c r="N24" s="322"/>
      <c r="O24" s="322"/>
      <c r="P24" s="322"/>
      <c r="Q24" s="322"/>
      <c r="R24" s="322"/>
      <c r="S24" s="322"/>
      <c r="T24" s="322"/>
      <c r="U24" s="322"/>
      <c r="V24" s="322"/>
      <c r="W24" s="322"/>
      <c r="X24" s="322"/>
      <c r="Y24" s="322"/>
      <c r="Z24" s="322"/>
    </row>
    <row r="25" spans="1:26" ht="21" x14ac:dyDescent="0.35">
      <c r="A25" s="290" t="s">
        <v>1201</v>
      </c>
      <c r="B25" s="457" t="s">
        <v>1202</v>
      </c>
      <c r="C25" s="421" t="s">
        <v>300</v>
      </c>
      <c r="D25" s="421">
        <f>E24</f>
        <v>15000</v>
      </c>
      <c r="E25" s="425"/>
      <c r="F25" s="420"/>
      <c r="H25" s="321">
        <f t="shared" si="0"/>
        <v>0</v>
      </c>
      <c r="I25" s="322"/>
      <c r="J25" s="322"/>
      <c r="K25" s="322"/>
      <c r="L25" s="322"/>
      <c r="M25" s="322"/>
      <c r="N25" s="322"/>
      <c r="O25" s="322"/>
      <c r="P25" s="322"/>
      <c r="Q25" s="322"/>
      <c r="R25" s="322"/>
      <c r="S25" s="322"/>
      <c r="T25" s="322"/>
      <c r="U25" s="322"/>
      <c r="V25" s="322"/>
      <c r="W25" s="322"/>
      <c r="X25" s="322"/>
      <c r="Y25" s="322"/>
      <c r="Z25" s="322"/>
    </row>
    <row r="26" spans="1:26" x14ac:dyDescent="0.35">
      <c r="A26" s="290" t="s">
        <v>1203</v>
      </c>
      <c r="B26" s="457" t="s">
        <v>1204</v>
      </c>
      <c r="C26" s="421" t="s">
        <v>1372</v>
      </c>
      <c r="D26" s="421">
        <v>1</v>
      </c>
      <c r="E26" s="425">
        <v>20000</v>
      </c>
      <c r="F26" s="420">
        <f t="shared" si="1"/>
        <v>20000</v>
      </c>
      <c r="H26" s="321">
        <f t="shared" si="0"/>
        <v>0</v>
      </c>
      <c r="I26" s="322"/>
      <c r="J26" s="322"/>
      <c r="K26" s="322"/>
      <c r="L26" s="322"/>
      <c r="M26" s="322"/>
      <c r="N26" s="322"/>
      <c r="O26" s="322"/>
      <c r="P26" s="322"/>
      <c r="Q26" s="322"/>
      <c r="R26" s="322"/>
      <c r="S26" s="322"/>
      <c r="T26" s="322"/>
      <c r="U26" s="322"/>
      <c r="V26" s="322"/>
      <c r="W26" s="322"/>
      <c r="X26" s="322"/>
      <c r="Y26" s="322"/>
      <c r="Z26" s="322"/>
    </row>
    <row r="27" spans="1:26" ht="21" x14ac:dyDescent="0.35">
      <c r="A27" s="290" t="s">
        <v>1205</v>
      </c>
      <c r="B27" s="457" t="s">
        <v>1206</v>
      </c>
      <c r="C27" s="421" t="s">
        <v>300</v>
      </c>
      <c r="D27" s="421">
        <f>E26</f>
        <v>20000</v>
      </c>
      <c r="E27" s="425"/>
      <c r="F27" s="420"/>
      <c r="H27" s="321">
        <f t="shared" si="0"/>
        <v>0</v>
      </c>
      <c r="I27" s="322"/>
      <c r="J27" s="322"/>
      <c r="K27" s="322"/>
      <c r="L27" s="322"/>
      <c r="M27" s="322"/>
      <c r="N27" s="322"/>
      <c r="O27" s="322"/>
      <c r="P27" s="322"/>
      <c r="Q27" s="322"/>
      <c r="R27" s="322"/>
      <c r="S27" s="322"/>
      <c r="T27" s="322"/>
      <c r="U27" s="322"/>
      <c r="V27" s="322"/>
      <c r="W27" s="322"/>
      <c r="X27" s="322"/>
      <c r="Y27" s="322"/>
      <c r="Z27" s="322"/>
    </row>
    <row r="28" spans="1:26" x14ac:dyDescent="0.35">
      <c r="A28" s="290" t="s">
        <v>1207</v>
      </c>
      <c r="B28" s="457" t="s">
        <v>1208</v>
      </c>
      <c r="C28" s="421" t="s">
        <v>329</v>
      </c>
      <c r="D28" s="421">
        <v>1</v>
      </c>
      <c r="E28" s="425"/>
      <c r="F28" s="420"/>
      <c r="H28" s="321">
        <f t="shared" si="0"/>
        <v>0</v>
      </c>
      <c r="I28" s="322"/>
      <c r="J28" s="322"/>
      <c r="K28" s="322"/>
      <c r="L28" s="322"/>
      <c r="M28" s="322"/>
      <c r="N28" s="322"/>
      <c r="O28" s="322"/>
      <c r="P28" s="322"/>
      <c r="Q28" s="322"/>
      <c r="R28" s="322"/>
      <c r="S28" s="322"/>
      <c r="T28" s="322"/>
      <c r="U28" s="322"/>
      <c r="V28" s="322"/>
      <c r="W28" s="322"/>
      <c r="X28" s="322"/>
      <c r="Y28" s="322"/>
      <c r="Z28" s="322"/>
    </row>
    <row r="29" spans="1:26" x14ac:dyDescent="0.35">
      <c r="A29" s="290" t="s">
        <v>1209</v>
      </c>
      <c r="B29" s="457" t="s">
        <v>1210</v>
      </c>
      <c r="C29" s="421" t="s">
        <v>329</v>
      </c>
      <c r="D29" s="421">
        <v>1</v>
      </c>
      <c r="E29" s="425"/>
      <c r="F29" s="420"/>
      <c r="H29" s="321">
        <f t="shared" si="0"/>
        <v>0</v>
      </c>
      <c r="I29" s="322"/>
      <c r="J29" s="322"/>
      <c r="K29" s="322"/>
      <c r="L29" s="322"/>
      <c r="M29" s="322"/>
      <c r="N29" s="322"/>
      <c r="O29" s="322"/>
      <c r="P29" s="322"/>
      <c r="Q29" s="322"/>
      <c r="R29" s="322"/>
      <c r="S29" s="322"/>
      <c r="T29" s="322"/>
      <c r="U29" s="322"/>
      <c r="V29" s="322"/>
      <c r="W29" s="322"/>
      <c r="X29" s="322"/>
      <c r="Y29" s="322"/>
      <c r="Z29" s="322"/>
    </row>
    <row r="30" spans="1:26" x14ac:dyDescent="0.35">
      <c r="A30" s="290" t="s">
        <v>1211</v>
      </c>
      <c r="B30" s="457" t="s">
        <v>1212</v>
      </c>
      <c r="C30" s="421" t="s">
        <v>329</v>
      </c>
      <c r="D30" s="421">
        <v>1</v>
      </c>
      <c r="E30" s="425"/>
      <c r="F30" s="420"/>
      <c r="H30" s="321">
        <f t="shared" si="0"/>
        <v>0</v>
      </c>
      <c r="I30" s="322"/>
      <c r="J30" s="322"/>
      <c r="K30" s="322"/>
      <c r="L30" s="322"/>
      <c r="M30" s="322"/>
      <c r="N30" s="322"/>
      <c r="O30" s="322"/>
      <c r="P30" s="322"/>
      <c r="Q30" s="322"/>
      <c r="R30" s="322"/>
      <c r="S30" s="322"/>
      <c r="T30" s="322"/>
      <c r="U30" s="322"/>
      <c r="V30" s="322"/>
      <c r="W30" s="322"/>
      <c r="X30" s="322"/>
      <c r="Y30" s="322"/>
      <c r="Z30" s="322"/>
    </row>
    <row r="31" spans="1:26" x14ac:dyDescent="0.35">
      <c r="A31" s="290" t="s">
        <v>1213</v>
      </c>
      <c r="B31" s="457" t="s">
        <v>1214</v>
      </c>
      <c r="C31" s="421" t="s">
        <v>329</v>
      </c>
      <c r="D31" s="421">
        <v>1</v>
      </c>
      <c r="E31" s="425"/>
      <c r="F31" s="420"/>
      <c r="H31" s="321">
        <f t="shared" si="0"/>
        <v>0</v>
      </c>
      <c r="I31" s="322"/>
      <c r="J31" s="322"/>
      <c r="K31" s="322"/>
      <c r="L31" s="322"/>
      <c r="M31" s="322"/>
      <c r="N31" s="322"/>
      <c r="O31" s="322"/>
      <c r="P31" s="322"/>
      <c r="Q31" s="322"/>
      <c r="R31" s="322"/>
      <c r="S31" s="322"/>
      <c r="T31" s="322"/>
      <c r="U31" s="322"/>
      <c r="V31" s="322"/>
      <c r="W31" s="322"/>
      <c r="X31" s="322"/>
      <c r="Y31" s="322"/>
      <c r="Z31" s="322"/>
    </row>
    <row r="32" spans="1:26" x14ac:dyDescent="0.35">
      <c r="A32" s="290" t="s">
        <v>1215</v>
      </c>
      <c r="B32" s="457" t="s">
        <v>1216</v>
      </c>
      <c r="C32" s="421" t="s">
        <v>329</v>
      </c>
      <c r="D32" s="421">
        <v>1</v>
      </c>
      <c r="E32" s="425"/>
      <c r="F32" s="420"/>
      <c r="H32" s="321">
        <f t="shared" si="0"/>
        <v>0</v>
      </c>
      <c r="I32" s="322"/>
      <c r="J32" s="322"/>
      <c r="K32" s="322"/>
      <c r="L32" s="322"/>
      <c r="M32" s="322"/>
      <c r="N32" s="322"/>
      <c r="O32" s="322"/>
      <c r="P32" s="322"/>
      <c r="Q32" s="322"/>
      <c r="R32" s="322"/>
      <c r="S32" s="322"/>
      <c r="T32" s="322"/>
      <c r="U32" s="322"/>
      <c r="V32" s="322"/>
      <c r="W32" s="322"/>
      <c r="X32" s="322"/>
      <c r="Y32" s="322"/>
      <c r="Z32" s="322"/>
    </row>
    <row r="33" spans="1:26" ht="49.5" customHeight="1" x14ac:dyDescent="0.35">
      <c r="A33" s="290" t="s">
        <v>1217</v>
      </c>
      <c r="B33" s="457" t="s">
        <v>1218</v>
      </c>
      <c r="C33" s="421" t="s">
        <v>1372</v>
      </c>
      <c r="D33" s="421">
        <v>1</v>
      </c>
      <c r="E33" s="425">
        <v>15000</v>
      </c>
      <c r="F33" s="420">
        <f t="shared" si="1"/>
        <v>15000</v>
      </c>
      <c r="H33" s="321">
        <f t="shared" si="0"/>
        <v>0</v>
      </c>
      <c r="I33" s="322"/>
      <c r="J33" s="322"/>
      <c r="K33" s="322"/>
      <c r="L33" s="322"/>
      <c r="M33" s="322"/>
      <c r="N33" s="322"/>
      <c r="O33" s="322"/>
      <c r="P33" s="322"/>
      <c r="Q33" s="322"/>
      <c r="R33" s="322"/>
      <c r="S33" s="322"/>
      <c r="T33" s="322"/>
      <c r="U33" s="322"/>
      <c r="V33" s="322"/>
      <c r="W33" s="322"/>
      <c r="X33" s="322"/>
      <c r="Y33" s="322"/>
      <c r="Z33" s="322"/>
    </row>
    <row r="34" spans="1:26" ht="21" x14ac:dyDescent="0.35">
      <c r="A34" s="290" t="s">
        <v>1219</v>
      </c>
      <c r="B34" s="457" t="s">
        <v>1220</v>
      </c>
      <c r="C34" s="421" t="s">
        <v>300</v>
      </c>
      <c r="D34" s="421">
        <f>E33</f>
        <v>15000</v>
      </c>
      <c r="E34" s="425"/>
      <c r="F34" s="420"/>
      <c r="H34" s="321">
        <f t="shared" si="0"/>
        <v>0</v>
      </c>
      <c r="I34" s="322"/>
      <c r="J34" s="322"/>
      <c r="K34" s="322"/>
      <c r="L34" s="322"/>
      <c r="M34" s="322"/>
      <c r="N34" s="322"/>
      <c r="O34" s="322"/>
      <c r="P34" s="322"/>
      <c r="Q34" s="322"/>
      <c r="R34" s="322"/>
      <c r="S34" s="322"/>
      <c r="T34" s="322"/>
      <c r="U34" s="322"/>
      <c r="V34" s="322"/>
      <c r="W34" s="322"/>
      <c r="X34" s="322"/>
      <c r="Y34" s="322"/>
      <c r="Z34" s="322"/>
    </row>
    <row r="35" spans="1:26" ht="30" x14ac:dyDescent="0.35">
      <c r="A35" s="290" t="s">
        <v>1221</v>
      </c>
      <c r="B35" s="457" t="s">
        <v>1124</v>
      </c>
      <c r="C35" s="421" t="s">
        <v>1372</v>
      </c>
      <c r="D35" s="421">
        <v>1</v>
      </c>
      <c r="E35" s="425">
        <v>7500</v>
      </c>
      <c r="F35" s="420">
        <f t="shared" si="1"/>
        <v>7500</v>
      </c>
      <c r="H35" s="321">
        <f t="shared" si="0"/>
        <v>0</v>
      </c>
      <c r="I35" s="322"/>
      <c r="J35" s="322"/>
      <c r="K35" s="322"/>
      <c r="L35" s="322"/>
      <c r="M35" s="322"/>
      <c r="N35" s="322"/>
      <c r="O35" s="322"/>
      <c r="P35" s="322"/>
      <c r="Q35" s="322"/>
      <c r="R35" s="322"/>
      <c r="S35" s="322"/>
      <c r="T35" s="322"/>
      <c r="U35" s="322"/>
      <c r="V35" s="322"/>
      <c r="W35" s="322"/>
      <c r="X35" s="322"/>
      <c r="Y35" s="322"/>
      <c r="Z35" s="322"/>
    </row>
    <row r="36" spans="1:26" ht="21" x14ac:dyDescent="0.35">
      <c r="A36" s="290" t="s">
        <v>1222</v>
      </c>
      <c r="B36" s="457" t="s">
        <v>1223</v>
      </c>
      <c r="C36" s="421" t="s">
        <v>300</v>
      </c>
      <c r="D36" s="421">
        <f>E35</f>
        <v>7500</v>
      </c>
      <c r="E36" s="425"/>
      <c r="F36" s="420"/>
      <c r="H36" s="321">
        <f t="shared" si="0"/>
        <v>0</v>
      </c>
      <c r="I36" s="322"/>
      <c r="J36" s="322"/>
      <c r="K36" s="322"/>
      <c r="L36" s="322"/>
      <c r="M36" s="322"/>
      <c r="N36" s="322"/>
      <c r="O36" s="322"/>
      <c r="P36" s="322"/>
      <c r="Q36" s="322"/>
      <c r="R36" s="322"/>
      <c r="S36" s="322"/>
      <c r="T36" s="322"/>
      <c r="U36" s="322"/>
      <c r="V36" s="322"/>
      <c r="W36" s="322"/>
      <c r="X36" s="322"/>
      <c r="Y36" s="322"/>
      <c r="Z36" s="322"/>
    </row>
    <row r="37" spans="1:26" ht="20" x14ac:dyDescent="0.35">
      <c r="A37" s="290" t="s">
        <v>1224</v>
      </c>
      <c r="B37" s="457" t="s">
        <v>1128</v>
      </c>
      <c r="C37" s="421" t="s">
        <v>1372</v>
      </c>
      <c r="D37" s="421"/>
      <c r="E37" s="425">
        <v>7500</v>
      </c>
      <c r="F37" s="420" t="str">
        <f t="shared" si="1"/>
        <v/>
      </c>
      <c r="H37" s="321">
        <f t="shared" si="0"/>
        <v>0</v>
      </c>
      <c r="I37" s="322"/>
      <c r="J37" s="322"/>
      <c r="K37" s="322"/>
      <c r="L37" s="322"/>
      <c r="M37" s="322"/>
      <c r="N37" s="322"/>
      <c r="O37" s="322"/>
      <c r="P37" s="322"/>
      <c r="Q37" s="322"/>
      <c r="R37" s="322"/>
      <c r="S37" s="322"/>
      <c r="T37" s="322"/>
      <c r="U37" s="322"/>
      <c r="V37" s="322"/>
      <c r="W37" s="322"/>
      <c r="X37" s="322"/>
      <c r="Y37" s="322"/>
      <c r="Z37" s="322"/>
    </row>
    <row r="38" spans="1:26" ht="21" x14ac:dyDescent="0.35">
      <c r="A38" s="290" t="s">
        <v>1225</v>
      </c>
      <c r="B38" s="457" t="s">
        <v>1226</v>
      </c>
      <c r="C38" s="421" t="s">
        <v>300</v>
      </c>
      <c r="D38" s="421">
        <f>E37</f>
        <v>7500</v>
      </c>
      <c r="E38" s="425"/>
      <c r="F38" s="420"/>
      <c r="H38" s="321">
        <f t="shared" si="0"/>
        <v>0</v>
      </c>
      <c r="I38" s="322"/>
      <c r="J38" s="322"/>
      <c r="K38" s="322"/>
      <c r="L38" s="322"/>
      <c r="M38" s="322"/>
      <c r="N38" s="322"/>
      <c r="O38" s="322"/>
      <c r="P38" s="322"/>
      <c r="Q38" s="322"/>
      <c r="R38" s="322"/>
      <c r="S38" s="322"/>
      <c r="T38" s="322"/>
      <c r="U38" s="322"/>
      <c r="V38" s="322"/>
      <c r="W38" s="322"/>
      <c r="X38" s="322"/>
      <c r="Y38" s="322"/>
      <c r="Z38" s="322"/>
    </row>
    <row r="39" spans="1:26" ht="20" x14ac:dyDescent="0.35">
      <c r="A39" s="290" t="s">
        <v>1227</v>
      </c>
      <c r="B39" s="457" t="s">
        <v>1132</v>
      </c>
      <c r="C39" s="421" t="s">
        <v>1372</v>
      </c>
      <c r="D39" s="421">
        <v>1</v>
      </c>
      <c r="E39" s="425">
        <v>7500</v>
      </c>
      <c r="F39" s="420">
        <f t="shared" si="1"/>
        <v>7500</v>
      </c>
      <c r="H39" s="321">
        <f t="shared" si="0"/>
        <v>0</v>
      </c>
      <c r="I39" s="322"/>
      <c r="J39" s="322"/>
      <c r="K39" s="322"/>
      <c r="L39" s="322"/>
      <c r="M39" s="322"/>
      <c r="N39" s="322"/>
      <c r="O39" s="322"/>
      <c r="P39" s="322"/>
      <c r="Q39" s="322"/>
      <c r="R39" s="322"/>
      <c r="S39" s="322"/>
      <c r="T39" s="322"/>
      <c r="U39" s="322"/>
      <c r="V39" s="322"/>
      <c r="W39" s="322"/>
      <c r="X39" s="322"/>
      <c r="Y39" s="322"/>
      <c r="Z39" s="322"/>
    </row>
    <row r="40" spans="1:26" ht="21" x14ac:dyDescent="0.35">
      <c r="A40" s="290" t="s">
        <v>1228</v>
      </c>
      <c r="B40" s="457" t="s">
        <v>1229</v>
      </c>
      <c r="C40" s="421" t="s">
        <v>300</v>
      </c>
      <c r="D40" s="421">
        <f>E39</f>
        <v>7500</v>
      </c>
      <c r="E40" s="425"/>
      <c r="F40" s="420"/>
      <c r="H40" s="321">
        <f t="shared" si="0"/>
        <v>0</v>
      </c>
      <c r="I40" s="322"/>
      <c r="J40" s="322"/>
      <c r="K40" s="322"/>
      <c r="L40" s="322"/>
      <c r="M40" s="322"/>
      <c r="N40" s="322"/>
      <c r="O40" s="322"/>
      <c r="P40" s="322"/>
      <c r="Q40" s="322"/>
      <c r="R40" s="322"/>
      <c r="S40" s="322"/>
      <c r="T40" s="322"/>
      <c r="U40" s="322"/>
      <c r="V40" s="322"/>
      <c r="W40" s="322"/>
      <c r="X40" s="322"/>
      <c r="Y40" s="322"/>
      <c r="Z40" s="322"/>
    </row>
    <row r="41" spans="1:26" ht="20" x14ac:dyDescent="0.35">
      <c r="A41" s="709" t="s">
        <v>1230</v>
      </c>
      <c r="B41" s="415" t="s">
        <v>1101</v>
      </c>
      <c r="C41" s="421" t="s">
        <v>329</v>
      </c>
      <c r="D41" s="421">
        <v>1</v>
      </c>
      <c r="E41" s="422"/>
      <c r="F41" s="420"/>
      <c r="H41" s="321">
        <f t="shared" si="0"/>
        <v>0</v>
      </c>
      <c r="I41" s="322"/>
      <c r="J41" s="322"/>
      <c r="K41" s="322"/>
      <c r="L41" s="322"/>
      <c r="M41" s="322"/>
      <c r="N41" s="322"/>
      <c r="O41" s="322"/>
      <c r="P41" s="322"/>
      <c r="Q41" s="322"/>
      <c r="R41" s="322"/>
      <c r="S41" s="322"/>
      <c r="T41" s="322"/>
      <c r="U41" s="322"/>
      <c r="V41" s="322"/>
      <c r="W41" s="322"/>
      <c r="X41" s="322"/>
      <c r="Y41" s="322"/>
      <c r="Z41" s="322"/>
    </row>
    <row r="42" spans="1:26" x14ac:dyDescent="0.35">
      <c r="A42" s="709"/>
      <c r="B42" s="458" t="s">
        <v>1102</v>
      </c>
      <c r="C42" s="421"/>
      <c r="D42" s="421"/>
      <c r="E42" s="422"/>
      <c r="F42" s="420"/>
      <c r="H42" s="321">
        <f t="shared" si="0"/>
        <v>0</v>
      </c>
      <c r="I42" s="322"/>
      <c r="J42" s="322"/>
      <c r="K42" s="322"/>
      <c r="L42" s="322"/>
      <c r="M42" s="322"/>
      <c r="N42" s="322"/>
      <c r="O42" s="322"/>
      <c r="P42" s="322"/>
      <c r="Q42" s="322"/>
      <c r="R42" s="322"/>
      <c r="S42" s="322"/>
      <c r="T42" s="322"/>
      <c r="U42" s="322"/>
      <c r="V42" s="322"/>
      <c r="W42" s="322"/>
      <c r="X42" s="322"/>
      <c r="Y42" s="322"/>
      <c r="Z42" s="322"/>
    </row>
    <row r="43" spans="1:26" ht="23.25" customHeight="1" x14ac:dyDescent="0.35">
      <c r="A43" s="702" t="s">
        <v>1320</v>
      </c>
      <c r="B43" s="703"/>
      <c r="C43" s="326"/>
      <c r="D43" s="326"/>
      <c r="E43" s="298"/>
      <c r="F43" s="375"/>
      <c r="H43" s="324">
        <f t="shared" si="0"/>
        <v>0</v>
      </c>
      <c r="I43" s="325"/>
      <c r="J43" s="325"/>
      <c r="K43" s="325"/>
      <c r="L43" s="325"/>
      <c r="M43" s="325"/>
      <c r="N43" s="325"/>
      <c r="O43" s="325"/>
      <c r="P43" s="325"/>
      <c r="Q43" s="325"/>
      <c r="R43" s="325"/>
      <c r="S43" s="325"/>
      <c r="T43" s="325"/>
      <c r="U43" s="325"/>
      <c r="V43" s="325"/>
      <c r="W43" s="325"/>
      <c r="X43" s="325"/>
      <c r="Y43" s="325"/>
      <c r="Z43" s="325"/>
    </row>
  </sheetData>
  <mergeCells count="24">
    <mergeCell ref="W4:W5"/>
    <mergeCell ref="X4:X5"/>
    <mergeCell ref="Y4:Y5"/>
    <mergeCell ref="O4:O5"/>
    <mergeCell ref="H4:H5"/>
    <mergeCell ref="I4:I5"/>
    <mergeCell ref="A43:B43"/>
    <mergeCell ref="V4:V5"/>
    <mergeCell ref="A3:F3"/>
    <mergeCell ref="A4:A5"/>
    <mergeCell ref="B4:B5"/>
    <mergeCell ref="Z4:Z5"/>
    <mergeCell ref="A41:A42"/>
    <mergeCell ref="P4:P5"/>
    <mergeCell ref="Q4:Q5"/>
    <mergeCell ref="R4:R5"/>
    <mergeCell ref="S4:S5"/>
    <mergeCell ref="T4:T5"/>
    <mergeCell ref="U4:U5"/>
    <mergeCell ref="J4:J5"/>
    <mergeCell ref="K4:K5"/>
    <mergeCell ref="L4:L5"/>
    <mergeCell ref="M4:M5"/>
    <mergeCell ref="N4:N5"/>
  </mergeCells>
  <pageMargins left="0.23622047244094491" right="0.23622047244094491" top="0.74803149606299213" bottom="0.74803149606299213" header="0.31496062992125984" footer="0.31496062992125984"/>
  <pageSetup paperSize="9" scale="63" firstPageNumber="45" fitToWidth="0"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23C1-A63B-4329-A0C8-CEDED0176ED2}">
  <sheetPr>
    <pageSetUpPr fitToPage="1"/>
  </sheetPr>
  <dimension ref="A1:Z33"/>
  <sheetViews>
    <sheetView showZeros="0" view="pageBreakPreview" topLeftCell="A28" zoomScaleNormal="100" zoomScaleSheetLayoutView="100" workbookViewId="0">
      <selection activeCell="F33" sqref="F33"/>
    </sheetView>
  </sheetViews>
  <sheetFormatPr defaultColWidth="6.54296875" defaultRowHeight="11.5" x14ac:dyDescent="0.35"/>
  <cols>
    <col min="1" max="1" width="6.54296875" style="302" customWidth="1"/>
    <col min="2" max="2" width="46.6328125" style="318" customWidth="1"/>
    <col min="3" max="3" width="12.54296875" style="301" customWidth="1"/>
    <col min="4" max="4" width="11.90625" style="318" customWidth="1"/>
    <col min="5" max="5" width="13.36328125" style="318" customWidth="1"/>
    <col min="6" max="6" width="22.453125" style="302" customWidth="1"/>
    <col min="7" max="7" width="8.1796875" style="302" customWidth="1"/>
    <col min="8" max="26" width="8.54296875" style="302" customWidth="1"/>
    <col min="27" max="253" width="6.54296875" style="302"/>
    <col min="254" max="254" width="46.6328125" style="302" customWidth="1"/>
    <col min="255" max="255" width="22.453125" style="302" customWidth="1"/>
    <col min="256" max="262" width="17.1796875" style="302" customWidth="1"/>
    <col min="263" max="263" width="6.54296875" style="302"/>
    <col min="264" max="282" width="8.54296875" style="302" customWidth="1"/>
    <col min="283" max="509" width="6.54296875" style="302"/>
    <col min="510" max="510" width="46.6328125" style="302" customWidth="1"/>
    <col min="511" max="511" width="22.453125" style="302" customWidth="1"/>
    <col min="512" max="518" width="17.1796875" style="302" customWidth="1"/>
    <col min="519" max="519" width="6.54296875" style="302"/>
    <col min="520" max="538" width="8.54296875" style="302" customWidth="1"/>
    <col min="539" max="765" width="6.54296875" style="302"/>
    <col min="766" max="766" width="46.6328125" style="302" customWidth="1"/>
    <col min="767" max="767" width="22.453125" style="302" customWidth="1"/>
    <col min="768" max="774" width="17.1796875" style="302" customWidth="1"/>
    <col min="775" max="775" width="6.54296875" style="302"/>
    <col min="776" max="794" width="8.54296875" style="302" customWidth="1"/>
    <col min="795" max="1021" width="6.54296875" style="302"/>
    <col min="1022" max="1022" width="46.6328125" style="302" customWidth="1"/>
    <col min="1023" max="1023" width="22.453125" style="302" customWidth="1"/>
    <col min="1024" max="1030" width="17.1796875" style="302" customWidth="1"/>
    <col min="1031" max="1031" width="6.54296875" style="302"/>
    <col min="1032" max="1050" width="8.54296875" style="302" customWidth="1"/>
    <col min="1051" max="1277" width="6.54296875" style="302"/>
    <col min="1278" max="1278" width="46.6328125" style="302" customWidth="1"/>
    <col min="1279" max="1279" width="22.453125" style="302" customWidth="1"/>
    <col min="1280" max="1286" width="17.1796875" style="302" customWidth="1"/>
    <col min="1287" max="1287" width="6.54296875" style="302"/>
    <col min="1288" max="1306" width="8.54296875" style="302" customWidth="1"/>
    <col min="1307" max="1533" width="6.54296875" style="302"/>
    <col min="1534" max="1534" width="46.6328125" style="302" customWidth="1"/>
    <col min="1535" max="1535" width="22.453125" style="302" customWidth="1"/>
    <col min="1536" max="1542" width="17.1796875" style="302" customWidth="1"/>
    <col min="1543" max="1543" width="6.54296875" style="302"/>
    <col min="1544" max="1562" width="8.54296875" style="302" customWidth="1"/>
    <col min="1563" max="1789" width="6.54296875" style="302"/>
    <col min="1790" max="1790" width="46.6328125" style="302" customWidth="1"/>
    <col min="1791" max="1791" width="22.453125" style="302" customWidth="1"/>
    <col min="1792" max="1798" width="17.1796875" style="302" customWidth="1"/>
    <col min="1799" max="1799" width="6.54296875" style="302"/>
    <col min="1800" max="1818" width="8.54296875" style="302" customWidth="1"/>
    <col min="1819" max="2045" width="6.54296875" style="302"/>
    <col min="2046" max="2046" width="46.6328125" style="302" customWidth="1"/>
    <col min="2047" max="2047" width="22.453125" style="302" customWidth="1"/>
    <col min="2048" max="2054" width="17.1796875" style="302" customWidth="1"/>
    <col min="2055" max="2055" width="6.54296875" style="302"/>
    <col min="2056" max="2074" width="8.54296875" style="302" customWidth="1"/>
    <col min="2075" max="2301" width="6.54296875" style="302"/>
    <col min="2302" max="2302" width="46.6328125" style="302" customWidth="1"/>
    <col min="2303" max="2303" width="22.453125" style="302" customWidth="1"/>
    <col min="2304" max="2310" width="17.1796875" style="302" customWidth="1"/>
    <col min="2311" max="2311" width="6.54296875" style="302"/>
    <col min="2312" max="2330" width="8.54296875" style="302" customWidth="1"/>
    <col min="2331" max="2557" width="6.54296875" style="302"/>
    <col min="2558" max="2558" width="46.6328125" style="302" customWidth="1"/>
    <col min="2559" max="2559" width="22.453125" style="302" customWidth="1"/>
    <col min="2560" max="2566" width="17.1796875" style="302" customWidth="1"/>
    <col min="2567" max="2567" width="6.54296875" style="302"/>
    <col min="2568" max="2586" width="8.54296875" style="302" customWidth="1"/>
    <col min="2587" max="2813" width="6.54296875" style="302"/>
    <col min="2814" max="2814" width="46.6328125" style="302" customWidth="1"/>
    <col min="2815" max="2815" width="22.453125" style="302" customWidth="1"/>
    <col min="2816" max="2822" width="17.1796875" style="302" customWidth="1"/>
    <col min="2823" max="2823" width="6.54296875" style="302"/>
    <col min="2824" max="2842" width="8.54296875" style="302" customWidth="1"/>
    <col min="2843" max="3069" width="6.54296875" style="302"/>
    <col min="3070" max="3070" width="46.6328125" style="302" customWidth="1"/>
    <col min="3071" max="3071" width="22.453125" style="302" customWidth="1"/>
    <col min="3072" max="3078" width="17.1796875" style="302" customWidth="1"/>
    <col min="3079" max="3079" width="6.54296875" style="302"/>
    <col min="3080" max="3098" width="8.54296875" style="302" customWidth="1"/>
    <col min="3099" max="3325" width="6.54296875" style="302"/>
    <col min="3326" max="3326" width="46.6328125" style="302" customWidth="1"/>
    <col min="3327" max="3327" width="22.453125" style="302" customWidth="1"/>
    <col min="3328" max="3334" width="17.1796875" style="302" customWidth="1"/>
    <col min="3335" max="3335" width="6.54296875" style="302"/>
    <col min="3336" max="3354" width="8.54296875" style="302" customWidth="1"/>
    <col min="3355" max="3581" width="6.54296875" style="302"/>
    <col min="3582" max="3582" width="46.6328125" style="302" customWidth="1"/>
    <col min="3583" max="3583" width="22.453125" style="302" customWidth="1"/>
    <col min="3584" max="3590" width="17.1796875" style="302" customWidth="1"/>
    <col min="3591" max="3591" width="6.54296875" style="302"/>
    <col min="3592" max="3610" width="8.54296875" style="302" customWidth="1"/>
    <col min="3611" max="3837" width="6.54296875" style="302"/>
    <col min="3838" max="3838" width="46.6328125" style="302" customWidth="1"/>
    <col min="3839" max="3839" width="22.453125" style="302" customWidth="1"/>
    <col min="3840" max="3846" width="17.1796875" style="302" customWidth="1"/>
    <col min="3847" max="3847" width="6.54296875" style="302"/>
    <col min="3848" max="3866" width="8.54296875" style="302" customWidth="1"/>
    <col min="3867" max="4093" width="6.54296875" style="302"/>
    <col min="4094" max="4094" width="46.6328125" style="302" customWidth="1"/>
    <col min="4095" max="4095" width="22.453125" style="302" customWidth="1"/>
    <col min="4096" max="4102" width="17.1796875" style="302" customWidth="1"/>
    <col min="4103" max="4103" width="6.54296875" style="302"/>
    <col min="4104" max="4122" width="8.54296875" style="302" customWidth="1"/>
    <col min="4123" max="4349" width="6.54296875" style="302"/>
    <col min="4350" max="4350" width="46.6328125" style="302" customWidth="1"/>
    <col min="4351" max="4351" width="22.453125" style="302" customWidth="1"/>
    <col min="4352" max="4358" width="17.1796875" style="302" customWidth="1"/>
    <col min="4359" max="4359" width="6.54296875" style="302"/>
    <col min="4360" max="4378" width="8.54296875" style="302" customWidth="1"/>
    <col min="4379" max="4605" width="6.54296875" style="302"/>
    <col min="4606" max="4606" width="46.6328125" style="302" customWidth="1"/>
    <col min="4607" max="4607" width="22.453125" style="302" customWidth="1"/>
    <col min="4608" max="4614" width="17.1796875" style="302" customWidth="1"/>
    <col min="4615" max="4615" width="6.54296875" style="302"/>
    <col min="4616" max="4634" width="8.54296875" style="302" customWidth="1"/>
    <col min="4635" max="4861" width="6.54296875" style="302"/>
    <col min="4862" max="4862" width="46.6328125" style="302" customWidth="1"/>
    <col min="4863" max="4863" width="22.453125" style="302" customWidth="1"/>
    <col min="4864" max="4870" width="17.1796875" style="302" customWidth="1"/>
    <col min="4871" max="4871" width="6.54296875" style="302"/>
    <col min="4872" max="4890" width="8.54296875" style="302" customWidth="1"/>
    <col min="4891" max="5117" width="6.54296875" style="302"/>
    <col min="5118" max="5118" width="46.6328125" style="302" customWidth="1"/>
    <col min="5119" max="5119" width="22.453125" style="302" customWidth="1"/>
    <col min="5120" max="5126" width="17.1796875" style="302" customWidth="1"/>
    <col min="5127" max="5127" width="6.54296875" style="302"/>
    <col min="5128" max="5146" width="8.54296875" style="302" customWidth="1"/>
    <col min="5147" max="5373" width="6.54296875" style="302"/>
    <col min="5374" max="5374" width="46.6328125" style="302" customWidth="1"/>
    <col min="5375" max="5375" width="22.453125" style="302" customWidth="1"/>
    <col min="5376" max="5382" width="17.1796875" style="302" customWidth="1"/>
    <col min="5383" max="5383" width="6.54296875" style="302"/>
    <col min="5384" max="5402" width="8.54296875" style="302" customWidth="1"/>
    <col min="5403" max="5629" width="6.54296875" style="302"/>
    <col min="5630" max="5630" width="46.6328125" style="302" customWidth="1"/>
    <col min="5631" max="5631" width="22.453125" style="302" customWidth="1"/>
    <col min="5632" max="5638" width="17.1796875" style="302" customWidth="1"/>
    <col min="5639" max="5639" width="6.54296875" style="302"/>
    <col min="5640" max="5658" width="8.54296875" style="302" customWidth="1"/>
    <col min="5659" max="5885" width="6.54296875" style="302"/>
    <col min="5886" max="5886" width="46.6328125" style="302" customWidth="1"/>
    <col min="5887" max="5887" width="22.453125" style="302" customWidth="1"/>
    <col min="5888" max="5894" width="17.1796875" style="302" customWidth="1"/>
    <col min="5895" max="5895" width="6.54296875" style="302"/>
    <col min="5896" max="5914" width="8.54296875" style="302" customWidth="1"/>
    <col min="5915" max="6141" width="6.54296875" style="302"/>
    <col min="6142" max="6142" width="46.6328125" style="302" customWidth="1"/>
    <col min="6143" max="6143" width="22.453125" style="302" customWidth="1"/>
    <col min="6144" max="6150" width="17.1796875" style="302" customWidth="1"/>
    <col min="6151" max="6151" width="6.54296875" style="302"/>
    <col min="6152" max="6170" width="8.54296875" style="302" customWidth="1"/>
    <col min="6171" max="6397" width="6.54296875" style="302"/>
    <col min="6398" max="6398" width="46.6328125" style="302" customWidth="1"/>
    <col min="6399" max="6399" width="22.453125" style="302" customWidth="1"/>
    <col min="6400" max="6406" width="17.1796875" style="302" customWidth="1"/>
    <col min="6407" max="6407" width="6.54296875" style="302"/>
    <col min="6408" max="6426" width="8.54296875" style="302" customWidth="1"/>
    <col min="6427" max="6653" width="6.54296875" style="302"/>
    <col min="6654" max="6654" width="46.6328125" style="302" customWidth="1"/>
    <col min="6655" max="6655" width="22.453125" style="302" customWidth="1"/>
    <col min="6656" max="6662" width="17.1796875" style="302" customWidth="1"/>
    <col min="6663" max="6663" width="6.54296875" style="302"/>
    <col min="6664" max="6682" width="8.54296875" style="302" customWidth="1"/>
    <col min="6683" max="6909" width="6.54296875" style="302"/>
    <col min="6910" max="6910" width="46.6328125" style="302" customWidth="1"/>
    <col min="6911" max="6911" width="22.453125" style="302" customWidth="1"/>
    <col min="6912" max="6918" width="17.1796875" style="302" customWidth="1"/>
    <col min="6919" max="6919" width="6.54296875" style="302"/>
    <col min="6920" max="6938" width="8.54296875" style="302" customWidth="1"/>
    <col min="6939" max="7165" width="6.54296875" style="302"/>
    <col min="7166" max="7166" width="46.6328125" style="302" customWidth="1"/>
    <col min="7167" max="7167" width="22.453125" style="302" customWidth="1"/>
    <col min="7168" max="7174" width="17.1796875" style="302" customWidth="1"/>
    <col min="7175" max="7175" width="6.54296875" style="302"/>
    <col min="7176" max="7194" width="8.54296875" style="302" customWidth="1"/>
    <col min="7195" max="7421" width="6.54296875" style="302"/>
    <col min="7422" max="7422" width="46.6328125" style="302" customWidth="1"/>
    <col min="7423" max="7423" width="22.453125" style="302" customWidth="1"/>
    <col min="7424" max="7430" width="17.1796875" style="302" customWidth="1"/>
    <col min="7431" max="7431" width="6.54296875" style="302"/>
    <col min="7432" max="7450" width="8.54296875" style="302" customWidth="1"/>
    <col min="7451" max="7677" width="6.54296875" style="302"/>
    <col min="7678" max="7678" width="46.6328125" style="302" customWidth="1"/>
    <col min="7679" max="7679" width="22.453125" style="302" customWidth="1"/>
    <col min="7680" max="7686" width="17.1796875" style="302" customWidth="1"/>
    <col min="7687" max="7687" width="6.54296875" style="302"/>
    <col min="7688" max="7706" width="8.54296875" style="302" customWidth="1"/>
    <col min="7707" max="7933" width="6.54296875" style="302"/>
    <col min="7934" max="7934" width="46.6328125" style="302" customWidth="1"/>
    <col min="7935" max="7935" width="22.453125" style="302" customWidth="1"/>
    <col min="7936" max="7942" width="17.1796875" style="302" customWidth="1"/>
    <col min="7943" max="7943" width="6.54296875" style="302"/>
    <col min="7944" max="7962" width="8.54296875" style="302" customWidth="1"/>
    <col min="7963" max="8189" width="6.54296875" style="302"/>
    <col min="8190" max="8190" width="46.6328125" style="302" customWidth="1"/>
    <col min="8191" max="8191" width="22.453125" style="302" customWidth="1"/>
    <col min="8192" max="8198" width="17.1796875" style="302" customWidth="1"/>
    <col min="8199" max="8199" width="6.54296875" style="302"/>
    <col min="8200" max="8218" width="8.54296875" style="302" customWidth="1"/>
    <col min="8219" max="8445" width="6.54296875" style="302"/>
    <col min="8446" max="8446" width="46.6328125" style="302" customWidth="1"/>
    <col min="8447" max="8447" width="22.453125" style="302" customWidth="1"/>
    <col min="8448" max="8454" width="17.1796875" style="302" customWidth="1"/>
    <col min="8455" max="8455" width="6.54296875" style="302"/>
    <col min="8456" max="8474" width="8.54296875" style="302" customWidth="1"/>
    <col min="8475" max="8701" width="6.54296875" style="302"/>
    <col min="8702" max="8702" width="46.6328125" style="302" customWidth="1"/>
    <col min="8703" max="8703" width="22.453125" style="302" customWidth="1"/>
    <col min="8704" max="8710" width="17.1796875" style="302" customWidth="1"/>
    <col min="8711" max="8711" width="6.54296875" style="302"/>
    <col min="8712" max="8730" width="8.54296875" style="302" customWidth="1"/>
    <col min="8731" max="8957" width="6.54296875" style="302"/>
    <col min="8958" max="8958" width="46.6328125" style="302" customWidth="1"/>
    <col min="8959" max="8959" width="22.453125" style="302" customWidth="1"/>
    <col min="8960" max="8966" width="17.1796875" style="302" customWidth="1"/>
    <col min="8967" max="8967" width="6.54296875" style="302"/>
    <col min="8968" max="8986" width="8.54296875" style="302" customWidth="1"/>
    <col min="8987" max="9213" width="6.54296875" style="302"/>
    <col min="9214" max="9214" width="46.6328125" style="302" customWidth="1"/>
    <col min="9215" max="9215" width="22.453125" style="302" customWidth="1"/>
    <col min="9216" max="9222" width="17.1796875" style="302" customWidth="1"/>
    <col min="9223" max="9223" width="6.54296875" style="302"/>
    <col min="9224" max="9242" width="8.54296875" style="302" customWidth="1"/>
    <col min="9243" max="9469" width="6.54296875" style="302"/>
    <col min="9470" max="9470" width="46.6328125" style="302" customWidth="1"/>
    <col min="9471" max="9471" width="22.453125" style="302" customWidth="1"/>
    <col min="9472" max="9478" width="17.1796875" style="302" customWidth="1"/>
    <col min="9479" max="9479" width="6.54296875" style="302"/>
    <col min="9480" max="9498" width="8.54296875" style="302" customWidth="1"/>
    <col min="9499" max="9725" width="6.54296875" style="302"/>
    <col min="9726" max="9726" width="46.6328125" style="302" customWidth="1"/>
    <col min="9727" max="9727" width="22.453125" style="302" customWidth="1"/>
    <col min="9728" max="9734" width="17.1796875" style="302" customWidth="1"/>
    <col min="9735" max="9735" width="6.54296875" style="302"/>
    <col min="9736" max="9754" width="8.54296875" style="302" customWidth="1"/>
    <col min="9755" max="9981" width="6.54296875" style="302"/>
    <col min="9982" max="9982" width="46.6328125" style="302" customWidth="1"/>
    <col min="9983" max="9983" width="22.453125" style="302" customWidth="1"/>
    <col min="9984" max="9990" width="17.1796875" style="302" customWidth="1"/>
    <col min="9991" max="9991" width="6.54296875" style="302"/>
    <col min="9992" max="10010" width="8.54296875" style="302" customWidth="1"/>
    <col min="10011" max="10237" width="6.54296875" style="302"/>
    <col min="10238" max="10238" width="46.6328125" style="302" customWidth="1"/>
    <col min="10239" max="10239" width="22.453125" style="302" customWidth="1"/>
    <col min="10240" max="10246" width="17.1796875" style="302" customWidth="1"/>
    <col min="10247" max="10247" width="6.54296875" style="302"/>
    <col min="10248" max="10266" width="8.54296875" style="302" customWidth="1"/>
    <col min="10267" max="10493" width="6.54296875" style="302"/>
    <col min="10494" max="10494" width="46.6328125" style="302" customWidth="1"/>
    <col min="10495" max="10495" width="22.453125" style="302" customWidth="1"/>
    <col min="10496" max="10502" width="17.1796875" style="302" customWidth="1"/>
    <col min="10503" max="10503" width="6.54296875" style="302"/>
    <col min="10504" max="10522" width="8.54296875" style="302" customWidth="1"/>
    <col min="10523" max="10749" width="6.54296875" style="302"/>
    <col min="10750" max="10750" width="46.6328125" style="302" customWidth="1"/>
    <col min="10751" max="10751" width="22.453125" style="302" customWidth="1"/>
    <col min="10752" max="10758" width="17.1796875" style="302" customWidth="1"/>
    <col min="10759" max="10759" width="6.54296875" style="302"/>
    <col min="10760" max="10778" width="8.54296875" style="302" customWidth="1"/>
    <col min="10779" max="11005" width="6.54296875" style="302"/>
    <col min="11006" max="11006" width="46.6328125" style="302" customWidth="1"/>
    <col min="11007" max="11007" width="22.453125" style="302" customWidth="1"/>
    <col min="11008" max="11014" width="17.1796875" style="302" customWidth="1"/>
    <col min="11015" max="11015" width="6.54296875" style="302"/>
    <col min="11016" max="11034" width="8.54296875" style="302" customWidth="1"/>
    <col min="11035" max="11261" width="6.54296875" style="302"/>
    <col min="11262" max="11262" width="46.6328125" style="302" customWidth="1"/>
    <col min="11263" max="11263" width="22.453125" style="302" customWidth="1"/>
    <col min="11264" max="11270" width="17.1796875" style="302" customWidth="1"/>
    <col min="11271" max="11271" width="6.54296875" style="302"/>
    <col min="11272" max="11290" width="8.54296875" style="302" customWidth="1"/>
    <col min="11291" max="11517" width="6.54296875" style="302"/>
    <col min="11518" max="11518" width="46.6328125" style="302" customWidth="1"/>
    <col min="11519" max="11519" width="22.453125" style="302" customWidth="1"/>
    <col min="11520" max="11526" width="17.1796875" style="302" customWidth="1"/>
    <col min="11527" max="11527" width="6.54296875" style="302"/>
    <col min="11528" max="11546" width="8.54296875" style="302" customWidth="1"/>
    <col min="11547" max="11773" width="6.54296875" style="302"/>
    <col min="11774" max="11774" width="46.6328125" style="302" customWidth="1"/>
    <col min="11775" max="11775" width="22.453125" style="302" customWidth="1"/>
    <col min="11776" max="11782" width="17.1796875" style="302" customWidth="1"/>
    <col min="11783" max="11783" width="6.54296875" style="302"/>
    <col min="11784" max="11802" width="8.54296875" style="302" customWidth="1"/>
    <col min="11803" max="12029" width="6.54296875" style="302"/>
    <col min="12030" max="12030" width="46.6328125" style="302" customWidth="1"/>
    <col min="12031" max="12031" width="22.453125" style="302" customWidth="1"/>
    <col min="12032" max="12038" width="17.1796875" style="302" customWidth="1"/>
    <col min="12039" max="12039" width="6.54296875" style="302"/>
    <col min="12040" max="12058" width="8.54296875" style="302" customWidth="1"/>
    <col min="12059" max="12285" width="6.54296875" style="302"/>
    <col min="12286" max="12286" width="46.6328125" style="302" customWidth="1"/>
    <col min="12287" max="12287" width="22.453125" style="302" customWidth="1"/>
    <col min="12288" max="12294" width="17.1796875" style="302" customWidth="1"/>
    <col min="12295" max="12295" width="6.54296875" style="302"/>
    <col min="12296" max="12314" width="8.54296875" style="302" customWidth="1"/>
    <col min="12315" max="12541" width="6.54296875" style="302"/>
    <col min="12542" max="12542" width="46.6328125" style="302" customWidth="1"/>
    <col min="12543" max="12543" width="22.453125" style="302" customWidth="1"/>
    <col min="12544" max="12550" width="17.1796875" style="302" customWidth="1"/>
    <col min="12551" max="12551" width="6.54296875" style="302"/>
    <col min="12552" max="12570" width="8.54296875" style="302" customWidth="1"/>
    <col min="12571" max="12797" width="6.54296875" style="302"/>
    <col min="12798" max="12798" width="46.6328125" style="302" customWidth="1"/>
    <col min="12799" max="12799" width="22.453125" style="302" customWidth="1"/>
    <col min="12800" max="12806" width="17.1796875" style="302" customWidth="1"/>
    <col min="12807" max="12807" width="6.54296875" style="302"/>
    <col min="12808" max="12826" width="8.54296875" style="302" customWidth="1"/>
    <col min="12827" max="13053" width="6.54296875" style="302"/>
    <col min="13054" max="13054" width="46.6328125" style="302" customWidth="1"/>
    <col min="13055" max="13055" width="22.453125" style="302" customWidth="1"/>
    <col min="13056" max="13062" width="17.1796875" style="302" customWidth="1"/>
    <col min="13063" max="13063" width="6.54296875" style="302"/>
    <col min="13064" max="13082" width="8.54296875" style="302" customWidth="1"/>
    <col min="13083" max="13309" width="6.54296875" style="302"/>
    <col min="13310" max="13310" width="46.6328125" style="302" customWidth="1"/>
    <col min="13311" max="13311" width="22.453125" style="302" customWidth="1"/>
    <col min="13312" max="13318" width="17.1796875" style="302" customWidth="1"/>
    <col min="13319" max="13319" width="6.54296875" style="302"/>
    <col min="13320" max="13338" width="8.54296875" style="302" customWidth="1"/>
    <col min="13339" max="13565" width="6.54296875" style="302"/>
    <col min="13566" max="13566" width="46.6328125" style="302" customWidth="1"/>
    <col min="13567" max="13567" width="22.453125" style="302" customWidth="1"/>
    <col min="13568" max="13574" width="17.1796875" style="302" customWidth="1"/>
    <col min="13575" max="13575" width="6.54296875" style="302"/>
    <col min="13576" max="13594" width="8.54296875" style="302" customWidth="1"/>
    <col min="13595" max="13821" width="6.54296875" style="302"/>
    <col min="13822" max="13822" width="46.6328125" style="302" customWidth="1"/>
    <col min="13823" max="13823" width="22.453125" style="302" customWidth="1"/>
    <col min="13824" max="13830" width="17.1796875" style="302" customWidth="1"/>
    <col min="13831" max="13831" width="6.54296875" style="302"/>
    <col min="13832" max="13850" width="8.54296875" style="302" customWidth="1"/>
    <col min="13851" max="14077" width="6.54296875" style="302"/>
    <col min="14078" max="14078" width="46.6328125" style="302" customWidth="1"/>
    <col min="14079" max="14079" width="22.453125" style="302" customWidth="1"/>
    <col min="14080" max="14086" width="17.1796875" style="302" customWidth="1"/>
    <col min="14087" max="14087" width="6.54296875" style="302"/>
    <col min="14088" max="14106" width="8.54296875" style="302" customWidth="1"/>
    <col min="14107" max="14333" width="6.54296875" style="302"/>
    <col min="14334" max="14334" width="46.6328125" style="302" customWidth="1"/>
    <col min="14335" max="14335" width="22.453125" style="302" customWidth="1"/>
    <col min="14336" max="14342" width="17.1796875" style="302" customWidth="1"/>
    <col min="14343" max="14343" width="6.54296875" style="302"/>
    <col min="14344" max="14362" width="8.54296875" style="302" customWidth="1"/>
    <col min="14363" max="14589" width="6.54296875" style="302"/>
    <col min="14590" max="14590" width="46.6328125" style="302" customWidth="1"/>
    <col min="14591" max="14591" width="22.453125" style="302" customWidth="1"/>
    <col min="14592" max="14598" width="17.1796875" style="302" customWidth="1"/>
    <col min="14599" max="14599" width="6.54296875" style="302"/>
    <col min="14600" max="14618" width="8.54296875" style="302" customWidth="1"/>
    <col min="14619" max="14845" width="6.54296875" style="302"/>
    <col min="14846" max="14846" width="46.6328125" style="302" customWidth="1"/>
    <col min="14847" max="14847" width="22.453125" style="302" customWidth="1"/>
    <col min="14848" max="14854" width="17.1796875" style="302" customWidth="1"/>
    <col min="14855" max="14855" width="6.54296875" style="302"/>
    <col min="14856" max="14874" width="8.54296875" style="302" customWidth="1"/>
    <col min="14875" max="15101" width="6.54296875" style="302"/>
    <col min="15102" max="15102" width="46.6328125" style="302" customWidth="1"/>
    <col min="15103" max="15103" width="22.453125" style="302" customWidth="1"/>
    <col min="15104" max="15110" width="17.1796875" style="302" customWidth="1"/>
    <col min="15111" max="15111" width="6.54296875" style="302"/>
    <col min="15112" max="15130" width="8.54296875" style="302" customWidth="1"/>
    <col min="15131" max="15357" width="6.54296875" style="302"/>
    <col min="15358" max="15358" width="46.6328125" style="302" customWidth="1"/>
    <col min="15359" max="15359" width="22.453125" style="302" customWidth="1"/>
    <col min="15360" max="15366" width="17.1796875" style="302" customWidth="1"/>
    <col min="15367" max="15367" width="6.54296875" style="302"/>
    <col min="15368" max="15386" width="8.54296875" style="302" customWidth="1"/>
    <col min="15387" max="15613" width="6.54296875" style="302"/>
    <col min="15614" max="15614" width="46.6328125" style="302" customWidth="1"/>
    <col min="15615" max="15615" width="22.453125" style="302" customWidth="1"/>
    <col min="15616" max="15622" width="17.1796875" style="302" customWidth="1"/>
    <col min="15623" max="15623" width="6.54296875" style="302"/>
    <col min="15624" max="15642" width="8.54296875" style="302" customWidth="1"/>
    <col min="15643" max="15869" width="6.54296875" style="302"/>
    <col min="15870" max="15870" width="46.6328125" style="302" customWidth="1"/>
    <col min="15871" max="15871" width="22.453125" style="302" customWidth="1"/>
    <col min="15872" max="15878" width="17.1796875" style="302" customWidth="1"/>
    <col min="15879" max="15879" width="6.54296875" style="302"/>
    <col min="15880" max="15898" width="8.54296875" style="302" customWidth="1"/>
    <col min="15899" max="16125" width="6.54296875" style="302"/>
    <col min="16126" max="16126" width="46.6328125" style="302" customWidth="1"/>
    <col min="16127" max="16127" width="22.453125" style="302" customWidth="1"/>
    <col min="16128" max="16134" width="17.1796875" style="302" customWidth="1"/>
    <col min="16135" max="16135" width="6.54296875" style="302"/>
    <col min="16136" max="16154" width="8.54296875" style="302" customWidth="1"/>
    <col min="16155" max="16384" width="6.54296875" style="302"/>
  </cols>
  <sheetData>
    <row r="1" spans="1:26" s="280" customFormat="1" ht="14" x14ac:dyDescent="0.35">
      <c r="A1" s="304" t="s">
        <v>0</v>
      </c>
      <c r="B1" s="315"/>
      <c r="C1" s="282"/>
      <c r="D1" s="315"/>
      <c r="E1" s="315"/>
    </row>
    <row r="2" spans="1:26" s="280" customFormat="1" ht="14" x14ac:dyDescent="0.35">
      <c r="A2" s="304" t="s">
        <v>161</v>
      </c>
      <c r="B2" s="315"/>
      <c r="C2" s="282"/>
      <c r="D2" s="315"/>
      <c r="E2" s="315"/>
    </row>
    <row r="3" spans="1:26" s="280" customFormat="1" ht="14" x14ac:dyDescent="0.35">
      <c r="A3" s="693" t="s">
        <v>1231</v>
      </c>
      <c r="B3" s="693"/>
      <c r="C3" s="693"/>
      <c r="D3" s="693"/>
      <c r="E3" s="693"/>
      <c r="F3" s="693"/>
    </row>
    <row r="4" spans="1:26" x14ac:dyDescent="0.35">
      <c r="A4" s="694" t="s">
        <v>4</v>
      </c>
      <c r="B4" s="707" t="s">
        <v>6</v>
      </c>
      <c r="C4" s="283" t="s">
        <v>7</v>
      </c>
      <c r="D4" s="283" t="s">
        <v>9</v>
      </c>
      <c r="E4" s="283" t="s">
        <v>8</v>
      </c>
      <c r="F4" s="319" t="s">
        <v>10</v>
      </c>
      <c r="H4" s="704" t="s">
        <v>1044</v>
      </c>
      <c r="I4" s="690" t="s">
        <v>1045</v>
      </c>
      <c r="J4" s="690" t="s">
        <v>1046</v>
      </c>
      <c r="K4" s="690" t="s">
        <v>1047</v>
      </c>
      <c r="L4" s="690" t="s">
        <v>1048</v>
      </c>
      <c r="M4" s="690" t="s">
        <v>1049</v>
      </c>
      <c r="N4" s="690" t="s">
        <v>1050</v>
      </c>
      <c r="O4" s="690" t="s">
        <v>1051</v>
      </c>
      <c r="P4" s="690" t="s">
        <v>1052</v>
      </c>
      <c r="Q4" s="690" t="s">
        <v>1053</v>
      </c>
      <c r="R4" s="690" t="s">
        <v>1054</v>
      </c>
      <c r="S4" s="690" t="s">
        <v>1055</v>
      </c>
      <c r="T4" s="690" t="s">
        <v>1056</v>
      </c>
      <c r="U4" s="690" t="s">
        <v>1057</v>
      </c>
      <c r="V4" s="690" t="s">
        <v>1058</v>
      </c>
      <c r="W4" s="690" t="s">
        <v>1059</v>
      </c>
      <c r="X4" s="690" t="s">
        <v>1060</v>
      </c>
      <c r="Y4" s="690" t="s">
        <v>1061</v>
      </c>
      <c r="Z4" s="690" t="s">
        <v>1062</v>
      </c>
    </row>
    <row r="5" spans="1:26" x14ac:dyDescent="0.35">
      <c r="A5" s="695"/>
      <c r="B5" s="708"/>
      <c r="C5" s="408"/>
      <c r="D5" s="316"/>
      <c r="E5" s="316"/>
      <c r="F5" s="288" t="s">
        <v>1063</v>
      </c>
      <c r="H5" s="705"/>
      <c r="I5" s="691"/>
      <c r="J5" s="691"/>
      <c r="K5" s="691"/>
      <c r="L5" s="691"/>
      <c r="M5" s="691"/>
      <c r="N5" s="691"/>
      <c r="O5" s="691"/>
      <c r="P5" s="691"/>
      <c r="Q5" s="691"/>
      <c r="R5" s="691"/>
      <c r="S5" s="691"/>
      <c r="T5" s="691"/>
      <c r="U5" s="691"/>
      <c r="V5" s="691"/>
      <c r="W5" s="691"/>
      <c r="X5" s="691"/>
      <c r="Y5" s="691"/>
      <c r="Z5" s="691"/>
    </row>
    <row r="6" spans="1:26" ht="35" customHeight="1" x14ac:dyDescent="0.35">
      <c r="A6" s="290"/>
      <c r="B6" s="310" t="s">
        <v>1104</v>
      </c>
      <c r="C6" s="411"/>
      <c r="D6" s="418"/>
      <c r="E6" s="435"/>
      <c r="F6" s="292"/>
      <c r="H6" s="306"/>
      <c r="I6" s="306"/>
      <c r="J6" s="306"/>
      <c r="K6" s="306"/>
      <c r="L6" s="306"/>
      <c r="M6" s="306"/>
      <c r="N6" s="306"/>
      <c r="O6" s="306"/>
      <c r="P6" s="306"/>
      <c r="Q6" s="306"/>
      <c r="R6" s="306"/>
      <c r="S6" s="306"/>
      <c r="T6" s="306"/>
      <c r="U6" s="306"/>
      <c r="V6" s="306"/>
      <c r="W6" s="306"/>
      <c r="X6" s="306"/>
      <c r="Y6" s="306"/>
      <c r="Z6" s="306"/>
    </row>
    <row r="7" spans="1:26" ht="35" customHeight="1" x14ac:dyDescent="0.35">
      <c r="A7" s="290" t="s">
        <v>1232</v>
      </c>
      <c r="B7" s="307" t="s">
        <v>1233</v>
      </c>
      <c r="C7" s="421" t="s">
        <v>319</v>
      </c>
      <c r="D7" s="421">
        <v>1</v>
      </c>
      <c r="E7" s="462"/>
      <c r="F7" s="420"/>
      <c r="H7" s="306">
        <f>SUM(I7:Z7)</f>
        <v>0</v>
      </c>
      <c r="I7" s="306"/>
      <c r="J7" s="306"/>
      <c r="K7" s="306"/>
      <c r="L7" s="306"/>
      <c r="M7" s="306"/>
      <c r="N7" s="306"/>
      <c r="O7" s="306"/>
      <c r="P7" s="306"/>
      <c r="Q7" s="306"/>
      <c r="R7" s="306"/>
      <c r="S7" s="306"/>
      <c r="T7" s="306"/>
      <c r="U7" s="306"/>
      <c r="V7" s="306"/>
      <c r="W7" s="306"/>
      <c r="X7" s="306"/>
      <c r="Y7" s="306"/>
      <c r="Z7" s="306"/>
    </row>
    <row r="8" spans="1:26" ht="35" customHeight="1" x14ac:dyDescent="0.35">
      <c r="A8" s="290" t="s">
        <v>1234</v>
      </c>
      <c r="B8" s="307" t="s">
        <v>1235</v>
      </c>
      <c r="C8" s="421" t="s">
        <v>319</v>
      </c>
      <c r="D8" s="421">
        <v>1</v>
      </c>
      <c r="E8" s="462"/>
      <c r="F8" s="420"/>
      <c r="H8" s="306">
        <f t="shared" ref="H8:H33" si="0">SUM(I8:Z8)</f>
        <v>0</v>
      </c>
      <c r="I8" s="306"/>
      <c r="J8" s="306"/>
      <c r="K8" s="306"/>
      <c r="L8" s="306"/>
      <c r="M8" s="306"/>
      <c r="N8" s="306"/>
      <c r="O8" s="306"/>
      <c r="P8" s="306"/>
      <c r="Q8" s="306"/>
      <c r="R8" s="306"/>
      <c r="S8" s="306"/>
      <c r="T8" s="306"/>
      <c r="U8" s="306"/>
      <c r="V8" s="306"/>
      <c r="W8" s="306"/>
      <c r="X8" s="306"/>
      <c r="Y8" s="306"/>
      <c r="Z8" s="306"/>
    </row>
    <row r="9" spans="1:26" ht="35" customHeight="1" x14ac:dyDescent="0.35">
      <c r="A9" s="290" t="s">
        <v>1236</v>
      </c>
      <c r="B9" s="307" t="s">
        <v>1237</v>
      </c>
      <c r="C9" s="421" t="s">
        <v>329</v>
      </c>
      <c r="D9" s="421">
        <v>1</v>
      </c>
      <c r="E9" s="462"/>
      <c r="F9" s="420"/>
      <c r="H9" s="306">
        <f t="shared" si="0"/>
        <v>0</v>
      </c>
      <c r="I9" s="306"/>
      <c r="J9" s="306"/>
      <c r="K9" s="306"/>
      <c r="L9" s="306"/>
      <c r="M9" s="306"/>
      <c r="N9" s="306"/>
      <c r="O9" s="306"/>
      <c r="P9" s="306"/>
      <c r="Q9" s="306"/>
      <c r="R9" s="306"/>
      <c r="S9" s="306"/>
      <c r="T9" s="306"/>
      <c r="U9" s="306"/>
      <c r="V9" s="306"/>
      <c r="W9" s="306"/>
      <c r="X9" s="306"/>
      <c r="Y9" s="306"/>
      <c r="Z9" s="306"/>
    </row>
    <row r="10" spans="1:26" ht="35" customHeight="1" x14ac:dyDescent="0.35">
      <c r="A10" s="290" t="s">
        <v>1238</v>
      </c>
      <c r="B10" s="307" t="s">
        <v>1239</v>
      </c>
      <c r="C10" s="421" t="s">
        <v>329</v>
      </c>
      <c r="D10" s="421">
        <v>1</v>
      </c>
      <c r="E10" s="462"/>
      <c r="F10" s="420"/>
      <c r="H10" s="306">
        <f t="shared" si="0"/>
        <v>0</v>
      </c>
      <c r="I10" s="306"/>
      <c r="J10" s="306"/>
      <c r="K10" s="306"/>
      <c r="L10" s="306"/>
      <c r="M10" s="306"/>
      <c r="N10" s="306"/>
      <c r="O10" s="306"/>
      <c r="P10" s="306"/>
      <c r="Q10" s="306"/>
      <c r="R10" s="306"/>
      <c r="S10" s="306"/>
      <c r="T10" s="306"/>
      <c r="U10" s="306"/>
      <c r="V10" s="306"/>
      <c r="W10" s="306"/>
      <c r="X10" s="306"/>
      <c r="Y10" s="306"/>
      <c r="Z10" s="306"/>
    </row>
    <row r="11" spans="1:26" x14ac:dyDescent="0.35">
      <c r="A11" s="290" t="s">
        <v>1240</v>
      </c>
      <c r="B11" s="307" t="s">
        <v>1241</v>
      </c>
      <c r="C11" s="421" t="s">
        <v>329</v>
      </c>
      <c r="D11" s="421">
        <v>1</v>
      </c>
      <c r="E11" s="462"/>
      <c r="F11" s="420"/>
      <c r="H11" s="306">
        <f t="shared" si="0"/>
        <v>0</v>
      </c>
      <c r="I11" s="306"/>
      <c r="J11" s="306"/>
      <c r="K11" s="306"/>
      <c r="L11" s="306"/>
      <c r="M11" s="306"/>
      <c r="N11" s="306"/>
      <c r="O11" s="306"/>
      <c r="P11" s="306"/>
      <c r="Q11" s="306"/>
      <c r="R11" s="306"/>
      <c r="S11" s="306"/>
      <c r="T11" s="306"/>
      <c r="U11" s="306"/>
      <c r="V11" s="306"/>
      <c r="W11" s="306"/>
      <c r="X11" s="306"/>
      <c r="Y11" s="306"/>
      <c r="Z11" s="306"/>
    </row>
    <row r="12" spans="1:26" ht="35" customHeight="1" x14ac:dyDescent="0.35">
      <c r="A12" s="290" t="s">
        <v>1242</v>
      </c>
      <c r="B12" s="307" t="s">
        <v>1243</v>
      </c>
      <c r="C12" s="421" t="s">
        <v>329</v>
      </c>
      <c r="D12" s="421">
        <v>1</v>
      </c>
      <c r="E12" s="462"/>
      <c r="F12" s="420"/>
      <c r="H12" s="306">
        <f t="shared" si="0"/>
        <v>0</v>
      </c>
      <c r="I12" s="306"/>
      <c r="J12" s="306"/>
      <c r="K12" s="306"/>
      <c r="L12" s="306"/>
      <c r="M12" s="306"/>
      <c r="N12" s="306"/>
      <c r="O12" s="306"/>
      <c r="P12" s="306"/>
      <c r="Q12" s="306"/>
      <c r="R12" s="306"/>
      <c r="S12" s="306"/>
      <c r="T12" s="306"/>
      <c r="U12" s="306"/>
      <c r="V12" s="306"/>
      <c r="W12" s="306"/>
      <c r="X12" s="306"/>
      <c r="Y12" s="306"/>
      <c r="Z12" s="306"/>
    </row>
    <row r="13" spans="1:26" ht="35" customHeight="1" x14ac:dyDescent="0.35">
      <c r="A13" s="290" t="s">
        <v>1244</v>
      </c>
      <c r="B13" s="307" t="s">
        <v>1245</v>
      </c>
      <c r="C13" s="421" t="s">
        <v>329</v>
      </c>
      <c r="D13" s="421">
        <v>1</v>
      </c>
      <c r="E13" s="462"/>
      <c r="F13" s="420"/>
      <c r="H13" s="306">
        <f t="shared" si="0"/>
        <v>0</v>
      </c>
      <c r="I13" s="306"/>
      <c r="J13" s="306"/>
      <c r="K13" s="306"/>
      <c r="L13" s="306"/>
      <c r="M13" s="306"/>
      <c r="N13" s="306"/>
      <c r="O13" s="306"/>
      <c r="P13" s="306"/>
      <c r="Q13" s="306"/>
      <c r="R13" s="306"/>
      <c r="S13" s="306"/>
      <c r="T13" s="306"/>
      <c r="U13" s="306"/>
      <c r="V13" s="306"/>
      <c r="W13" s="306"/>
      <c r="X13" s="306"/>
      <c r="Y13" s="306"/>
      <c r="Z13" s="306"/>
    </row>
    <row r="14" spans="1:26" ht="35" customHeight="1" x14ac:dyDescent="0.35">
      <c r="A14" s="290" t="s">
        <v>1246</v>
      </c>
      <c r="B14" s="317" t="s">
        <v>1198</v>
      </c>
      <c r="C14" s="421" t="s">
        <v>329</v>
      </c>
      <c r="D14" s="421">
        <v>1</v>
      </c>
      <c r="E14" s="462"/>
      <c r="F14" s="420"/>
      <c r="H14" s="306">
        <f t="shared" si="0"/>
        <v>0</v>
      </c>
      <c r="I14" s="306"/>
      <c r="J14" s="306"/>
      <c r="K14" s="306"/>
      <c r="L14" s="306"/>
      <c r="M14" s="306"/>
      <c r="N14" s="306"/>
      <c r="O14" s="306"/>
      <c r="P14" s="306"/>
      <c r="Q14" s="306"/>
      <c r="R14" s="306"/>
      <c r="S14" s="306"/>
      <c r="T14" s="306"/>
      <c r="U14" s="306"/>
      <c r="V14" s="306"/>
      <c r="W14" s="306"/>
      <c r="X14" s="306"/>
      <c r="Y14" s="306"/>
      <c r="Z14" s="306"/>
    </row>
    <row r="15" spans="1:26" ht="35" customHeight="1" x14ac:dyDescent="0.35">
      <c r="A15" s="290"/>
      <c r="B15" s="310" t="s">
        <v>1147</v>
      </c>
      <c r="C15" s="418"/>
      <c r="D15" s="418"/>
      <c r="E15" s="462"/>
      <c r="F15" s="420"/>
      <c r="H15" s="306">
        <f t="shared" si="0"/>
        <v>0</v>
      </c>
      <c r="I15" s="306"/>
      <c r="J15" s="306"/>
      <c r="K15" s="306"/>
      <c r="L15" s="306"/>
      <c r="M15" s="306"/>
      <c r="N15" s="306"/>
      <c r="O15" s="306"/>
      <c r="P15" s="306"/>
      <c r="Q15" s="306"/>
      <c r="R15" s="306"/>
      <c r="S15" s="306"/>
      <c r="T15" s="306"/>
      <c r="U15" s="306"/>
      <c r="V15" s="306"/>
      <c r="W15" s="306"/>
      <c r="X15" s="306"/>
      <c r="Y15" s="306"/>
      <c r="Z15" s="306"/>
    </row>
    <row r="16" spans="1:26" x14ac:dyDescent="0.35">
      <c r="A16" s="290" t="s">
        <v>1247</v>
      </c>
      <c r="B16" s="307" t="s">
        <v>1248</v>
      </c>
      <c r="C16" s="421" t="s">
        <v>329</v>
      </c>
      <c r="D16" s="421">
        <v>1</v>
      </c>
      <c r="E16" s="462"/>
      <c r="F16" s="420"/>
      <c r="H16" s="306">
        <f t="shared" si="0"/>
        <v>0</v>
      </c>
      <c r="I16" s="306"/>
      <c r="J16" s="306"/>
      <c r="K16" s="306"/>
      <c r="L16" s="306"/>
      <c r="M16" s="306"/>
      <c r="N16" s="306"/>
      <c r="O16" s="306"/>
      <c r="P16" s="306"/>
      <c r="Q16" s="306"/>
      <c r="R16" s="306"/>
      <c r="S16" s="306"/>
      <c r="T16" s="306"/>
      <c r="U16" s="306"/>
      <c r="V16" s="306"/>
      <c r="W16" s="306"/>
      <c r="X16" s="306"/>
      <c r="Y16" s="306"/>
      <c r="Z16" s="306"/>
    </row>
    <row r="17" spans="1:26" x14ac:dyDescent="0.35">
      <c r="A17" s="290" t="s">
        <v>1249</v>
      </c>
      <c r="B17" s="307" t="s">
        <v>1250</v>
      </c>
      <c r="C17" s="421" t="s">
        <v>329</v>
      </c>
      <c r="D17" s="421">
        <v>1</v>
      </c>
      <c r="E17" s="462"/>
      <c r="F17" s="420"/>
      <c r="H17" s="306">
        <f t="shared" si="0"/>
        <v>0</v>
      </c>
      <c r="I17" s="306"/>
      <c r="J17" s="306"/>
      <c r="K17" s="306"/>
      <c r="L17" s="306"/>
      <c r="M17" s="306"/>
      <c r="N17" s="306"/>
      <c r="O17" s="306"/>
      <c r="P17" s="306"/>
      <c r="Q17" s="306"/>
      <c r="R17" s="306"/>
      <c r="S17" s="306"/>
      <c r="T17" s="306"/>
      <c r="U17" s="306"/>
      <c r="V17" s="306"/>
      <c r="W17" s="306"/>
      <c r="X17" s="306"/>
      <c r="Y17" s="306"/>
      <c r="Z17" s="306"/>
    </row>
    <row r="18" spans="1:26" x14ac:dyDescent="0.35">
      <c r="A18" s="290" t="s">
        <v>1251</v>
      </c>
      <c r="B18" s="307" t="s">
        <v>1252</v>
      </c>
      <c r="C18" s="421" t="s">
        <v>329</v>
      </c>
      <c r="D18" s="421">
        <v>1</v>
      </c>
      <c r="E18" s="462"/>
      <c r="F18" s="420"/>
      <c r="H18" s="306">
        <f t="shared" si="0"/>
        <v>0</v>
      </c>
      <c r="I18" s="306"/>
      <c r="J18" s="306"/>
      <c r="K18" s="306"/>
      <c r="L18" s="306"/>
      <c r="M18" s="306"/>
      <c r="N18" s="306"/>
      <c r="O18" s="306"/>
      <c r="P18" s="306"/>
      <c r="Q18" s="306"/>
      <c r="R18" s="306"/>
      <c r="S18" s="306"/>
      <c r="T18" s="306"/>
      <c r="U18" s="306"/>
      <c r="V18" s="306"/>
      <c r="W18" s="306"/>
      <c r="X18" s="306"/>
      <c r="Y18" s="306"/>
      <c r="Z18" s="306"/>
    </row>
    <row r="19" spans="1:26" x14ac:dyDescent="0.35">
      <c r="A19" s="290" t="s">
        <v>1253</v>
      </c>
      <c r="B19" s="307" t="s">
        <v>1254</v>
      </c>
      <c r="C19" s="421" t="s">
        <v>329</v>
      </c>
      <c r="D19" s="421">
        <v>1</v>
      </c>
      <c r="E19" s="462"/>
      <c r="F19" s="420"/>
      <c r="H19" s="306">
        <f t="shared" si="0"/>
        <v>0</v>
      </c>
      <c r="I19" s="306"/>
      <c r="J19" s="306"/>
      <c r="K19" s="306"/>
      <c r="L19" s="306"/>
      <c r="M19" s="306"/>
      <c r="N19" s="306"/>
      <c r="O19" s="306"/>
      <c r="P19" s="306"/>
      <c r="Q19" s="306"/>
      <c r="R19" s="306"/>
      <c r="S19" s="306"/>
      <c r="T19" s="306"/>
      <c r="U19" s="306"/>
      <c r="V19" s="306"/>
      <c r="W19" s="306"/>
      <c r="X19" s="306"/>
      <c r="Y19" s="306"/>
      <c r="Z19" s="306"/>
    </row>
    <row r="20" spans="1:26" x14ac:dyDescent="0.35">
      <c r="A20" s="290" t="s">
        <v>1255</v>
      </c>
      <c r="B20" s="307" t="s">
        <v>1256</v>
      </c>
      <c r="C20" s="421" t="s">
        <v>329</v>
      </c>
      <c r="D20" s="421">
        <v>1</v>
      </c>
      <c r="E20" s="462"/>
      <c r="F20" s="420"/>
      <c r="H20" s="306">
        <f t="shared" si="0"/>
        <v>0</v>
      </c>
      <c r="I20" s="306"/>
      <c r="J20" s="306"/>
      <c r="K20" s="306"/>
      <c r="L20" s="306"/>
      <c r="M20" s="306"/>
      <c r="N20" s="306"/>
      <c r="O20" s="306"/>
      <c r="P20" s="306"/>
      <c r="Q20" s="306"/>
      <c r="R20" s="306"/>
      <c r="S20" s="306"/>
      <c r="T20" s="306"/>
      <c r="U20" s="306"/>
      <c r="V20" s="306"/>
      <c r="W20" s="306"/>
      <c r="X20" s="306"/>
      <c r="Y20" s="306"/>
      <c r="Z20" s="306"/>
    </row>
    <row r="21" spans="1:26" x14ac:dyDescent="0.35">
      <c r="A21" s="290" t="s">
        <v>1257</v>
      </c>
      <c r="B21" s="307" t="s">
        <v>1258</v>
      </c>
      <c r="C21" s="421" t="s">
        <v>329</v>
      </c>
      <c r="D21" s="421">
        <v>1</v>
      </c>
      <c r="E21" s="462"/>
      <c r="F21" s="420"/>
      <c r="H21" s="306">
        <f t="shared" si="0"/>
        <v>0</v>
      </c>
      <c r="I21" s="306"/>
      <c r="J21" s="306"/>
      <c r="K21" s="306"/>
      <c r="L21" s="306"/>
      <c r="M21" s="306"/>
      <c r="N21" s="306"/>
      <c r="O21" s="306"/>
      <c r="P21" s="306"/>
      <c r="Q21" s="306"/>
      <c r="R21" s="306"/>
      <c r="S21" s="306"/>
      <c r="T21" s="306"/>
      <c r="U21" s="306"/>
      <c r="V21" s="306"/>
      <c r="W21" s="306"/>
      <c r="X21" s="306"/>
      <c r="Y21" s="306"/>
      <c r="Z21" s="306"/>
    </row>
    <row r="22" spans="1:26" x14ac:dyDescent="0.35">
      <c r="A22" s="290" t="s">
        <v>1259</v>
      </c>
      <c r="B22" s="307" t="s">
        <v>1260</v>
      </c>
      <c r="C22" s="421" t="s">
        <v>329</v>
      </c>
      <c r="D22" s="421">
        <v>1</v>
      </c>
      <c r="E22" s="462"/>
      <c r="F22" s="420"/>
      <c r="H22" s="306">
        <f t="shared" si="0"/>
        <v>0</v>
      </c>
      <c r="I22" s="306"/>
      <c r="J22" s="306"/>
      <c r="K22" s="306"/>
      <c r="L22" s="306"/>
      <c r="M22" s="306"/>
      <c r="N22" s="306"/>
      <c r="O22" s="306"/>
      <c r="P22" s="306"/>
      <c r="Q22" s="306"/>
      <c r="R22" s="306"/>
      <c r="S22" s="306"/>
      <c r="T22" s="306"/>
      <c r="U22" s="306"/>
      <c r="V22" s="306"/>
      <c r="W22" s="306"/>
      <c r="X22" s="306"/>
      <c r="Y22" s="306"/>
      <c r="Z22" s="306"/>
    </row>
    <row r="23" spans="1:26" x14ac:dyDescent="0.35">
      <c r="A23" s="290" t="s">
        <v>1261</v>
      </c>
      <c r="B23" s="307" t="s">
        <v>1262</v>
      </c>
      <c r="C23" s="421" t="s">
        <v>329</v>
      </c>
      <c r="D23" s="421">
        <v>1</v>
      </c>
      <c r="E23" s="462"/>
      <c r="F23" s="420"/>
      <c r="H23" s="306">
        <f t="shared" si="0"/>
        <v>0</v>
      </c>
      <c r="I23" s="306"/>
      <c r="J23" s="306"/>
      <c r="K23" s="306"/>
      <c r="L23" s="306"/>
      <c r="M23" s="306"/>
      <c r="N23" s="306"/>
      <c r="O23" s="306"/>
      <c r="P23" s="306"/>
      <c r="Q23" s="306"/>
      <c r="R23" s="306"/>
      <c r="S23" s="306"/>
      <c r="T23" s="306"/>
      <c r="U23" s="306"/>
      <c r="V23" s="306"/>
      <c r="W23" s="306"/>
      <c r="X23" s="306"/>
      <c r="Y23" s="306"/>
      <c r="Z23" s="306"/>
    </row>
    <row r="24" spans="1:26" ht="54.65" customHeight="1" x14ac:dyDescent="0.35">
      <c r="A24" s="290" t="s">
        <v>1263</v>
      </c>
      <c r="B24" s="307" t="s">
        <v>1159</v>
      </c>
      <c r="C24" s="421" t="s">
        <v>329</v>
      </c>
      <c r="D24" s="421">
        <v>1</v>
      </c>
      <c r="E24" s="462"/>
      <c r="F24" s="420"/>
      <c r="H24" s="306">
        <f t="shared" si="0"/>
        <v>0</v>
      </c>
      <c r="I24" s="306"/>
      <c r="J24" s="306"/>
      <c r="K24" s="306"/>
      <c r="L24" s="306"/>
      <c r="M24" s="306"/>
      <c r="N24" s="306"/>
      <c r="O24" s="306"/>
      <c r="P24" s="306"/>
      <c r="Q24" s="306"/>
      <c r="R24" s="306"/>
      <c r="S24" s="306"/>
      <c r="T24" s="306"/>
      <c r="U24" s="306"/>
      <c r="V24" s="306"/>
      <c r="W24" s="306"/>
      <c r="X24" s="306"/>
      <c r="Y24" s="306"/>
      <c r="Z24" s="306"/>
    </row>
    <row r="25" spans="1:26" ht="35" customHeight="1" x14ac:dyDescent="0.35">
      <c r="A25" s="290" t="s">
        <v>1264</v>
      </c>
      <c r="B25" s="307" t="s">
        <v>1161</v>
      </c>
      <c r="C25" s="421" t="s">
        <v>329</v>
      </c>
      <c r="D25" s="421">
        <v>1</v>
      </c>
      <c r="E25" s="462"/>
      <c r="F25" s="420"/>
      <c r="H25" s="306">
        <f t="shared" si="0"/>
        <v>0</v>
      </c>
      <c r="I25" s="306"/>
      <c r="J25" s="306"/>
      <c r="K25" s="306"/>
      <c r="L25" s="306"/>
      <c r="M25" s="306"/>
      <c r="N25" s="306"/>
      <c r="O25" s="306"/>
      <c r="P25" s="306"/>
      <c r="Q25" s="306"/>
      <c r="R25" s="306"/>
      <c r="S25" s="306"/>
      <c r="T25" s="306"/>
      <c r="U25" s="306"/>
      <c r="V25" s="306"/>
      <c r="W25" s="306"/>
      <c r="X25" s="306"/>
      <c r="Y25" s="306"/>
      <c r="Z25" s="306"/>
    </row>
    <row r="26" spans="1:26" ht="20" x14ac:dyDescent="0.35">
      <c r="A26" s="290" t="s">
        <v>1265</v>
      </c>
      <c r="B26" s="307" t="s">
        <v>1163</v>
      </c>
      <c r="C26" s="421" t="s">
        <v>329</v>
      </c>
      <c r="D26" s="421">
        <v>1</v>
      </c>
      <c r="E26" s="462"/>
      <c r="F26" s="420"/>
      <c r="H26" s="306">
        <f t="shared" si="0"/>
        <v>0</v>
      </c>
      <c r="I26" s="306"/>
      <c r="J26" s="306"/>
      <c r="K26" s="306"/>
      <c r="L26" s="306"/>
      <c r="M26" s="306"/>
      <c r="N26" s="306"/>
      <c r="O26" s="306"/>
      <c r="P26" s="306"/>
      <c r="Q26" s="306"/>
      <c r="R26" s="306"/>
      <c r="S26" s="306"/>
      <c r="T26" s="306"/>
      <c r="U26" s="306"/>
      <c r="V26" s="306"/>
      <c r="W26" s="306"/>
      <c r="X26" s="306"/>
      <c r="Y26" s="306"/>
      <c r="Z26" s="306"/>
    </row>
    <row r="27" spans="1:26" ht="20" x14ac:dyDescent="0.35">
      <c r="A27" s="290" t="s">
        <v>1266</v>
      </c>
      <c r="B27" s="307" t="s">
        <v>1267</v>
      </c>
      <c r="C27" s="421" t="s">
        <v>329</v>
      </c>
      <c r="D27" s="421">
        <v>1</v>
      </c>
      <c r="E27" s="462"/>
      <c r="F27" s="420"/>
      <c r="H27" s="306">
        <f t="shared" si="0"/>
        <v>0</v>
      </c>
      <c r="I27" s="306"/>
      <c r="J27" s="306"/>
      <c r="K27" s="306"/>
      <c r="L27" s="306"/>
      <c r="M27" s="306"/>
      <c r="N27" s="306"/>
      <c r="O27" s="306"/>
      <c r="P27" s="306"/>
      <c r="Q27" s="306"/>
      <c r="R27" s="306"/>
      <c r="S27" s="306"/>
      <c r="T27" s="306"/>
      <c r="U27" s="306"/>
      <c r="V27" s="306"/>
      <c r="W27" s="306"/>
      <c r="X27" s="306"/>
      <c r="Y27" s="306"/>
      <c r="Z27" s="306"/>
    </row>
    <row r="28" spans="1:26" ht="20" x14ac:dyDescent="0.35">
      <c r="A28" s="712" t="s">
        <v>1268</v>
      </c>
      <c r="B28" s="453" t="s">
        <v>1101</v>
      </c>
      <c r="C28" s="421" t="s">
        <v>329</v>
      </c>
      <c r="D28" s="421">
        <v>1</v>
      </c>
      <c r="E28" s="462"/>
      <c r="F28" s="420"/>
      <c r="H28" s="306">
        <f t="shared" si="0"/>
        <v>0</v>
      </c>
      <c r="I28" s="306"/>
      <c r="J28" s="306"/>
      <c r="K28" s="306"/>
      <c r="L28" s="306"/>
      <c r="M28" s="306"/>
      <c r="N28" s="306"/>
      <c r="O28" s="306"/>
      <c r="P28" s="306"/>
      <c r="Q28" s="306"/>
      <c r="R28" s="306"/>
      <c r="S28" s="306"/>
      <c r="T28" s="306"/>
      <c r="U28" s="306"/>
      <c r="V28" s="306"/>
      <c r="W28" s="306"/>
      <c r="X28" s="306"/>
      <c r="Y28" s="306"/>
      <c r="Z28" s="306"/>
    </row>
    <row r="29" spans="1:26" x14ac:dyDescent="0.35">
      <c r="A29" s="712"/>
      <c r="B29" s="453" t="s">
        <v>1102</v>
      </c>
      <c r="C29" s="421"/>
      <c r="D29" s="421"/>
      <c r="E29" s="422"/>
      <c r="F29" s="420" t="str">
        <f t="shared" ref="F29:F30" si="1">IF(D29&gt;0,D29*E29,"")</f>
        <v/>
      </c>
      <c r="H29" s="427"/>
      <c r="I29" s="427"/>
      <c r="J29" s="427"/>
      <c r="K29" s="427"/>
      <c r="L29" s="427"/>
      <c r="M29" s="427"/>
      <c r="N29" s="427"/>
      <c r="O29" s="427"/>
      <c r="P29" s="427"/>
      <c r="Q29" s="427"/>
      <c r="R29" s="427"/>
      <c r="S29" s="427"/>
      <c r="T29" s="427"/>
      <c r="U29" s="427"/>
      <c r="V29" s="427"/>
      <c r="W29" s="427"/>
      <c r="X29" s="427"/>
      <c r="Y29" s="427"/>
      <c r="Z29" s="427"/>
    </row>
    <row r="30" spans="1:26" ht="80.400000000000006" customHeight="1" x14ac:dyDescent="0.35">
      <c r="A30" s="460" t="s">
        <v>1623</v>
      </c>
      <c r="B30" s="453" t="s">
        <v>1625</v>
      </c>
      <c r="C30" s="421" t="s">
        <v>1372</v>
      </c>
      <c r="D30" s="421">
        <v>1</v>
      </c>
      <c r="E30" s="423">
        <v>1500000</v>
      </c>
      <c r="F30" s="420">
        <f t="shared" si="1"/>
        <v>1500000</v>
      </c>
      <c r="H30" s="427"/>
      <c r="I30" s="427"/>
      <c r="J30" s="427"/>
      <c r="K30" s="427"/>
      <c r="L30" s="427"/>
      <c r="M30" s="427"/>
      <c r="N30" s="427"/>
      <c r="O30" s="427"/>
      <c r="P30" s="427"/>
      <c r="Q30" s="427"/>
      <c r="R30" s="427"/>
      <c r="S30" s="427"/>
      <c r="T30" s="427"/>
      <c r="U30" s="427"/>
      <c r="V30" s="427"/>
      <c r="W30" s="427"/>
      <c r="X30" s="427"/>
      <c r="Y30" s="427"/>
      <c r="Z30" s="427"/>
    </row>
    <row r="31" spans="1:26" ht="20" x14ac:dyDescent="0.35">
      <c r="A31" s="460" t="s">
        <v>1624</v>
      </c>
      <c r="B31" s="453" t="s">
        <v>1626</v>
      </c>
      <c r="C31" s="421" t="s">
        <v>300</v>
      </c>
      <c r="D31" s="421">
        <f>E30</f>
        <v>1500000</v>
      </c>
      <c r="E31" s="422"/>
      <c r="F31" s="420"/>
      <c r="H31" s="427"/>
      <c r="I31" s="427"/>
      <c r="J31" s="427"/>
      <c r="K31" s="427"/>
      <c r="L31" s="427"/>
      <c r="M31" s="427"/>
      <c r="N31" s="427"/>
      <c r="O31" s="427"/>
      <c r="P31" s="427"/>
      <c r="Q31" s="427"/>
      <c r="R31" s="427"/>
      <c r="S31" s="427"/>
      <c r="T31" s="427"/>
      <c r="U31" s="427"/>
      <c r="V31" s="427"/>
      <c r="W31" s="427"/>
      <c r="X31" s="427"/>
      <c r="Y31" s="427"/>
      <c r="Z31" s="427"/>
    </row>
    <row r="32" spans="1:26" x14ac:dyDescent="0.35">
      <c r="A32" s="461"/>
      <c r="B32" s="453"/>
      <c r="C32" s="421"/>
      <c r="D32" s="453"/>
      <c r="E32" s="453"/>
      <c r="F32" s="320"/>
      <c r="H32" s="306">
        <f t="shared" si="0"/>
        <v>0</v>
      </c>
      <c r="I32" s="306"/>
      <c r="J32" s="306"/>
      <c r="K32" s="306"/>
      <c r="L32" s="306"/>
      <c r="M32" s="306"/>
      <c r="N32" s="306"/>
      <c r="O32" s="306"/>
      <c r="P32" s="306"/>
      <c r="Q32" s="306"/>
      <c r="R32" s="306"/>
      <c r="S32" s="306"/>
      <c r="T32" s="306"/>
      <c r="U32" s="306"/>
      <c r="V32" s="306"/>
      <c r="W32" s="306"/>
      <c r="X32" s="306"/>
      <c r="Y32" s="306"/>
      <c r="Z32" s="306"/>
    </row>
    <row r="33" spans="1:26" ht="27" customHeight="1" x14ac:dyDescent="0.35">
      <c r="A33" s="702" t="s">
        <v>1323</v>
      </c>
      <c r="B33" s="706"/>
      <c r="C33" s="428"/>
      <c r="D33" s="298"/>
      <c r="E33" s="298"/>
      <c r="F33" s="327"/>
      <c r="H33" s="313">
        <f t="shared" si="0"/>
        <v>0</v>
      </c>
      <c r="I33" s="313"/>
      <c r="J33" s="313"/>
      <c r="K33" s="313"/>
      <c r="L33" s="313"/>
      <c r="M33" s="313"/>
      <c r="N33" s="313"/>
      <c r="O33" s="313"/>
      <c r="P33" s="313"/>
      <c r="Q33" s="313"/>
      <c r="R33" s="313"/>
      <c r="S33" s="313"/>
      <c r="T33" s="313"/>
      <c r="U33" s="313"/>
      <c r="V33" s="313"/>
      <c r="W33" s="313"/>
      <c r="X33" s="313"/>
      <c r="Y33" s="313"/>
      <c r="Z33" s="313"/>
    </row>
  </sheetData>
  <mergeCells count="24">
    <mergeCell ref="W4:W5"/>
    <mergeCell ref="X4:X5"/>
    <mergeCell ref="Y4:Y5"/>
    <mergeCell ref="O4:O5"/>
    <mergeCell ref="H4:H5"/>
    <mergeCell ref="I4:I5"/>
    <mergeCell ref="A33:B33"/>
    <mergeCell ref="V4:V5"/>
    <mergeCell ref="A3:F3"/>
    <mergeCell ref="A4:A5"/>
    <mergeCell ref="B4:B5"/>
    <mergeCell ref="A28:A29"/>
    <mergeCell ref="Z4:Z5"/>
    <mergeCell ref="P4:P5"/>
    <mergeCell ref="Q4:Q5"/>
    <mergeCell ref="R4:R5"/>
    <mergeCell ref="S4:S5"/>
    <mergeCell ref="T4:T5"/>
    <mergeCell ref="U4:U5"/>
    <mergeCell ref="J4:J5"/>
    <mergeCell ref="K4:K5"/>
    <mergeCell ref="L4:L5"/>
    <mergeCell ref="M4:M5"/>
    <mergeCell ref="N4:N5"/>
  </mergeCells>
  <pageMargins left="0.23622047244094491" right="0.23622047244094491" top="0.74803149606299213" bottom="0.74803149606299213" header="0.31496062992125984" footer="0.31496062992125984"/>
  <pageSetup paperSize="9" scale="87" firstPageNumber="45" fitToHeight="0"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9E65-C437-40DD-85A4-FE089E3AA48E}">
  <sheetPr>
    <pageSetUpPr fitToPage="1"/>
  </sheetPr>
  <dimension ref="A1:Z34"/>
  <sheetViews>
    <sheetView showZeros="0" view="pageBreakPreview" topLeftCell="A17" zoomScale="85" zoomScaleNormal="100" zoomScaleSheetLayoutView="85" workbookViewId="0">
      <selection activeCell="G43" sqref="G43"/>
    </sheetView>
  </sheetViews>
  <sheetFormatPr defaultColWidth="6.54296875" defaultRowHeight="11.5" x14ac:dyDescent="0.35"/>
  <cols>
    <col min="1" max="1" width="6.54296875" style="302" customWidth="1"/>
    <col min="2" max="2" width="42.6328125" style="318" customWidth="1"/>
    <col min="3" max="5" width="14.90625" style="301" customWidth="1"/>
    <col min="6" max="6" width="23.90625" style="302" customWidth="1"/>
    <col min="7" max="7" width="6.54296875" style="302"/>
    <col min="8" max="26" width="8.54296875" style="302" customWidth="1"/>
    <col min="27" max="253" width="6.54296875" style="302"/>
    <col min="254" max="254" width="42.6328125" style="302" customWidth="1"/>
    <col min="255" max="255" width="23.90625" style="302" customWidth="1"/>
    <col min="256" max="262" width="17.1796875" style="302" customWidth="1"/>
    <col min="263" max="263" width="6.54296875" style="302"/>
    <col min="264" max="282" width="8.54296875" style="302" customWidth="1"/>
    <col min="283" max="509" width="6.54296875" style="302"/>
    <col min="510" max="510" width="42.6328125" style="302" customWidth="1"/>
    <col min="511" max="511" width="23.90625" style="302" customWidth="1"/>
    <col min="512" max="518" width="17.1796875" style="302" customWidth="1"/>
    <col min="519" max="519" width="6.54296875" style="302"/>
    <col min="520" max="538" width="8.54296875" style="302" customWidth="1"/>
    <col min="539" max="765" width="6.54296875" style="302"/>
    <col min="766" max="766" width="42.6328125" style="302" customWidth="1"/>
    <col min="767" max="767" width="23.90625" style="302" customWidth="1"/>
    <col min="768" max="774" width="17.1796875" style="302" customWidth="1"/>
    <col min="775" max="775" width="6.54296875" style="302"/>
    <col min="776" max="794" width="8.54296875" style="302" customWidth="1"/>
    <col min="795" max="1021" width="6.54296875" style="302"/>
    <col min="1022" max="1022" width="42.6328125" style="302" customWidth="1"/>
    <col min="1023" max="1023" width="23.90625" style="302" customWidth="1"/>
    <col min="1024" max="1030" width="17.1796875" style="302" customWidth="1"/>
    <col min="1031" max="1031" width="6.54296875" style="302"/>
    <col min="1032" max="1050" width="8.54296875" style="302" customWidth="1"/>
    <col min="1051" max="1277" width="6.54296875" style="302"/>
    <col min="1278" max="1278" width="42.6328125" style="302" customWidth="1"/>
    <col min="1279" max="1279" width="23.90625" style="302" customWidth="1"/>
    <col min="1280" max="1286" width="17.1796875" style="302" customWidth="1"/>
    <col min="1287" max="1287" width="6.54296875" style="302"/>
    <col min="1288" max="1306" width="8.54296875" style="302" customWidth="1"/>
    <col min="1307" max="1533" width="6.54296875" style="302"/>
    <col min="1534" max="1534" width="42.6328125" style="302" customWidth="1"/>
    <col min="1535" max="1535" width="23.90625" style="302" customWidth="1"/>
    <col min="1536" max="1542" width="17.1796875" style="302" customWidth="1"/>
    <col min="1543" max="1543" width="6.54296875" style="302"/>
    <col min="1544" max="1562" width="8.54296875" style="302" customWidth="1"/>
    <col min="1563" max="1789" width="6.54296875" style="302"/>
    <col min="1790" max="1790" width="42.6328125" style="302" customWidth="1"/>
    <col min="1791" max="1791" width="23.90625" style="302" customWidth="1"/>
    <col min="1792" max="1798" width="17.1796875" style="302" customWidth="1"/>
    <col min="1799" max="1799" width="6.54296875" style="302"/>
    <col min="1800" max="1818" width="8.54296875" style="302" customWidth="1"/>
    <col min="1819" max="2045" width="6.54296875" style="302"/>
    <col min="2046" max="2046" width="42.6328125" style="302" customWidth="1"/>
    <col min="2047" max="2047" width="23.90625" style="302" customWidth="1"/>
    <col min="2048" max="2054" width="17.1796875" style="302" customWidth="1"/>
    <col min="2055" max="2055" width="6.54296875" style="302"/>
    <col min="2056" max="2074" width="8.54296875" style="302" customWidth="1"/>
    <col min="2075" max="2301" width="6.54296875" style="302"/>
    <col min="2302" max="2302" width="42.6328125" style="302" customWidth="1"/>
    <col min="2303" max="2303" width="23.90625" style="302" customWidth="1"/>
    <col min="2304" max="2310" width="17.1796875" style="302" customWidth="1"/>
    <col min="2311" max="2311" width="6.54296875" style="302"/>
    <col min="2312" max="2330" width="8.54296875" style="302" customWidth="1"/>
    <col min="2331" max="2557" width="6.54296875" style="302"/>
    <col min="2558" max="2558" width="42.6328125" style="302" customWidth="1"/>
    <col min="2559" max="2559" width="23.90625" style="302" customWidth="1"/>
    <col min="2560" max="2566" width="17.1796875" style="302" customWidth="1"/>
    <col min="2567" max="2567" width="6.54296875" style="302"/>
    <col min="2568" max="2586" width="8.54296875" style="302" customWidth="1"/>
    <col min="2587" max="2813" width="6.54296875" style="302"/>
    <col min="2814" max="2814" width="42.6328125" style="302" customWidth="1"/>
    <col min="2815" max="2815" width="23.90625" style="302" customWidth="1"/>
    <col min="2816" max="2822" width="17.1796875" style="302" customWidth="1"/>
    <col min="2823" max="2823" width="6.54296875" style="302"/>
    <col min="2824" max="2842" width="8.54296875" style="302" customWidth="1"/>
    <col min="2843" max="3069" width="6.54296875" style="302"/>
    <col min="3070" max="3070" width="42.6328125" style="302" customWidth="1"/>
    <col min="3071" max="3071" width="23.90625" style="302" customWidth="1"/>
    <col min="3072" max="3078" width="17.1796875" style="302" customWidth="1"/>
    <col min="3079" max="3079" width="6.54296875" style="302"/>
    <col min="3080" max="3098" width="8.54296875" style="302" customWidth="1"/>
    <col min="3099" max="3325" width="6.54296875" style="302"/>
    <col min="3326" max="3326" width="42.6328125" style="302" customWidth="1"/>
    <col min="3327" max="3327" width="23.90625" style="302" customWidth="1"/>
    <col min="3328" max="3334" width="17.1796875" style="302" customWidth="1"/>
    <col min="3335" max="3335" width="6.54296875" style="302"/>
    <col min="3336" max="3354" width="8.54296875" style="302" customWidth="1"/>
    <col min="3355" max="3581" width="6.54296875" style="302"/>
    <col min="3582" max="3582" width="42.6328125" style="302" customWidth="1"/>
    <col min="3583" max="3583" width="23.90625" style="302" customWidth="1"/>
    <col min="3584" max="3590" width="17.1796875" style="302" customWidth="1"/>
    <col min="3591" max="3591" width="6.54296875" style="302"/>
    <col min="3592" max="3610" width="8.54296875" style="302" customWidth="1"/>
    <col min="3611" max="3837" width="6.54296875" style="302"/>
    <col min="3838" max="3838" width="42.6328125" style="302" customWidth="1"/>
    <col min="3839" max="3839" width="23.90625" style="302" customWidth="1"/>
    <col min="3840" max="3846" width="17.1796875" style="302" customWidth="1"/>
    <col min="3847" max="3847" width="6.54296875" style="302"/>
    <col min="3848" max="3866" width="8.54296875" style="302" customWidth="1"/>
    <col min="3867" max="4093" width="6.54296875" style="302"/>
    <col min="4094" max="4094" width="42.6328125" style="302" customWidth="1"/>
    <col min="4095" max="4095" width="23.90625" style="302" customWidth="1"/>
    <col min="4096" max="4102" width="17.1796875" style="302" customWidth="1"/>
    <col min="4103" max="4103" width="6.54296875" style="302"/>
    <col min="4104" max="4122" width="8.54296875" style="302" customWidth="1"/>
    <col min="4123" max="4349" width="6.54296875" style="302"/>
    <col min="4350" max="4350" width="42.6328125" style="302" customWidth="1"/>
    <col min="4351" max="4351" width="23.90625" style="302" customWidth="1"/>
    <col min="4352" max="4358" width="17.1796875" style="302" customWidth="1"/>
    <col min="4359" max="4359" width="6.54296875" style="302"/>
    <col min="4360" max="4378" width="8.54296875" style="302" customWidth="1"/>
    <col min="4379" max="4605" width="6.54296875" style="302"/>
    <col min="4606" max="4606" width="42.6328125" style="302" customWidth="1"/>
    <col min="4607" max="4607" width="23.90625" style="302" customWidth="1"/>
    <col min="4608" max="4614" width="17.1796875" style="302" customWidth="1"/>
    <col min="4615" max="4615" width="6.54296875" style="302"/>
    <col min="4616" max="4634" width="8.54296875" style="302" customWidth="1"/>
    <col min="4635" max="4861" width="6.54296875" style="302"/>
    <col min="4862" max="4862" width="42.6328125" style="302" customWidth="1"/>
    <col min="4863" max="4863" width="23.90625" style="302" customWidth="1"/>
    <col min="4864" max="4870" width="17.1796875" style="302" customWidth="1"/>
    <col min="4871" max="4871" width="6.54296875" style="302"/>
    <col min="4872" max="4890" width="8.54296875" style="302" customWidth="1"/>
    <col min="4891" max="5117" width="6.54296875" style="302"/>
    <col min="5118" max="5118" width="42.6328125" style="302" customWidth="1"/>
    <col min="5119" max="5119" width="23.90625" style="302" customWidth="1"/>
    <col min="5120" max="5126" width="17.1796875" style="302" customWidth="1"/>
    <col min="5127" max="5127" width="6.54296875" style="302"/>
    <col min="5128" max="5146" width="8.54296875" style="302" customWidth="1"/>
    <col min="5147" max="5373" width="6.54296875" style="302"/>
    <col min="5374" max="5374" width="42.6328125" style="302" customWidth="1"/>
    <col min="5375" max="5375" width="23.90625" style="302" customWidth="1"/>
    <col min="5376" max="5382" width="17.1796875" style="302" customWidth="1"/>
    <col min="5383" max="5383" width="6.54296875" style="302"/>
    <col min="5384" max="5402" width="8.54296875" style="302" customWidth="1"/>
    <col min="5403" max="5629" width="6.54296875" style="302"/>
    <col min="5630" max="5630" width="42.6328125" style="302" customWidth="1"/>
    <col min="5631" max="5631" width="23.90625" style="302" customWidth="1"/>
    <col min="5632" max="5638" width="17.1796875" style="302" customWidth="1"/>
    <col min="5639" max="5639" width="6.54296875" style="302"/>
    <col min="5640" max="5658" width="8.54296875" style="302" customWidth="1"/>
    <col min="5659" max="5885" width="6.54296875" style="302"/>
    <col min="5886" max="5886" width="42.6328125" style="302" customWidth="1"/>
    <col min="5887" max="5887" width="23.90625" style="302" customWidth="1"/>
    <col min="5888" max="5894" width="17.1796875" style="302" customWidth="1"/>
    <col min="5895" max="5895" width="6.54296875" style="302"/>
    <col min="5896" max="5914" width="8.54296875" style="302" customWidth="1"/>
    <col min="5915" max="6141" width="6.54296875" style="302"/>
    <col min="6142" max="6142" width="42.6328125" style="302" customWidth="1"/>
    <col min="6143" max="6143" width="23.90625" style="302" customWidth="1"/>
    <col min="6144" max="6150" width="17.1796875" style="302" customWidth="1"/>
    <col min="6151" max="6151" width="6.54296875" style="302"/>
    <col min="6152" max="6170" width="8.54296875" style="302" customWidth="1"/>
    <col min="6171" max="6397" width="6.54296875" style="302"/>
    <col min="6398" max="6398" width="42.6328125" style="302" customWidth="1"/>
    <col min="6399" max="6399" width="23.90625" style="302" customWidth="1"/>
    <col min="6400" max="6406" width="17.1796875" style="302" customWidth="1"/>
    <col min="6407" max="6407" width="6.54296875" style="302"/>
    <col min="6408" max="6426" width="8.54296875" style="302" customWidth="1"/>
    <col min="6427" max="6653" width="6.54296875" style="302"/>
    <col min="6654" max="6654" width="42.6328125" style="302" customWidth="1"/>
    <col min="6655" max="6655" width="23.90625" style="302" customWidth="1"/>
    <col min="6656" max="6662" width="17.1796875" style="302" customWidth="1"/>
    <col min="6663" max="6663" width="6.54296875" style="302"/>
    <col min="6664" max="6682" width="8.54296875" style="302" customWidth="1"/>
    <col min="6683" max="6909" width="6.54296875" style="302"/>
    <col min="6910" max="6910" width="42.6328125" style="302" customWidth="1"/>
    <col min="6911" max="6911" width="23.90625" style="302" customWidth="1"/>
    <col min="6912" max="6918" width="17.1796875" style="302" customWidth="1"/>
    <col min="6919" max="6919" width="6.54296875" style="302"/>
    <col min="6920" max="6938" width="8.54296875" style="302" customWidth="1"/>
    <col min="6939" max="7165" width="6.54296875" style="302"/>
    <col min="7166" max="7166" width="42.6328125" style="302" customWidth="1"/>
    <col min="7167" max="7167" width="23.90625" style="302" customWidth="1"/>
    <col min="7168" max="7174" width="17.1796875" style="302" customWidth="1"/>
    <col min="7175" max="7175" width="6.54296875" style="302"/>
    <col min="7176" max="7194" width="8.54296875" style="302" customWidth="1"/>
    <col min="7195" max="7421" width="6.54296875" style="302"/>
    <col min="7422" max="7422" width="42.6328125" style="302" customWidth="1"/>
    <col min="7423" max="7423" width="23.90625" style="302" customWidth="1"/>
    <col min="7424" max="7430" width="17.1796875" style="302" customWidth="1"/>
    <col min="7431" max="7431" width="6.54296875" style="302"/>
    <col min="7432" max="7450" width="8.54296875" style="302" customWidth="1"/>
    <col min="7451" max="7677" width="6.54296875" style="302"/>
    <col min="7678" max="7678" width="42.6328125" style="302" customWidth="1"/>
    <col min="7679" max="7679" width="23.90625" style="302" customWidth="1"/>
    <col min="7680" max="7686" width="17.1796875" style="302" customWidth="1"/>
    <col min="7687" max="7687" width="6.54296875" style="302"/>
    <col min="7688" max="7706" width="8.54296875" style="302" customWidth="1"/>
    <col min="7707" max="7933" width="6.54296875" style="302"/>
    <col min="7934" max="7934" width="42.6328125" style="302" customWidth="1"/>
    <col min="7935" max="7935" width="23.90625" style="302" customWidth="1"/>
    <col min="7936" max="7942" width="17.1796875" style="302" customWidth="1"/>
    <col min="7943" max="7943" width="6.54296875" style="302"/>
    <col min="7944" max="7962" width="8.54296875" style="302" customWidth="1"/>
    <col min="7963" max="8189" width="6.54296875" style="302"/>
    <col min="8190" max="8190" width="42.6328125" style="302" customWidth="1"/>
    <col min="8191" max="8191" width="23.90625" style="302" customWidth="1"/>
    <col min="8192" max="8198" width="17.1796875" style="302" customWidth="1"/>
    <col min="8199" max="8199" width="6.54296875" style="302"/>
    <col min="8200" max="8218" width="8.54296875" style="302" customWidth="1"/>
    <col min="8219" max="8445" width="6.54296875" style="302"/>
    <col min="8446" max="8446" width="42.6328125" style="302" customWidth="1"/>
    <col min="8447" max="8447" width="23.90625" style="302" customWidth="1"/>
    <col min="8448" max="8454" width="17.1796875" style="302" customWidth="1"/>
    <col min="8455" max="8455" width="6.54296875" style="302"/>
    <col min="8456" max="8474" width="8.54296875" style="302" customWidth="1"/>
    <col min="8475" max="8701" width="6.54296875" style="302"/>
    <col min="8702" max="8702" width="42.6328125" style="302" customWidth="1"/>
    <col min="8703" max="8703" width="23.90625" style="302" customWidth="1"/>
    <col min="8704" max="8710" width="17.1796875" style="302" customWidth="1"/>
    <col min="8711" max="8711" width="6.54296875" style="302"/>
    <col min="8712" max="8730" width="8.54296875" style="302" customWidth="1"/>
    <col min="8731" max="8957" width="6.54296875" style="302"/>
    <col min="8958" max="8958" width="42.6328125" style="302" customWidth="1"/>
    <col min="8959" max="8959" width="23.90625" style="302" customWidth="1"/>
    <col min="8960" max="8966" width="17.1796875" style="302" customWidth="1"/>
    <col min="8967" max="8967" width="6.54296875" style="302"/>
    <col min="8968" max="8986" width="8.54296875" style="302" customWidth="1"/>
    <col min="8987" max="9213" width="6.54296875" style="302"/>
    <col min="9214" max="9214" width="42.6328125" style="302" customWidth="1"/>
    <col min="9215" max="9215" width="23.90625" style="302" customWidth="1"/>
    <col min="9216" max="9222" width="17.1796875" style="302" customWidth="1"/>
    <col min="9223" max="9223" width="6.54296875" style="302"/>
    <col min="9224" max="9242" width="8.54296875" style="302" customWidth="1"/>
    <col min="9243" max="9469" width="6.54296875" style="302"/>
    <col min="9470" max="9470" width="42.6328125" style="302" customWidth="1"/>
    <col min="9471" max="9471" width="23.90625" style="302" customWidth="1"/>
    <col min="9472" max="9478" width="17.1796875" style="302" customWidth="1"/>
    <col min="9479" max="9479" width="6.54296875" style="302"/>
    <col min="9480" max="9498" width="8.54296875" style="302" customWidth="1"/>
    <col min="9499" max="9725" width="6.54296875" style="302"/>
    <col min="9726" max="9726" width="42.6328125" style="302" customWidth="1"/>
    <col min="9727" max="9727" width="23.90625" style="302" customWidth="1"/>
    <col min="9728" max="9734" width="17.1796875" style="302" customWidth="1"/>
    <col min="9735" max="9735" width="6.54296875" style="302"/>
    <col min="9736" max="9754" width="8.54296875" style="302" customWidth="1"/>
    <col min="9755" max="9981" width="6.54296875" style="302"/>
    <col min="9982" max="9982" width="42.6328125" style="302" customWidth="1"/>
    <col min="9983" max="9983" width="23.90625" style="302" customWidth="1"/>
    <col min="9984" max="9990" width="17.1796875" style="302" customWidth="1"/>
    <col min="9991" max="9991" width="6.54296875" style="302"/>
    <col min="9992" max="10010" width="8.54296875" style="302" customWidth="1"/>
    <col min="10011" max="10237" width="6.54296875" style="302"/>
    <col min="10238" max="10238" width="42.6328125" style="302" customWidth="1"/>
    <col min="10239" max="10239" width="23.90625" style="302" customWidth="1"/>
    <col min="10240" max="10246" width="17.1796875" style="302" customWidth="1"/>
    <col min="10247" max="10247" width="6.54296875" style="302"/>
    <col min="10248" max="10266" width="8.54296875" style="302" customWidth="1"/>
    <col min="10267" max="10493" width="6.54296875" style="302"/>
    <col min="10494" max="10494" width="42.6328125" style="302" customWidth="1"/>
    <col min="10495" max="10495" width="23.90625" style="302" customWidth="1"/>
    <col min="10496" max="10502" width="17.1796875" style="302" customWidth="1"/>
    <col min="10503" max="10503" width="6.54296875" style="302"/>
    <col min="10504" max="10522" width="8.54296875" style="302" customWidth="1"/>
    <col min="10523" max="10749" width="6.54296875" style="302"/>
    <col min="10750" max="10750" width="42.6328125" style="302" customWidth="1"/>
    <col min="10751" max="10751" width="23.90625" style="302" customWidth="1"/>
    <col min="10752" max="10758" width="17.1796875" style="302" customWidth="1"/>
    <col min="10759" max="10759" width="6.54296875" style="302"/>
    <col min="10760" max="10778" width="8.54296875" style="302" customWidth="1"/>
    <col min="10779" max="11005" width="6.54296875" style="302"/>
    <col min="11006" max="11006" width="42.6328125" style="302" customWidth="1"/>
    <col min="11007" max="11007" width="23.90625" style="302" customWidth="1"/>
    <col min="11008" max="11014" width="17.1796875" style="302" customWidth="1"/>
    <col min="11015" max="11015" width="6.54296875" style="302"/>
    <col min="11016" max="11034" width="8.54296875" style="302" customWidth="1"/>
    <col min="11035" max="11261" width="6.54296875" style="302"/>
    <col min="11262" max="11262" width="42.6328125" style="302" customWidth="1"/>
    <col min="11263" max="11263" width="23.90625" style="302" customWidth="1"/>
    <col min="11264" max="11270" width="17.1796875" style="302" customWidth="1"/>
    <col min="11271" max="11271" width="6.54296875" style="302"/>
    <col min="11272" max="11290" width="8.54296875" style="302" customWidth="1"/>
    <col min="11291" max="11517" width="6.54296875" style="302"/>
    <col min="11518" max="11518" width="42.6328125" style="302" customWidth="1"/>
    <col min="11519" max="11519" width="23.90625" style="302" customWidth="1"/>
    <col min="11520" max="11526" width="17.1796875" style="302" customWidth="1"/>
    <col min="11527" max="11527" width="6.54296875" style="302"/>
    <col min="11528" max="11546" width="8.54296875" style="302" customWidth="1"/>
    <col min="11547" max="11773" width="6.54296875" style="302"/>
    <col min="11774" max="11774" width="42.6328125" style="302" customWidth="1"/>
    <col min="11775" max="11775" width="23.90625" style="302" customWidth="1"/>
    <col min="11776" max="11782" width="17.1796875" style="302" customWidth="1"/>
    <col min="11783" max="11783" width="6.54296875" style="302"/>
    <col min="11784" max="11802" width="8.54296875" style="302" customWidth="1"/>
    <col min="11803" max="12029" width="6.54296875" style="302"/>
    <col min="12030" max="12030" width="42.6328125" style="302" customWidth="1"/>
    <col min="12031" max="12031" width="23.90625" style="302" customWidth="1"/>
    <col min="12032" max="12038" width="17.1796875" style="302" customWidth="1"/>
    <col min="12039" max="12039" width="6.54296875" style="302"/>
    <col min="12040" max="12058" width="8.54296875" style="302" customWidth="1"/>
    <col min="12059" max="12285" width="6.54296875" style="302"/>
    <col min="12286" max="12286" width="42.6328125" style="302" customWidth="1"/>
    <col min="12287" max="12287" width="23.90625" style="302" customWidth="1"/>
    <col min="12288" max="12294" width="17.1796875" style="302" customWidth="1"/>
    <col min="12295" max="12295" width="6.54296875" style="302"/>
    <col min="12296" max="12314" width="8.54296875" style="302" customWidth="1"/>
    <col min="12315" max="12541" width="6.54296875" style="302"/>
    <col min="12542" max="12542" width="42.6328125" style="302" customWidth="1"/>
    <col min="12543" max="12543" width="23.90625" style="302" customWidth="1"/>
    <col min="12544" max="12550" width="17.1796875" style="302" customWidth="1"/>
    <col min="12551" max="12551" width="6.54296875" style="302"/>
    <col min="12552" max="12570" width="8.54296875" style="302" customWidth="1"/>
    <col min="12571" max="12797" width="6.54296875" style="302"/>
    <col min="12798" max="12798" width="42.6328125" style="302" customWidth="1"/>
    <col min="12799" max="12799" width="23.90625" style="302" customWidth="1"/>
    <col min="12800" max="12806" width="17.1796875" style="302" customWidth="1"/>
    <col min="12807" max="12807" width="6.54296875" style="302"/>
    <col min="12808" max="12826" width="8.54296875" style="302" customWidth="1"/>
    <col min="12827" max="13053" width="6.54296875" style="302"/>
    <col min="13054" max="13054" width="42.6328125" style="302" customWidth="1"/>
    <col min="13055" max="13055" width="23.90625" style="302" customWidth="1"/>
    <col min="13056" max="13062" width="17.1796875" style="302" customWidth="1"/>
    <col min="13063" max="13063" width="6.54296875" style="302"/>
    <col min="13064" max="13082" width="8.54296875" style="302" customWidth="1"/>
    <col min="13083" max="13309" width="6.54296875" style="302"/>
    <col min="13310" max="13310" width="42.6328125" style="302" customWidth="1"/>
    <col min="13311" max="13311" width="23.90625" style="302" customWidth="1"/>
    <col min="13312" max="13318" width="17.1796875" style="302" customWidth="1"/>
    <col min="13319" max="13319" width="6.54296875" style="302"/>
    <col min="13320" max="13338" width="8.54296875" style="302" customWidth="1"/>
    <col min="13339" max="13565" width="6.54296875" style="302"/>
    <col min="13566" max="13566" width="42.6328125" style="302" customWidth="1"/>
    <col min="13567" max="13567" width="23.90625" style="302" customWidth="1"/>
    <col min="13568" max="13574" width="17.1796875" style="302" customWidth="1"/>
    <col min="13575" max="13575" width="6.54296875" style="302"/>
    <col min="13576" max="13594" width="8.54296875" style="302" customWidth="1"/>
    <col min="13595" max="13821" width="6.54296875" style="302"/>
    <col min="13822" max="13822" width="42.6328125" style="302" customWidth="1"/>
    <col min="13823" max="13823" width="23.90625" style="302" customWidth="1"/>
    <col min="13824" max="13830" width="17.1796875" style="302" customWidth="1"/>
    <col min="13831" max="13831" width="6.54296875" style="302"/>
    <col min="13832" max="13850" width="8.54296875" style="302" customWidth="1"/>
    <col min="13851" max="14077" width="6.54296875" style="302"/>
    <col min="14078" max="14078" width="42.6328125" style="302" customWidth="1"/>
    <col min="14079" max="14079" width="23.90625" style="302" customWidth="1"/>
    <col min="14080" max="14086" width="17.1796875" style="302" customWidth="1"/>
    <col min="14087" max="14087" width="6.54296875" style="302"/>
    <col min="14088" max="14106" width="8.54296875" style="302" customWidth="1"/>
    <col min="14107" max="14333" width="6.54296875" style="302"/>
    <col min="14334" max="14334" width="42.6328125" style="302" customWidth="1"/>
    <col min="14335" max="14335" width="23.90625" style="302" customWidth="1"/>
    <col min="14336" max="14342" width="17.1796875" style="302" customWidth="1"/>
    <col min="14343" max="14343" width="6.54296875" style="302"/>
    <col min="14344" max="14362" width="8.54296875" style="302" customWidth="1"/>
    <col min="14363" max="14589" width="6.54296875" style="302"/>
    <col min="14590" max="14590" width="42.6328125" style="302" customWidth="1"/>
    <col min="14591" max="14591" width="23.90625" style="302" customWidth="1"/>
    <col min="14592" max="14598" width="17.1796875" style="302" customWidth="1"/>
    <col min="14599" max="14599" width="6.54296875" style="302"/>
    <col min="14600" max="14618" width="8.54296875" style="302" customWidth="1"/>
    <col min="14619" max="14845" width="6.54296875" style="302"/>
    <col min="14846" max="14846" width="42.6328125" style="302" customWidth="1"/>
    <col min="14847" max="14847" width="23.90625" style="302" customWidth="1"/>
    <col min="14848" max="14854" width="17.1796875" style="302" customWidth="1"/>
    <col min="14855" max="14855" width="6.54296875" style="302"/>
    <col min="14856" max="14874" width="8.54296875" style="302" customWidth="1"/>
    <col min="14875" max="15101" width="6.54296875" style="302"/>
    <col min="15102" max="15102" width="42.6328125" style="302" customWidth="1"/>
    <col min="15103" max="15103" width="23.90625" style="302" customWidth="1"/>
    <col min="15104" max="15110" width="17.1796875" style="302" customWidth="1"/>
    <col min="15111" max="15111" width="6.54296875" style="302"/>
    <col min="15112" max="15130" width="8.54296875" style="302" customWidth="1"/>
    <col min="15131" max="15357" width="6.54296875" style="302"/>
    <col min="15358" max="15358" width="42.6328125" style="302" customWidth="1"/>
    <col min="15359" max="15359" width="23.90625" style="302" customWidth="1"/>
    <col min="15360" max="15366" width="17.1796875" style="302" customWidth="1"/>
    <col min="15367" max="15367" width="6.54296875" style="302"/>
    <col min="15368" max="15386" width="8.54296875" style="302" customWidth="1"/>
    <col min="15387" max="15613" width="6.54296875" style="302"/>
    <col min="15614" max="15614" width="42.6328125" style="302" customWidth="1"/>
    <col min="15615" max="15615" width="23.90625" style="302" customWidth="1"/>
    <col min="15616" max="15622" width="17.1796875" style="302" customWidth="1"/>
    <col min="15623" max="15623" width="6.54296875" style="302"/>
    <col min="15624" max="15642" width="8.54296875" style="302" customWidth="1"/>
    <col min="15643" max="15869" width="6.54296875" style="302"/>
    <col min="15870" max="15870" width="42.6328125" style="302" customWidth="1"/>
    <col min="15871" max="15871" width="23.90625" style="302" customWidth="1"/>
    <col min="15872" max="15878" width="17.1796875" style="302" customWidth="1"/>
    <col min="15879" max="15879" width="6.54296875" style="302"/>
    <col min="15880" max="15898" width="8.54296875" style="302" customWidth="1"/>
    <col min="15899" max="16125" width="6.54296875" style="302"/>
    <col min="16126" max="16126" width="42.6328125" style="302" customWidth="1"/>
    <col min="16127" max="16127" width="23.90625" style="302" customWidth="1"/>
    <col min="16128" max="16134" width="17.1796875" style="302" customWidth="1"/>
    <col min="16135" max="16135" width="6.54296875" style="302"/>
    <col min="16136" max="16154" width="8.54296875" style="302" customWidth="1"/>
    <col min="16155" max="16384" width="6.54296875" style="302"/>
  </cols>
  <sheetData>
    <row r="1" spans="1:26" s="280" customFormat="1" ht="14" x14ac:dyDescent="0.35">
      <c r="A1" s="304" t="s">
        <v>1319</v>
      </c>
      <c r="B1" s="315"/>
      <c r="C1" s="282"/>
      <c r="D1" s="282"/>
      <c r="E1" s="282"/>
    </row>
    <row r="2" spans="1:26" s="280" customFormat="1" ht="14" x14ac:dyDescent="0.35">
      <c r="A2" s="304" t="s">
        <v>161</v>
      </c>
      <c r="B2" s="315"/>
      <c r="C2" s="282"/>
      <c r="D2" s="282"/>
      <c r="E2" s="282"/>
    </row>
    <row r="3" spans="1:26" s="280" customFormat="1" ht="14" x14ac:dyDescent="0.35">
      <c r="A3" s="693" t="s">
        <v>1269</v>
      </c>
      <c r="B3" s="693"/>
      <c r="C3" s="693"/>
      <c r="D3" s="693"/>
      <c r="E3" s="693"/>
      <c r="F3" s="693"/>
    </row>
    <row r="4" spans="1:26" x14ac:dyDescent="0.35">
      <c r="A4" s="694" t="s">
        <v>4</v>
      </c>
      <c r="B4" s="707" t="s">
        <v>6</v>
      </c>
      <c r="C4" s="409" t="s">
        <v>7</v>
      </c>
      <c r="D4" s="283" t="s">
        <v>9</v>
      </c>
      <c r="E4" s="283" t="s">
        <v>8</v>
      </c>
      <c r="F4" s="305" t="s">
        <v>10</v>
      </c>
      <c r="H4" s="704" t="s">
        <v>1044</v>
      </c>
      <c r="I4" s="690" t="s">
        <v>1045</v>
      </c>
      <c r="J4" s="690" t="s">
        <v>1046</v>
      </c>
      <c r="K4" s="690" t="s">
        <v>1047</v>
      </c>
      <c r="L4" s="690" t="s">
        <v>1048</v>
      </c>
      <c r="M4" s="690" t="s">
        <v>1049</v>
      </c>
      <c r="N4" s="690" t="s">
        <v>1050</v>
      </c>
      <c r="O4" s="690" t="s">
        <v>1051</v>
      </c>
      <c r="P4" s="690" t="s">
        <v>1052</v>
      </c>
      <c r="Q4" s="690" t="s">
        <v>1053</v>
      </c>
      <c r="R4" s="690" t="s">
        <v>1054</v>
      </c>
      <c r="S4" s="690" t="s">
        <v>1055</v>
      </c>
      <c r="T4" s="690" t="s">
        <v>1056</v>
      </c>
      <c r="U4" s="690" t="s">
        <v>1057</v>
      </c>
      <c r="V4" s="690" t="s">
        <v>1058</v>
      </c>
      <c r="W4" s="690" t="s">
        <v>1059</v>
      </c>
      <c r="X4" s="690" t="s">
        <v>1060</v>
      </c>
      <c r="Y4" s="690" t="s">
        <v>1061</v>
      </c>
      <c r="Z4" s="690" t="s">
        <v>1062</v>
      </c>
    </row>
    <row r="5" spans="1:26" x14ac:dyDescent="0.35">
      <c r="A5" s="695"/>
      <c r="B5" s="708"/>
      <c r="C5" s="408"/>
      <c r="D5" s="286"/>
      <c r="E5" s="286"/>
      <c r="F5" s="417" t="s">
        <v>1063</v>
      </c>
      <c r="H5" s="705"/>
      <c r="I5" s="691"/>
      <c r="J5" s="691"/>
      <c r="K5" s="691"/>
      <c r="L5" s="691"/>
      <c r="M5" s="691"/>
      <c r="N5" s="691"/>
      <c r="O5" s="691"/>
      <c r="P5" s="691"/>
      <c r="Q5" s="691"/>
      <c r="R5" s="691"/>
      <c r="S5" s="691"/>
      <c r="T5" s="691"/>
      <c r="U5" s="691"/>
      <c r="V5" s="691"/>
      <c r="W5" s="691"/>
      <c r="X5" s="691"/>
      <c r="Y5" s="691"/>
      <c r="Z5" s="691"/>
    </row>
    <row r="6" spans="1:26" ht="35" customHeight="1" x14ac:dyDescent="0.35">
      <c r="A6" s="290"/>
      <c r="B6" s="310" t="s">
        <v>1104</v>
      </c>
      <c r="C6" s="411"/>
      <c r="D6" s="436"/>
      <c r="E6" s="436"/>
      <c r="F6" s="420"/>
      <c r="H6" s="306">
        <f>SUM(I6:Z6)</f>
        <v>0</v>
      </c>
      <c r="I6" s="306"/>
      <c r="J6" s="306"/>
      <c r="K6" s="306"/>
      <c r="L6" s="306"/>
      <c r="M6" s="306"/>
      <c r="N6" s="306"/>
      <c r="O6" s="306"/>
      <c r="P6" s="306"/>
      <c r="Q6" s="306"/>
      <c r="R6" s="306"/>
      <c r="S6" s="306"/>
      <c r="T6" s="306"/>
      <c r="U6" s="306"/>
      <c r="V6" s="306"/>
      <c r="W6" s="306"/>
      <c r="X6" s="306"/>
      <c r="Y6" s="306"/>
      <c r="Z6" s="306"/>
    </row>
    <row r="7" spans="1:26" ht="35" customHeight="1" x14ac:dyDescent="0.35">
      <c r="A7" s="290" t="s">
        <v>1270</v>
      </c>
      <c r="B7" s="307" t="s">
        <v>1271</v>
      </c>
      <c r="C7" s="421" t="s">
        <v>329</v>
      </c>
      <c r="D7" s="421">
        <v>1</v>
      </c>
      <c r="E7" s="463"/>
      <c r="F7" s="465"/>
      <c r="H7" s="306">
        <f t="shared" ref="H7:H34" si="0">SUM(I7:Z7)</f>
        <v>0</v>
      </c>
      <c r="I7" s="306"/>
      <c r="J7" s="306"/>
      <c r="K7" s="306"/>
      <c r="L7" s="306"/>
      <c r="M7" s="306"/>
      <c r="N7" s="306"/>
      <c r="O7" s="306"/>
      <c r="P7" s="306"/>
      <c r="Q7" s="306"/>
      <c r="R7" s="306"/>
      <c r="S7" s="306"/>
      <c r="T7" s="306"/>
      <c r="U7" s="306"/>
      <c r="V7" s="306"/>
      <c r="W7" s="306"/>
      <c r="X7" s="306"/>
      <c r="Y7" s="306"/>
      <c r="Z7" s="306"/>
    </row>
    <row r="8" spans="1:26" ht="22.75" customHeight="1" x14ac:dyDescent="0.35">
      <c r="A8" s="290" t="s">
        <v>1272</v>
      </c>
      <c r="B8" s="307" t="s">
        <v>1273</v>
      </c>
      <c r="C8" s="421" t="s">
        <v>329</v>
      </c>
      <c r="D8" s="421">
        <v>1</v>
      </c>
      <c r="E8" s="463"/>
      <c r="F8" s="465"/>
      <c r="H8" s="306">
        <f t="shared" si="0"/>
        <v>0</v>
      </c>
      <c r="I8" s="306"/>
      <c r="J8" s="306"/>
      <c r="K8" s="306"/>
      <c r="L8" s="306"/>
      <c r="M8" s="306"/>
      <c r="N8" s="306"/>
      <c r="O8" s="306"/>
      <c r="P8" s="306"/>
      <c r="Q8" s="306"/>
      <c r="R8" s="306"/>
      <c r="S8" s="306"/>
      <c r="T8" s="306"/>
      <c r="U8" s="306"/>
      <c r="V8" s="306"/>
      <c r="W8" s="306"/>
      <c r="X8" s="306"/>
      <c r="Y8" s="306"/>
      <c r="Z8" s="306"/>
    </row>
    <row r="9" spans="1:26" ht="22.75" customHeight="1" x14ac:dyDescent="0.35">
      <c r="A9" s="290" t="s">
        <v>1274</v>
      </c>
      <c r="B9" s="307" t="s">
        <v>1275</v>
      </c>
      <c r="C9" s="421" t="s">
        <v>329</v>
      </c>
      <c r="D9" s="421">
        <v>1</v>
      </c>
      <c r="E9" s="463"/>
      <c r="F9" s="465"/>
      <c r="H9" s="306">
        <f t="shared" si="0"/>
        <v>0</v>
      </c>
      <c r="I9" s="306"/>
      <c r="J9" s="306"/>
      <c r="K9" s="306"/>
      <c r="L9" s="306"/>
      <c r="M9" s="306"/>
      <c r="N9" s="306"/>
      <c r="O9" s="306"/>
      <c r="P9" s="306"/>
      <c r="Q9" s="306"/>
      <c r="R9" s="306"/>
      <c r="S9" s="306"/>
      <c r="T9" s="306"/>
      <c r="U9" s="306"/>
      <c r="V9" s="306"/>
      <c r="W9" s="306"/>
      <c r="X9" s="306"/>
      <c r="Y9" s="306"/>
      <c r="Z9" s="306"/>
    </row>
    <row r="10" spans="1:26" ht="35" customHeight="1" x14ac:dyDescent="0.35">
      <c r="A10" s="290" t="s">
        <v>1276</v>
      </c>
      <c r="B10" s="307" t="s">
        <v>1277</v>
      </c>
      <c r="C10" s="421" t="s">
        <v>329</v>
      </c>
      <c r="D10" s="421">
        <v>1</v>
      </c>
      <c r="E10" s="463"/>
      <c r="F10" s="465"/>
      <c r="H10" s="306">
        <f t="shared" si="0"/>
        <v>0</v>
      </c>
      <c r="I10" s="306"/>
      <c r="J10" s="306"/>
      <c r="K10" s="306"/>
      <c r="L10" s="306"/>
      <c r="M10" s="306"/>
      <c r="N10" s="306"/>
      <c r="O10" s="306"/>
      <c r="P10" s="306"/>
      <c r="Q10" s="306"/>
      <c r="R10" s="306"/>
      <c r="S10" s="306"/>
      <c r="T10" s="306"/>
      <c r="U10" s="306"/>
      <c r="V10" s="306"/>
      <c r="W10" s="306"/>
      <c r="X10" s="306"/>
      <c r="Y10" s="306"/>
      <c r="Z10" s="306"/>
    </row>
    <row r="11" spans="1:26" ht="24" customHeight="1" x14ac:dyDescent="0.35">
      <c r="A11" s="290" t="s">
        <v>1278</v>
      </c>
      <c r="B11" s="307" t="s">
        <v>1279</v>
      </c>
      <c r="C11" s="421" t="s">
        <v>329</v>
      </c>
      <c r="D11" s="421">
        <v>1</v>
      </c>
      <c r="E11" s="463"/>
      <c r="F11" s="465"/>
      <c r="H11" s="306">
        <f t="shared" si="0"/>
        <v>0</v>
      </c>
      <c r="I11" s="306"/>
      <c r="J11" s="306"/>
      <c r="K11" s="306"/>
      <c r="L11" s="306"/>
      <c r="M11" s="306"/>
      <c r="N11" s="306"/>
      <c r="O11" s="306"/>
      <c r="P11" s="306"/>
      <c r="Q11" s="306"/>
      <c r="R11" s="306"/>
      <c r="S11" s="306"/>
      <c r="T11" s="306"/>
      <c r="U11" s="306"/>
      <c r="V11" s="306"/>
      <c r="W11" s="306"/>
      <c r="X11" s="306"/>
      <c r="Y11" s="306"/>
      <c r="Z11" s="306"/>
    </row>
    <row r="12" spans="1:26" ht="24" customHeight="1" x14ac:dyDescent="0.35">
      <c r="A12" s="290" t="s">
        <v>1280</v>
      </c>
      <c r="B12" s="307" t="s">
        <v>1281</v>
      </c>
      <c r="C12" s="421" t="s">
        <v>329</v>
      </c>
      <c r="D12" s="421">
        <v>1</v>
      </c>
      <c r="E12" s="463"/>
      <c r="F12" s="465"/>
      <c r="H12" s="306">
        <f t="shared" si="0"/>
        <v>0</v>
      </c>
      <c r="I12" s="306"/>
      <c r="J12" s="306"/>
      <c r="K12" s="306"/>
      <c r="L12" s="306"/>
      <c r="M12" s="306"/>
      <c r="N12" s="306"/>
      <c r="O12" s="306"/>
      <c r="P12" s="306"/>
      <c r="Q12" s="306"/>
      <c r="R12" s="306"/>
      <c r="S12" s="306"/>
      <c r="T12" s="306"/>
      <c r="U12" s="306"/>
      <c r="V12" s="306"/>
      <c r="W12" s="306"/>
      <c r="X12" s="306"/>
      <c r="Y12" s="306"/>
      <c r="Z12" s="306"/>
    </row>
    <row r="13" spans="1:26" ht="24" customHeight="1" x14ac:dyDescent="0.35">
      <c r="A13" s="290" t="s">
        <v>1282</v>
      </c>
      <c r="B13" s="307" t="s">
        <v>1283</v>
      </c>
      <c r="C13" s="421" t="s">
        <v>329</v>
      </c>
      <c r="D13" s="421">
        <v>1</v>
      </c>
      <c r="E13" s="463"/>
      <c r="F13" s="465"/>
      <c r="H13" s="306">
        <f t="shared" si="0"/>
        <v>0</v>
      </c>
      <c r="I13" s="306"/>
      <c r="J13" s="306"/>
      <c r="K13" s="306"/>
      <c r="L13" s="306"/>
      <c r="M13" s="306"/>
      <c r="N13" s="306"/>
      <c r="O13" s="306"/>
      <c r="P13" s="306"/>
      <c r="Q13" s="306"/>
      <c r="R13" s="306"/>
      <c r="S13" s="306"/>
      <c r="T13" s="306"/>
      <c r="U13" s="306"/>
      <c r="V13" s="306"/>
      <c r="W13" s="306"/>
      <c r="X13" s="306"/>
      <c r="Y13" s="306"/>
      <c r="Z13" s="306"/>
    </row>
    <row r="14" spans="1:26" ht="24" customHeight="1" x14ac:dyDescent="0.35">
      <c r="A14" s="290" t="s">
        <v>1284</v>
      </c>
      <c r="B14" s="307" t="s">
        <v>1285</v>
      </c>
      <c r="C14" s="421" t="s">
        <v>329</v>
      </c>
      <c r="D14" s="421">
        <v>1</v>
      </c>
      <c r="E14" s="463"/>
      <c r="F14" s="465"/>
      <c r="H14" s="306">
        <f t="shared" si="0"/>
        <v>0</v>
      </c>
      <c r="I14" s="306"/>
      <c r="J14" s="306"/>
      <c r="K14" s="306"/>
      <c r="L14" s="306"/>
      <c r="M14" s="306"/>
      <c r="N14" s="306"/>
      <c r="O14" s="306"/>
      <c r="P14" s="306"/>
      <c r="Q14" s="306"/>
      <c r="R14" s="306"/>
      <c r="S14" s="306"/>
      <c r="T14" s="306"/>
      <c r="U14" s="306"/>
      <c r="V14" s="306"/>
      <c r="W14" s="306"/>
      <c r="X14" s="306"/>
      <c r="Y14" s="306"/>
      <c r="Z14" s="306"/>
    </row>
    <row r="15" spans="1:26" ht="24" customHeight="1" x14ac:dyDescent="0.35">
      <c r="A15" s="290" t="s">
        <v>1286</v>
      </c>
      <c r="B15" s="307" t="s">
        <v>1287</v>
      </c>
      <c r="C15" s="421" t="s">
        <v>329</v>
      </c>
      <c r="D15" s="421">
        <v>1</v>
      </c>
      <c r="E15" s="463"/>
      <c r="F15" s="465"/>
      <c r="H15" s="306">
        <f t="shared" si="0"/>
        <v>0</v>
      </c>
      <c r="I15" s="306"/>
      <c r="J15" s="306"/>
      <c r="K15" s="306"/>
      <c r="L15" s="306"/>
      <c r="M15" s="306"/>
      <c r="N15" s="306"/>
      <c r="O15" s="306"/>
      <c r="P15" s="306"/>
      <c r="Q15" s="306"/>
      <c r="R15" s="306"/>
      <c r="S15" s="306"/>
      <c r="T15" s="306"/>
      <c r="U15" s="306"/>
      <c r="V15" s="306"/>
      <c r="W15" s="306"/>
      <c r="X15" s="306"/>
      <c r="Y15" s="306"/>
      <c r="Z15" s="306"/>
    </row>
    <row r="16" spans="1:26" ht="35" customHeight="1" x14ac:dyDescent="0.35">
      <c r="A16" s="290" t="s">
        <v>1288</v>
      </c>
      <c r="B16" s="317" t="s">
        <v>1289</v>
      </c>
      <c r="C16" s="421" t="s">
        <v>329</v>
      </c>
      <c r="D16" s="421">
        <v>1</v>
      </c>
      <c r="E16" s="463"/>
      <c r="F16" s="465"/>
      <c r="H16" s="306">
        <f t="shared" si="0"/>
        <v>0</v>
      </c>
      <c r="I16" s="306"/>
      <c r="J16" s="306"/>
      <c r="K16" s="306"/>
      <c r="L16" s="306"/>
      <c r="M16" s="306"/>
      <c r="N16" s="306"/>
      <c r="O16" s="306"/>
      <c r="P16" s="306"/>
      <c r="Q16" s="306"/>
      <c r="R16" s="306"/>
      <c r="S16" s="306"/>
      <c r="T16" s="306"/>
      <c r="U16" s="306"/>
      <c r="V16" s="306"/>
      <c r="W16" s="306"/>
      <c r="X16" s="306"/>
      <c r="Y16" s="306"/>
      <c r="Z16" s="306"/>
    </row>
    <row r="17" spans="1:26" ht="35" customHeight="1" x14ac:dyDescent="0.35">
      <c r="A17" s="290"/>
      <c r="B17" s="310" t="s">
        <v>1092</v>
      </c>
      <c r="C17" s="418"/>
      <c r="D17" s="421"/>
      <c r="E17" s="463"/>
      <c r="F17" s="465"/>
      <c r="H17" s="306">
        <f t="shared" si="0"/>
        <v>0</v>
      </c>
      <c r="I17" s="306"/>
      <c r="J17" s="306"/>
      <c r="K17" s="306"/>
      <c r="L17" s="306"/>
      <c r="M17" s="306"/>
      <c r="N17" s="306"/>
      <c r="O17" s="306"/>
      <c r="P17" s="306"/>
      <c r="Q17" s="306"/>
      <c r="R17" s="306"/>
      <c r="S17" s="306"/>
      <c r="T17" s="306"/>
      <c r="U17" s="306"/>
      <c r="V17" s="306"/>
      <c r="W17" s="306"/>
      <c r="X17" s="306"/>
      <c r="Y17" s="306"/>
      <c r="Z17" s="306"/>
    </row>
    <row r="18" spans="1:26" ht="16.75" customHeight="1" x14ac:dyDescent="0.35">
      <c r="A18" s="290" t="s">
        <v>1290</v>
      </c>
      <c r="B18" s="307" t="s">
        <v>1291</v>
      </c>
      <c r="C18" s="421" t="s">
        <v>329</v>
      </c>
      <c r="D18" s="421">
        <v>1</v>
      </c>
      <c r="E18" s="463"/>
      <c r="F18" s="465"/>
      <c r="H18" s="306">
        <f t="shared" si="0"/>
        <v>0</v>
      </c>
      <c r="I18" s="306"/>
      <c r="J18" s="306"/>
      <c r="K18" s="306"/>
      <c r="L18" s="306"/>
      <c r="M18" s="306"/>
      <c r="N18" s="306"/>
      <c r="O18" s="306"/>
      <c r="P18" s="306"/>
      <c r="Q18" s="306"/>
      <c r="R18" s="306"/>
      <c r="S18" s="306"/>
      <c r="T18" s="306"/>
      <c r="U18" s="306"/>
      <c r="V18" s="306"/>
      <c r="W18" s="306"/>
      <c r="X18" s="306"/>
      <c r="Y18" s="306"/>
      <c r="Z18" s="306"/>
    </row>
    <row r="19" spans="1:26" ht="16.75" customHeight="1" x14ac:dyDescent="0.35">
      <c r="A19" s="290" t="s">
        <v>1292</v>
      </c>
      <c r="B19" s="307" t="s">
        <v>1293</v>
      </c>
      <c r="C19" s="421" t="s">
        <v>329</v>
      </c>
      <c r="D19" s="421">
        <v>1</v>
      </c>
      <c r="E19" s="463"/>
      <c r="F19" s="465"/>
      <c r="H19" s="306">
        <f t="shared" si="0"/>
        <v>0</v>
      </c>
      <c r="I19" s="306"/>
      <c r="J19" s="306"/>
      <c r="K19" s="306"/>
      <c r="L19" s="306"/>
      <c r="M19" s="306"/>
      <c r="N19" s="306"/>
      <c r="O19" s="306"/>
      <c r="P19" s="306"/>
      <c r="Q19" s="306"/>
      <c r="R19" s="306"/>
      <c r="S19" s="306"/>
      <c r="T19" s="306"/>
      <c r="U19" s="306"/>
      <c r="V19" s="306"/>
      <c r="W19" s="306"/>
      <c r="X19" s="306"/>
      <c r="Y19" s="306"/>
      <c r="Z19" s="306"/>
    </row>
    <row r="20" spans="1:26" ht="16.75" customHeight="1" x14ac:dyDescent="0.35">
      <c r="A20" s="290" t="s">
        <v>1294</v>
      </c>
      <c r="B20" s="307" t="s">
        <v>1295</v>
      </c>
      <c r="C20" s="421" t="s">
        <v>329</v>
      </c>
      <c r="D20" s="421">
        <v>1</v>
      </c>
      <c r="E20" s="463"/>
      <c r="F20" s="465"/>
      <c r="H20" s="306">
        <f t="shared" si="0"/>
        <v>0</v>
      </c>
      <c r="I20" s="306"/>
      <c r="J20" s="306"/>
      <c r="K20" s="306"/>
      <c r="L20" s="306"/>
      <c r="M20" s="306"/>
      <c r="N20" s="306"/>
      <c r="O20" s="306"/>
      <c r="P20" s="306"/>
      <c r="Q20" s="306"/>
      <c r="R20" s="306"/>
      <c r="S20" s="306"/>
      <c r="T20" s="306"/>
      <c r="U20" s="306"/>
      <c r="V20" s="306"/>
      <c r="W20" s="306"/>
      <c r="X20" s="306"/>
      <c r="Y20" s="306"/>
      <c r="Z20" s="306"/>
    </row>
    <row r="21" spans="1:26" ht="16.75" customHeight="1" x14ac:dyDescent="0.35">
      <c r="A21" s="290" t="s">
        <v>1296</v>
      </c>
      <c r="B21" s="307" t="s">
        <v>1297</v>
      </c>
      <c r="C21" s="421" t="s">
        <v>329</v>
      </c>
      <c r="D21" s="421">
        <v>1</v>
      </c>
      <c r="E21" s="463"/>
      <c r="F21" s="465"/>
      <c r="H21" s="306">
        <f t="shared" si="0"/>
        <v>0</v>
      </c>
      <c r="I21" s="306"/>
      <c r="J21" s="306"/>
      <c r="K21" s="306"/>
      <c r="L21" s="306"/>
      <c r="M21" s="306"/>
      <c r="N21" s="306"/>
      <c r="O21" s="306"/>
      <c r="P21" s="306"/>
      <c r="Q21" s="306"/>
      <c r="R21" s="306"/>
      <c r="S21" s="306"/>
      <c r="T21" s="306"/>
      <c r="U21" s="306"/>
      <c r="V21" s="306"/>
      <c r="W21" s="306"/>
      <c r="X21" s="306"/>
      <c r="Y21" s="306"/>
      <c r="Z21" s="306"/>
    </row>
    <row r="22" spans="1:26" ht="16.75" customHeight="1" x14ac:dyDescent="0.35">
      <c r="A22" s="290" t="s">
        <v>1298</v>
      </c>
      <c r="B22" s="307" t="s">
        <v>1299</v>
      </c>
      <c r="C22" s="421" t="s">
        <v>329</v>
      </c>
      <c r="D22" s="421">
        <v>1</v>
      </c>
      <c r="E22" s="463"/>
      <c r="F22" s="465"/>
      <c r="H22" s="306">
        <f t="shared" si="0"/>
        <v>0</v>
      </c>
      <c r="I22" s="306"/>
      <c r="J22" s="306"/>
      <c r="K22" s="306"/>
      <c r="L22" s="306"/>
      <c r="M22" s="306"/>
      <c r="N22" s="306"/>
      <c r="O22" s="306"/>
      <c r="P22" s="306"/>
      <c r="Q22" s="306"/>
      <c r="R22" s="306"/>
      <c r="S22" s="306"/>
      <c r="T22" s="306"/>
      <c r="U22" s="306"/>
      <c r="V22" s="306"/>
      <c r="W22" s="306"/>
      <c r="X22" s="306"/>
      <c r="Y22" s="306"/>
      <c r="Z22" s="306"/>
    </row>
    <row r="23" spans="1:26" ht="16.75" customHeight="1" x14ac:dyDescent="0.35">
      <c r="A23" s="290" t="s">
        <v>1300</v>
      </c>
      <c r="B23" s="307" t="s">
        <v>1301</v>
      </c>
      <c r="C23" s="421" t="s">
        <v>329</v>
      </c>
      <c r="D23" s="421">
        <v>1</v>
      </c>
      <c r="E23" s="463"/>
      <c r="F23" s="465"/>
      <c r="H23" s="306">
        <f t="shared" si="0"/>
        <v>0</v>
      </c>
      <c r="I23" s="306"/>
      <c r="J23" s="306"/>
      <c r="K23" s="306"/>
      <c r="L23" s="306"/>
      <c r="M23" s="306"/>
      <c r="N23" s="306"/>
      <c r="O23" s="306"/>
      <c r="P23" s="306"/>
      <c r="Q23" s="306"/>
      <c r="R23" s="306"/>
      <c r="S23" s="306"/>
      <c r="T23" s="306"/>
      <c r="U23" s="306"/>
      <c r="V23" s="306"/>
      <c r="W23" s="306"/>
      <c r="X23" s="306"/>
      <c r="Y23" s="306"/>
      <c r="Z23" s="306"/>
    </row>
    <row r="24" spans="1:26" ht="16.75" customHeight="1" x14ac:dyDescent="0.35">
      <c r="A24" s="290" t="s">
        <v>1302</v>
      </c>
      <c r="B24" s="307" t="s">
        <v>1303</v>
      </c>
      <c r="C24" s="421" t="s">
        <v>329</v>
      </c>
      <c r="D24" s="421">
        <v>1</v>
      </c>
      <c r="E24" s="463"/>
      <c r="F24" s="465"/>
      <c r="H24" s="306">
        <f t="shared" si="0"/>
        <v>0</v>
      </c>
      <c r="I24" s="306"/>
      <c r="J24" s="306"/>
      <c r="K24" s="306"/>
      <c r="L24" s="306"/>
      <c r="M24" s="306"/>
      <c r="N24" s="306"/>
      <c r="O24" s="306"/>
      <c r="P24" s="306"/>
      <c r="Q24" s="306"/>
      <c r="R24" s="306"/>
      <c r="S24" s="306"/>
      <c r="T24" s="306"/>
      <c r="U24" s="306"/>
      <c r="V24" s="306"/>
      <c r="W24" s="306"/>
      <c r="X24" s="306"/>
      <c r="Y24" s="306"/>
      <c r="Z24" s="306"/>
    </row>
    <row r="25" spans="1:26" ht="16.75" customHeight="1" x14ac:dyDescent="0.35">
      <c r="A25" s="290" t="s">
        <v>1304</v>
      </c>
      <c r="B25" s="307" t="s">
        <v>1305</v>
      </c>
      <c r="C25" s="421" t="s">
        <v>329</v>
      </c>
      <c r="D25" s="421">
        <v>1</v>
      </c>
      <c r="E25" s="463"/>
      <c r="F25" s="465"/>
      <c r="H25" s="306">
        <f t="shared" si="0"/>
        <v>0</v>
      </c>
      <c r="I25" s="306"/>
      <c r="J25" s="306"/>
      <c r="K25" s="306"/>
      <c r="L25" s="306"/>
      <c r="M25" s="306"/>
      <c r="N25" s="306"/>
      <c r="O25" s="306"/>
      <c r="P25" s="306"/>
      <c r="Q25" s="306"/>
      <c r="R25" s="306"/>
      <c r="S25" s="306"/>
      <c r="T25" s="306"/>
      <c r="U25" s="306"/>
      <c r="V25" s="306"/>
      <c r="W25" s="306"/>
      <c r="X25" s="306"/>
      <c r="Y25" s="306"/>
      <c r="Z25" s="306"/>
    </row>
    <row r="26" spans="1:26" ht="16.75" customHeight="1" x14ac:dyDescent="0.35">
      <c r="A26" s="290" t="s">
        <v>1306</v>
      </c>
      <c r="B26" s="307" t="s">
        <v>1307</v>
      </c>
      <c r="C26" s="421" t="s">
        <v>329</v>
      </c>
      <c r="D26" s="421">
        <v>1</v>
      </c>
      <c r="E26" s="463"/>
      <c r="F26" s="465"/>
      <c r="H26" s="306">
        <f t="shared" si="0"/>
        <v>0</v>
      </c>
      <c r="I26" s="306"/>
      <c r="J26" s="306"/>
      <c r="K26" s="306"/>
      <c r="L26" s="306"/>
      <c r="M26" s="306"/>
      <c r="N26" s="306"/>
      <c r="O26" s="306"/>
      <c r="P26" s="306"/>
      <c r="Q26" s="306"/>
      <c r="R26" s="306"/>
      <c r="S26" s="306"/>
      <c r="T26" s="306"/>
      <c r="U26" s="306"/>
      <c r="V26" s="306"/>
      <c r="W26" s="306"/>
      <c r="X26" s="306"/>
      <c r="Y26" s="306"/>
      <c r="Z26" s="306"/>
    </row>
    <row r="27" spans="1:26" ht="16.75" customHeight="1" x14ac:dyDescent="0.35">
      <c r="A27" s="290" t="s">
        <v>1308</v>
      </c>
      <c r="B27" s="307" t="s">
        <v>1309</v>
      </c>
      <c r="C27" s="421" t="s">
        <v>329</v>
      </c>
      <c r="D27" s="421">
        <v>1</v>
      </c>
      <c r="E27" s="463"/>
      <c r="F27" s="465"/>
      <c r="H27" s="306">
        <f t="shared" si="0"/>
        <v>0</v>
      </c>
      <c r="I27" s="306"/>
      <c r="J27" s="306"/>
      <c r="K27" s="306"/>
      <c r="L27" s="306"/>
      <c r="M27" s="306"/>
      <c r="N27" s="306"/>
      <c r="O27" s="306"/>
      <c r="P27" s="306"/>
      <c r="Q27" s="306"/>
      <c r="R27" s="306"/>
      <c r="S27" s="306"/>
      <c r="T27" s="306"/>
      <c r="U27" s="306"/>
      <c r="V27" s="306"/>
      <c r="W27" s="306"/>
      <c r="X27" s="306"/>
      <c r="Y27" s="306"/>
      <c r="Z27" s="306"/>
    </row>
    <row r="28" spans="1:26" ht="40" x14ac:dyDescent="0.35">
      <c r="A28" s="290" t="s">
        <v>1310</v>
      </c>
      <c r="B28" s="307" t="s">
        <v>1311</v>
      </c>
      <c r="C28" s="421" t="s">
        <v>329</v>
      </c>
      <c r="D28" s="421">
        <v>1</v>
      </c>
      <c r="E28" s="463"/>
      <c r="F28" s="465"/>
      <c r="H28" s="306">
        <f t="shared" si="0"/>
        <v>0</v>
      </c>
      <c r="I28" s="306"/>
      <c r="J28" s="306"/>
      <c r="K28" s="306"/>
      <c r="L28" s="306"/>
      <c r="M28" s="306"/>
      <c r="N28" s="306"/>
      <c r="O28" s="306"/>
      <c r="P28" s="306"/>
      <c r="Q28" s="306"/>
      <c r="R28" s="306"/>
      <c r="S28" s="306"/>
      <c r="T28" s="306"/>
      <c r="U28" s="306"/>
      <c r="V28" s="306"/>
      <c r="W28" s="306"/>
      <c r="X28" s="306"/>
      <c r="Y28" s="306"/>
      <c r="Z28" s="306"/>
    </row>
    <row r="29" spans="1:26" ht="35" customHeight="1" x14ac:dyDescent="0.35">
      <c r="A29" s="290" t="s">
        <v>1312</v>
      </c>
      <c r="B29" s="307" t="s">
        <v>1313</v>
      </c>
      <c r="C29" s="421" t="s">
        <v>329</v>
      </c>
      <c r="D29" s="421">
        <v>1</v>
      </c>
      <c r="E29" s="463"/>
      <c r="F29" s="465"/>
      <c r="H29" s="306">
        <f t="shared" si="0"/>
        <v>0</v>
      </c>
      <c r="I29" s="306"/>
      <c r="J29" s="306"/>
      <c r="K29" s="306"/>
      <c r="L29" s="306"/>
      <c r="M29" s="306"/>
      <c r="N29" s="306"/>
      <c r="O29" s="306"/>
      <c r="P29" s="306"/>
      <c r="Q29" s="306"/>
      <c r="R29" s="306"/>
      <c r="S29" s="306"/>
      <c r="T29" s="306"/>
      <c r="U29" s="306"/>
      <c r="V29" s="306"/>
      <c r="W29" s="306"/>
      <c r="X29" s="306"/>
      <c r="Y29" s="306"/>
      <c r="Z29" s="306"/>
    </row>
    <row r="30" spans="1:26" ht="35" customHeight="1" x14ac:dyDescent="0.35">
      <c r="A30" s="290" t="s">
        <v>1314</v>
      </c>
      <c r="B30" s="307" t="s">
        <v>1097</v>
      </c>
      <c r="C30" s="421" t="s">
        <v>329</v>
      </c>
      <c r="D30" s="421">
        <v>1</v>
      </c>
      <c r="E30" s="463"/>
      <c r="F30" s="465"/>
      <c r="H30" s="306">
        <f t="shared" si="0"/>
        <v>0</v>
      </c>
      <c r="I30" s="306"/>
      <c r="J30" s="306"/>
      <c r="K30" s="306"/>
      <c r="L30" s="306"/>
      <c r="M30" s="306"/>
      <c r="N30" s="306"/>
      <c r="O30" s="306"/>
      <c r="P30" s="306"/>
      <c r="Q30" s="306"/>
      <c r="R30" s="306"/>
      <c r="S30" s="306"/>
      <c r="T30" s="306"/>
      <c r="U30" s="306"/>
      <c r="V30" s="306"/>
      <c r="W30" s="306"/>
      <c r="X30" s="306"/>
      <c r="Y30" s="306"/>
      <c r="Z30" s="306"/>
    </row>
    <row r="31" spans="1:26" ht="35" customHeight="1" x14ac:dyDescent="0.35">
      <c r="A31" s="290" t="s">
        <v>1315</v>
      </c>
      <c r="B31" s="307" t="s">
        <v>1099</v>
      </c>
      <c r="C31" s="421" t="s">
        <v>329</v>
      </c>
      <c r="D31" s="421">
        <v>1</v>
      </c>
      <c r="E31" s="463"/>
      <c r="F31" s="465"/>
      <c r="H31" s="306">
        <f t="shared" si="0"/>
        <v>0</v>
      </c>
      <c r="I31" s="306"/>
      <c r="J31" s="306"/>
      <c r="K31" s="306"/>
      <c r="L31" s="306"/>
      <c r="M31" s="306"/>
      <c r="N31" s="306"/>
      <c r="O31" s="306"/>
      <c r="P31" s="306"/>
      <c r="Q31" s="306"/>
      <c r="R31" s="306"/>
      <c r="S31" s="306"/>
      <c r="T31" s="306"/>
      <c r="U31" s="306"/>
      <c r="V31" s="306"/>
      <c r="W31" s="306"/>
      <c r="X31" s="306"/>
      <c r="Y31" s="306"/>
      <c r="Z31" s="306"/>
    </row>
    <row r="32" spans="1:26" ht="35" customHeight="1" x14ac:dyDescent="0.35">
      <c r="A32" s="709" t="s">
        <v>1316</v>
      </c>
      <c r="B32" s="317" t="s">
        <v>1101</v>
      </c>
      <c r="C32" s="421" t="s">
        <v>329</v>
      </c>
      <c r="D32" s="421">
        <v>1</v>
      </c>
      <c r="E32" s="463"/>
      <c r="F32" s="465"/>
      <c r="H32" s="306">
        <f t="shared" si="0"/>
        <v>0</v>
      </c>
      <c r="I32" s="306"/>
      <c r="J32" s="306"/>
      <c r="K32" s="306"/>
      <c r="L32" s="306"/>
      <c r="M32" s="306"/>
      <c r="N32" s="306"/>
      <c r="O32" s="306"/>
      <c r="P32" s="306"/>
      <c r="Q32" s="306"/>
      <c r="R32" s="306"/>
      <c r="S32" s="306"/>
      <c r="T32" s="306"/>
      <c r="U32" s="306"/>
      <c r="V32" s="306"/>
      <c r="W32" s="306"/>
      <c r="X32" s="306"/>
      <c r="Y32" s="306"/>
      <c r="Z32" s="306"/>
    </row>
    <row r="33" spans="1:26" x14ac:dyDescent="0.35">
      <c r="A33" s="709"/>
      <c r="B33" s="314" t="s">
        <v>1102</v>
      </c>
      <c r="C33" s="412"/>
      <c r="D33" s="421"/>
      <c r="E33" s="463"/>
      <c r="F33" s="464"/>
      <c r="H33" s="306">
        <f t="shared" si="0"/>
        <v>0</v>
      </c>
      <c r="I33" s="306"/>
      <c r="J33" s="306"/>
      <c r="K33" s="306"/>
      <c r="L33" s="306"/>
      <c r="M33" s="306"/>
      <c r="N33" s="306"/>
      <c r="O33" s="306"/>
      <c r="P33" s="306"/>
      <c r="Q33" s="306"/>
      <c r="R33" s="306"/>
      <c r="S33" s="306"/>
      <c r="T33" s="306"/>
      <c r="U33" s="306"/>
      <c r="V33" s="306"/>
      <c r="W33" s="306"/>
      <c r="X33" s="306"/>
      <c r="Y33" s="306"/>
      <c r="Z33" s="306"/>
    </row>
    <row r="34" spans="1:26" ht="25.5" customHeight="1" x14ac:dyDescent="0.35">
      <c r="A34" s="702" t="s">
        <v>1324</v>
      </c>
      <c r="B34" s="706"/>
      <c r="C34" s="326"/>
      <c r="D34" s="326"/>
      <c r="E34" s="428"/>
      <c r="F34" s="443">
        <f>SUM(F7:F33)</f>
        <v>0</v>
      </c>
      <c r="H34" s="313">
        <f t="shared" si="0"/>
        <v>0</v>
      </c>
      <c r="I34" s="313"/>
      <c r="J34" s="313"/>
      <c r="K34" s="313"/>
      <c r="L34" s="313"/>
      <c r="M34" s="313"/>
      <c r="N34" s="313"/>
      <c r="O34" s="313"/>
      <c r="P34" s="313"/>
      <c r="Q34" s="313"/>
      <c r="R34" s="313"/>
      <c r="S34" s="313"/>
      <c r="T34" s="313"/>
      <c r="U34" s="313"/>
      <c r="V34" s="313"/>
      <c r="W34" s="313"/>
      <c r="X34" s="313"/>
      <c r="Y34" s="313"/>
      <c r="Z34" s="313"/>
    </row>
  </sheetData>
  <mergeCells count="24">
    <mergeCell ref="W4:W5"/>
    <mergeCell ref="X4:X5"/>
    <mergeCell ref="Y4:Y5"/>
    <mergeCell ref="O4:O5"/>
    <mergeCell ref="H4:H5"/>
    <mergeCell ref="I4:I5"/>
    <mergeCell ref="A34:B34"/>
    <mergeCell ref="V4:V5"/>
    <mergeCell ref="A3:F3"/>
    <mergeCell ref="A4:A5"/>
    <mergeCell ref="B4:B5"/>
    <mergeCell ref="Z4:Z5"/>
    <mergeCell ref="A32:A33"/>
    <mergeCell ref="P4:P5"/>
    <mergeCell ref="Q4:Q5"/>
    <mergeCell ref="R4:R5"/>
    <mergeCell ref="S4:S5"/>
    <mergeCell ref="T4:T5"/>
    <mergeCell ref="U4:U5"/>
    <mergeCell ref="J4:J5"/>
    <mergeCell ref="K4:K5"/>
    <mergeCell ref="L4:L5"/>
    <mergeCell ref="M4:M5"/>
    <mergeCell ref="N4:N5"/>
  </mergeCells>
  <pageMargins left="0.23622047244094491" right="0.23622047244094491" top="0.74803149606299213" bottom="0.74803149606299213" header="0.31496062992125984" footer="0.31496062992125984"/>
  <pageSetup paperSize="9" scale="79" firstPageNumber="45" fitToHeight="0"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2B72-4532-43D1-959C-DF0A8AA9C029}">
  <sheetPr>
    <pageSetUpPr fitToPage="1"/>
  </sheetPr>
  <dimension ref="A1:Z16"/>
  <sheetViews>
    <sheetView showZeros="0" view="pageBreakPreview" topLeftCell="A8" zoomScale="86" zoomScaleNormal="100" zoomScaleSheetLayoutView="86" workbookViewId="0">
      <selection activeCell="F16" sqref="F16"/>
    </sheetView>
  </sheetViews>
  <sheetFormatPr defaultRowHeight="12" x14ac:dyDescent="0.3"/>
  <cols>
    <col min="1" max="1" width="7.81640625" style="328" customWidth="1"/>
    <col min="2" max="2" width="35.453125" style="328" customWidth="1"/>
    <col min="3" max="3" width="6" style="328" customWidth="1"/>
    <col min="4" max="4" width="7.08984375" style="328" customWidth="1"/>
    <col min="5" max="5" width="10.1796875" style="328" customWidth="1"/>
    <col min="6" max="6" width="15.6328125" style="328" customWidth="1"/>
    <col min="7" max="7" width="8.90625" style="328"/>
    <col min="8" max="8" width="8.54296875" style="329" customWidth="1"/>
    <col min="9" max="26" width="8.54296875" style="330" customWidth="1"/>
    <col min="27" max="248" width="8.90625" style="328"/>
    <col min="249" max="249" width="7.81640625" style="328" customWidth="1"/>
    <col min="250" max="250" width="35.453125" style="328" customWidth="1"/>
    <col min="251" max="251" width="6" style="328" customWidth="1"/>
    <col min="252" max="252" width="7.08984375" style="328" customWidth="1"/>
    <col min="253" max="253" width="10.1796875" style="328" customWidth="1"/>
    <col min="254" max="254" width="0" style="328" hidden="1" customWidth="1"/>
    <col min="255" max="262" width="17.1796875" style="328" customWidth="1"/>
    <col min="263" max="263" width="8.90625" style="328"/>
    <col min="264" max="282" width="8.54296875" style="328" customWidth="1"/>
    <col min="283" max="504" width="8.90625" style="328"/>
    <col min="505" max="505" width="7.81640625" style="328" customWidth="1"/>
    <col min="506" max="506" width="35.453125" style="328" customWidth="1"/>
    <col min="507" max="507" width="6" style="328" customWidth="1"/>
    <col min="508" max="508" width="7.08984375" style="328" customWidth="1"/>
    <col min="509" max="509" width="10.1796875" style="328" customWidth="1"/>
    <col min="510" max="510" width="0" style="328" hidden="1" customWidth="1"/>
    <col min="511" max="518" width="17.1796875" style="328" customWidth="1"/>
    <col min="519" max="519" width="8.90625" style="328"/>
    <col min="520" max="538" width="8.54296875" style="328" customWidth="1"/>
    <col min="539" max="760" width="8.90625" style="328"/>
    <col min="761" max="761" width="7.81640625" style="328" customWidth="1"/>
    <col min="762" max="762" width="35.453125" style="328" customWidth="1"/>
    <col min="763" max="763" width="6" style="328" customWidth="1"/>
    <col min="764" max="764" width="7.08984375" style="328" customWidth="1"/>
    <col min="765" max="765" width="10.1796875" style="328" customWidth="1"/>
    <col min="766" max="766" width="0" style="328" hidden="1" customWidth="1"/>
    <col min="767" max="774" width="17.1796875" style="328" customWidth="1"/>
    <col min="775" max="775" width="8.90625" style="328"/>
    <col min="776" max="794" width="8.54296875" style="328" customWidth="1"/>
    <col min="795" max="1016" width="8.90625" style="328"/>
    <col min="1017" max="1017" width="7.81640625" style="328" customWidth="1"/>
    <col min="1018" max="1018" width="35.453125" style="328" customWidth="1"/>
    <col min="1019" max="1019" width="6" style="328" customWidth="1"/>
    <col min="1020" max="1020" width="7.08984375" style="328" customWidth="1"/>
    <col min="1021" max="1021" width="10.1796875" style="328" customWidth="1"/>
    <col min="1022" max="1022" width="0" style="328" hidden="1" customWidth="1"/>
    <col min="1023" max="1030" width="17.1796875" style="328" customWidth="1"/>
    <col min="1031" max="1031" width="8.90625" style="328"/>
    <col min="1032" max="1050" width="8.54296875" style="328" customWidth="1"/>
    <col min="1051" max="1272" width="8.90625" style="328"/>
    <col min="1273" max="1273" width="7.81640625" style="328" customWidth="1"/>
    <col min="1274" max="1274" width="35.453125" style="328" customWidth="1"/>
    <col min="1275" max="1275" width="6" style="328" customWidth="1"/>
    <col min="1276" max="1276" width="7.08984375" style="328" customWidth="1"/>
    <col min="1277" max="1277" width="10.1796875" style="328" customWidth="1"/>
    <col min="1278" max="1278" width="0" style="328" hidden="1" customWidth="1"/>
    <col min="1279" max="1286" width="17.1796875" style="328" customWidth="1"/>
    <col min="1287" max="1287" width="8.90625" style="328"/>
    <col min="1288" max="1306" width="8.54296875" style="328" customWidth="1"/>
    <col min="1307" max="1528" width="8.90625" style="328"/>
    <col min="1529" max="1529" width="7.81640625" style="328" customWidth="1"/>
    <col min="1530" max="1530" width="35.453125" style="328" customWidth="1"/>
    <col min="1531" max="1531" width="6" style="328" customWidth="1"/>
    <col min="1532" max="1532" width="7.08984375" style="328" customWidth="1"/>
    <col min="1533" max="1533" width="10.1796875" style="328" customWidth="1"/>
    <col min="1534" max="1534" width="0" style="328" hidden="1" customWidth="1"/>
    <col min="1535" max="1542" width="17.1796875" style="328" customWidth="1"/>
    <col min="1543" max="1543" width="8.90625" style="328"/>
    <col min="1544" max="1562" width="8.54296875" style="328" customWidth="1"/>
    <col min="1563" max="1784" width="8.90625" style="328"/>
    <col min="1785" max="1785" width="7.81640625" style="328" customWidth="1"/>
    <col min="1786" max="1786" width="35.453125" style="328" customWidth="1"/>
    <col min="1787" max="1787" width="6" style="328" customWidth="1"/>
    <col min="1788" max="1788" width="7.08984375" style="328" customWidth="1"/>
    <col min="1789" max="1789" width="10.1796875" style="328" customWidth="1"/>
    <col min="1790" max="1790" width="0" style="328" hidden="1" customWidth="1"/>
    <col min="1791" max="1798" width="17.1796875" style="328" customWidth="1"/>
    <col min="1799" max="1799" width="8.90625" style="328"/>
    <col min="1800" max="1818" width="8.54296875" style="328" customWidth="1"/>
    <col min="1819" max="2040" width="8.90625" style="328"/>
    <col min="2041" max="2041" width="7.81640625" style="328" customWidth="1"/>
    <col min="2042" max="2042" width="35.453125" style="328" customWidth="1"/>
    <col min="2043" max="2043" width="6" style="328" customWidth="1"/>
    <col min="2044" max="2044" width="7.08984375" style="328" customWidth="1"/>
    <col min="2045" max="2045" width="10.1796875" style="328" customWidth="1"/>
    <col min="2046" max="2046" width="0" style="328" hidden="1" customWidth="1"/>
    <col min="2047" max="2054" width="17.1796875" style="328" customWidth="1"/>
    <col min="2055" max="2055" width="8.90625" style="328"/>
    <col min="2056" max="2074" width="8.54296875" style="328" customWidth="1"/>
    <col min="2075" max="2296" width="8.90625" style="328"/>
    <col min="2297" max="2297" width="7.81640625" style="328" customWidth="1"/>
    <col min="2298" max="2298" width="35.453125" style="328" customWidth="1"/>
    <col min="2299" max="2299" width="6" style="328" customWidth="1"/>
    <col min="2300" max="2300" width="7.08984375" style="328" customWidth="1"/>
    <col min="2301" max="2301" width="10.1796875" style="328" customWidth="1"/>
    <col min="2302" max="2302" width="0" style="328" hidden="1" customWidth="1"/>
    <col min="2303" max="2310" width="17.1796875" style="328" customWidth="1"/>
    <col min="2311" max="2311" width="8.90625" style="328"/>
    <col min="2312" max="2330" width="8.54296875" style="328" customWidth="1"/>
    <col min="2331" max="2552" width="8.90625" style="328"/>
    <col min="2553" max="2553" width="7.81640625" style="328" customWidth="1"/>
    <col min="2554" max="2554" width="35.453125" style="328" customWidth="1"/>
    <col min="2555" max="2555" width="6" style="328" customWidth="1"/>
    <col min="2556" max="2556" width="7.08984375" style="328" customWidth="1"/>
    <col min="2557" max="2557" width="10.1796875" style="328" customWidth="1"/>
    <col min="2558" max="2558" width="0" style="328" hidden="1" customWidth="1"/>
    <col min="2559" max="2566" width="17.1796875" style="328" customWidth="1"/>
    <col min="2567" max="2567" width="8.90625" style="328"/>
    <col min="2568" max="2586" width="8.54296875" style="328" customWidth="1"/>
    <col min="2587" max="2808" width="8.90625" style="328"/>
    <col min="2809" max="2809" width="7.81640625" style="328" customWidth="1"/>
    <col min="2810" max="2810" width="35.453125" style="328" customWidth="1"/>
    <col min="2811" max="2811" width="6" style="328" customWidth="1"/>
    <col min="2812" max="2812" width="7.08984375" style="328" customWidth="1"/>
    <col min="2813" max="2813" width="10.1796875" style="328" customWidth="1"/>
    <col min="2814" max="2814" width="0" style="328" hidden="1" customWidth="1"/>
    <col min="2815" max="2822" width="17.1796875" style="328" customWidth="1"/>
    <col min="2823" max="2823" width="8.90625" style="328"/>
    <col min="2824" max="2842" width="8.54296875" style="328" customWidth="1"/>
    <col min="2843" max="3064" width="8.90625" style="328"/>
    <col min="3065" max="3065" width="7.81640625" style="328" customWidth="1"/>
    <col min="3066" max="3066" width="35.453125" style="328" customWidth="1"/>
    <col min="3067" max="3067" width="6" style="328" customWidth="1"/>
    <col min="3068" max="3068" width="7.08984375" style="328" customWidth="1"/>
    <col min="3069" max="3069" width="10.1796875" style="328" customWidth="1"/>
    <col min="3070" max="3070" width="0" style="328" hidden="1" customWidth="1"/>
    <col min="3071" max="3078" width="17.1796875" style="328" customWidth="1"/>
    <col min="3079" max="3079" width="8.90625" style="328"/>
    <col min="3080" max="3098" width="8.54296875" style="328" customWidth="1"/>
    <col min="3099" max="3320" width="8.90625" style="328"/>
    <col min="3321" max="3321" width="7.81640625" style="328" customWidth="1"/>
    <col min="3322" max="3322" width="35.453125" style="328" customWidth="1"/>
    <col min="3323" max="3323" width="6" style="328" customWidth="1"/>
    <col min="3324" max="3324" width="7.08984375" style="328" customWidth="1"/>
    <col min="3325" max="3325" width="10.1796875" style="328" customWidth="1"/>
    <col min="3326" max="3326" width="0" style="328" hidden="1" customWidth="1"/>
    <col min="3327" max="3334" width="17.1796875" style="328" customWidth="1"/>
    <col min="3335" max="3335" width="8.90625" style="328"/>
    <col min="3336" max="3354" width="8.54296875" style="328" customWidth="1"/>
    <col min="3355" max="3576" width="8.90625" style="328"/>
    <col min="3577" max="3577" width="7.81640625" style="328" customWidth="1"/>
    <col min="3578" max="3578" width="35.453125" style="328" customWidth="1"/>
    <col min="3579" max="3579" width="6" style="328" customWidth="1"/>
    <col min="3580" max="3580" width="7.08984375" style="328" customWidth="1"/>
    <col min="3581" max="3581" width="10.1796875" style="328" customWidth="1"/>
    <col min="3582" max="3582" width="0" style="328" hidden="1" customWidth="1"/>
    <col min="3583" max="3590" width="17.1796875" style="328" customWidth="1"/>
    <col min="3591" max="3591" width="8.90625" style="328"/>
    <col min="3592" max="3610" width="8.54296875" style="328" customWidth="1"/>
    <col min="3611" max="3832" width="8.90625" style="328"/>
    <col min="3833" max="3833" width="7.81640625" style="328" customWidth="1"/>
    <col min="3834" max="3834" width="35.453125" style="328" customWidth="1"/>
    <col min="3835" max="3835" width="6" style="328" customWidth="1"/>
    <col min="3836" max="3836" width="7.08984375" style="328" customWidth="1"/>
    <col min="3837" max="3837" width="10.1796875" style="328" customWidth="1"/>
    <col min="3838" max="3838" width="0" style="328" hidden="1" customWidth="1"/>
    <col min="3839" max="3846" width="17.1796875" style="328" customWidth="1"/>
    <col min="3847" max="3847" width="8.90625" style="328"/>
    <col min="3848" max="3866" width="8.54296875" style="328" customWidth="1"/>
    <col min="3867" max="4088" width="8.90625" style="328"/>
    <col min="4089" max="4089" width="7.81640625" style="328" customWidth="1"/>
    <col min="4090" max="4090" width="35.453125" style="328" customWidth="1"/>
    <col min="4091" max="4091" width="6" style="328" customWidth="1"/>
    <col min="4092" max="4092" width="7.08984375" style="328" customWidth="1"/>
    <col min="4093" max="4093" width="10.1796875" style="328" customWidth="1"/>
    <col min="4094" max="4094" width="0" style="328" hidden="1" customWidth="1"/>
    <col min="4095" max="4102" width="17.1796875" style="328" customWidth="1"/>
    <col min="4103" max="4103" width="8.90625" style="328"/>
    <col min="4104" max="4122" width="8.54296875" style="328" customWidth="1"/>
    <col min="4123" max="4344" width="8.90625" style="328"/>
    <col min="4345" max="4345" width="7.81640625" style="328" customWidth="1"/>
    <col min="4346" max="4346" width="35.453125" style="328" customWidth="1"/>
    <col min="4347" max="4347" width="6" style="328" customWidth="1"/>
    <col min="4348" max="4348" width="7.08984375" style="328" customWidth="1"/>
    <col min="4349" max="4349" width="10.1796875" style="328" customWidth="1"/>
    <col min="4350" max="4350" width="0" style="328" hidden="1" customWidth="1"/>
    <col min="4351" max="4358" width="17.1796875" style="328" customWidth="1"/>
    <col min="4359" max="4359" width="8.90625" style="328"/>
    <col min="4360" max="4378" width="8.54296875" style="328" customWidth="1"/>
    <col min="4379" max="4600" width="8.90625" style="328"/>
    <col min="4601" max="4601" width="7.81640625" style="328" customWidth="1"/>
    <col min="4602" max="4602" width="35.453125" style="328" customWidth="1"/>
    <col min="4603" max="4603" width="6" style="328" customWidth="1"/>
    <col min="4604" max="4604" width="7.08984375" style="328" customWidth="1"/>
    <col min="4605" max="4605" width="10.1796875" style="328" customWidth="1"/>
    <col min="4606" max="4606" width="0" style="328" hidden="1" customWidth="1"/>
    <col min="4607" max="4614" width="17.1796875" style="328" customWidth="1"/>
    <col min="4615" max="4615" width="8.90625" style="328"/>
    <col min="4616" max="4634" width="8.54296875" style="328" customWidth="1"/>
    <col min="4635" max="4856" width="8.90625" style="328"/>
    <col min="4857" max="4857" width="7.81640625" style="328" customWidth="1"/>
    <col min="4858" max="4858" width="35.453125" style="328" customWidth="1"/>
    <col min="4859" max="4859" width="6" style="328" customWidth="1"/>
    <col min="4860" max="4860" width="7.08984375" style="328" customWidth="1"/>
    <col min="4861" max="4861" width="10.1796875" style="328" customWidth="1"/>
    <col min="4862" max="4862" width="0" style="328" hidden="1" customWidth="1"/>
    <col min="4863" max="4870" width="17.1796875" style="328" customWidth="1"/>
    <col min="4871" max="4871" width="8.90625" style="328"/>
    <col min="4872" max="4890" width="8.54296875" style="328" customWidth="1"/>
    <col min="4891" max="5112" width="8.90625" style="328"/>
    <col min="5113" max="5113" width="7.81640625" style="328" customWidth="1"/>
    <col min="5114" max="5114" width="35.453125" style="328" customWidth="1"/>
    <col min="5115" max="5115" width="6" style="328" customWidth="1"/>
    <col min="5116" max="5116" width="7.08984375" style="328" customWidth="1"/>
    <col min="5117" max="5117" width="10.1796875" style="328" customWidth="1"/>
    <col min="5118" max="5118" width="0" style="328" hidden="1" customWidth="1"/>
    <col min="5119" max="5126" width="17.1796875" style="328" customWidth="1"/>
    <col min="5127" max="5127" width="8.90625" style="328"/>
    <col min="5128" max="5146" width="8.54296875" style="328" customWidth="1"/>
    <col min="5147" max="5368" width="8.90625" style="328"/>
    <col min="5369" max="5369" width="7.81640625" style="328" customWidth="1"/>
    <col min="5370" max="5370" width="35.453125" style="328" customWidth="1"/>
    <col min="5371" max="5371" width="6" style="328" customWidth="1"/>
    <col min="5372" max="5372" width="7.08984375" style="328" customWidth="1"/>
    <col min="5373" max="5373" width="10.1796875" style="328" customWidth="1"/>
    <col min="5374" max="5374" width="0" style="328" hidden="1" customWidth="1"/>
    <col min="5375" max="5382" width="17.1796875" style="328" customWidth="1"/>
    <col min="5383" max="5383" width="8.90625" style="328"/>
    <col min="5384" max="5402" width="8.54296875" style="328" customWidth="1"/>
    <col min="5403" max="5624" width="8.90625" style="328"/>
    <col min="5625" max="5625" width="7.81640625" style="328" customWidth="1"/>
    <col min="5626" max="5626" width="35.453125" style="328" customWidth="1"/>
    <col min="5627" max="5627" width="6" style="328" customWidth="1"/>
    <col min="5628" max="5628" width="7.08984375" style="328" customWidth="1"/>
    <col min="5629" max="5629" width="10.1796875" style="328" customWidth="1"/>
    <col min="5630" max="5630" width="0" style="328" hidden="1" customWidth="1"/>
    <col min="5631" max="5638" width="17.1796875" style="328" customWidth="1"/>
    <col min="5639" max="5639" width="8.90625" style="328"/>
    <col min="5640" max="5658" width="8.54296875" style="328" customWidth="1"/>
    <col min="5659" max="5880" width="8.90625" style="328"/>
    <col min="5881" max="5881" width="7.81640625" style="328" customWidth="1"/>
    <col min="5882" max="5882" width="35.453125" style="328" customWidth="1"/>
    <col min="5883" max="5883" width="6" style="328" customWidth="1"/>
    <col min="5884" max="5884" width="7.08984375" style="328" customWidth="1"/>
    <col min="5885" max="5885" width="10.1796875" style="328" customWidth="1"/>
    <col min="5886" max="5886" width="0" style="328" hidden="1" customWidth="1"/>
    <col min="5887" max="5894" width="17.1796875" style="328" customWidth="1"/>
    <col min="5895" max="5895" width="8.90625" style="328"/>
    <col min="5896" max="5914" width="8.54296875" style="328" customWidth="1"/>
    <col min="5915" max="6136" width="8.90625" style="328"/>
    <col min="6137" max="6137" width="7.81640625" style="328" customWidth="1"/>
    <col min="6138" max="6138" width="35.453125" style="328" customWidth="1"/>
    <col min="6139" max="6139" width="6" style="328" customWidth="1"/>
    <col min="6140" max="6140" width="7.08984375" style="328" customWidth="1"/>
    <col min="6141" max="6141" width="10.1796875" style="328" customWidth="1"/>
    <col min="6142" max="6142" width="0" style="328" hidden="1" customWidth="1"/>
    <col min="6143" max="6150" width="17.1796875" style="328" customWidth="1"/>
    <col min="6151" max="6151" width="8.90625" style="328"/>
    <col min="6152" max="6170" width="8.54296875" style="328" customWidth="1"/>
    <col min="6171" max="6392" width="8.90625" style="328"/>
    <col min="6393" max="6393" width="7.81640625" style="328" customWidth="1"/>
    <col min="6394" max="6394" width="35.453125" style="328" customWidth="1"/>
    <col min="6395" max="6395" width="6" style="328" customWidth="1"/>
    <col min="6396" max="6396" width="7.08984375" style="328" customWidth="1"/>
    <col min="6397" max="6397" width="10.1796875" style="328" customWidth="1"/>
    <col min="6398" max="6398" width="0" style="328" hidden="1" customWidth="1"/>
    <col min="6399" max="6406" width="17.1796875" style="328" customWidth="1"/>
    <col min="6407" max="6407" width="8.90625" style="328"/>
    <col min="6408" max="6426" width="8.54296875" style="328" customWidth="1"/>
    <col min="6427" max="6648" width="8.90625" style="328"/>
    <col min="6649" max="6649" width="7.81640625" style="328" customWidth="1"/>
    <col min="6650" max="6650" width="35.453125" style="328" customWidth="1"/>
    <col min="6651" max="6651" width="6" style="328" customWidth="1"/>
    <col min="6652" max="6652" width="7.08984375" style="328" customWidth="1"/>
    <col min="6653" max="6653" width="10.1796875" style="328" customWidth="1"/>
    <col min="6654" max="6654" width="0" style="328" hidden="1" customWidth="1"/>
    <col min="6655" max="6662" width="17.1796875" style="328" customWidth="1"/>
    <col min="6663" max="6663" width="8.90625" style="328"/>
    <col min="6664" max="6682" width="8.54296875" style="328" customWidth="1"/>
    <col min="6683" max="6904" width="8.90625" style="328"/>
    <col min="6905" max="6905" width="7.81640625" style="328" customWidth="1"/>
    <col min="6906" max="6906" width="35.453125" style="328" customWidth="1"/>
    <col min="6907" max="6907" width="6" style="328" customWidth="1"/>
    <col min="6908" max="6908" width="7.08984375" style="328" customWidth="1"/>
    <col min="6909" max="6909" width="10.1796875" style="328" customWidth="1"/>
    <col min="6910" max="6910" width="0" style="328" hidden="1" customWidth="1"/>
    <col min="6911" max="6918" width="17.1796875" style="328" customWidth="1"/>
    <col min="6919" max="6919" width="8.90625" style="328"/>
    <col min="6920" max="6938" width="8.54296875" style="328" customWidth="1"/>
    <col min="6939" max="7160" width="8.90625" style="328"/>
    <col min="7161" max="7161" width="7.81640625" style="328" customWidth="1"/>
    <col min="7162" max="7162" width="35.453125" style="328" customWidth="1"/>
    <col min="7163" max="7163" width="6" style="328" customWidth="1"/>
    <col min="7164" max="7164" width="7.08984375" style="328" customWidth="1"/>
    <col min="7165" max="7165" width="10.1796875" style="328" customWidth="1"/>
    <col min="7166" max="7166" width="0" style="328" hidden="1" customWidth="1"/>
    <col min="7167" max="7174" width="17.1796875" style="328" customWidth="1"/>
    <col min="7175" max="7175" width="8.90625" style="328"/>
    <col min="7176" max="7194" width="8.54296875" style="328" customWidth="1"/>
    <col min="7195" max="7416" width="8.90625" style="328"/>
    <col min="7417" max="7417" width="7.81640625" style="328" customWidth="1"/>
    <col min="7418" max="7418" width="35.453125" style="328" customWidth="1"/>
    <col min="7419" max="7419" width="6" style="328" customWidth="1"/>
    <col min="7420" max="7420" width="7.08984375" style="328" customWidth="1"/>
    <col min="7421" max="7421" width="10.1796875" style="328" customWidth="1"/>
    <col min="7422" max="7422" width="0" style="328" hidden="1" customWidth="1"/>
    <col min="7423" max="7430" width="17.1796875" style="328" customWidth="1"/>
    <col min="7431" max="7431" width="8.90625" style="328"/>
    <col min="7432" max="7450" width="8.54296875" style="328" customWidth="1"/>
    <col min="7451" max="7672" width="8.90625" style="328"/>
    <col min="7673" max="7673" width="7.81640625" style="328" customWidth="1"/>
    <col min="7674" max="7674" width="35.453125" style="328" customWidth="1"/>
    <col min="7675" max="7675" width="6" style="328" customWidth="1"/>
    <col min="7676" max="7676" width="7.08984375" style="328" customWidth="1"/>
    <col min="7677" max="7677" width="10.1796875" style="328" customWidth="1"/>
    <col min="7678" max="7678" width="0" style="328" hidden="1" customWidth="1"/>
    <col min="7679" max="7686" width="17.1796875" style="328" customWidth="1"/>
    <col min="7687" max="7687" width="8.90625" style="328"/>
    <col min="7688" max="7706" width="8.54296875" style="328" customWidth="1"/>
    <col min="7707" max="7928" width="8.90625" style="328"/>
    <col min="7929" max="7929" width="7.81640625" style="328" customWidth="1"/>
    <col min="7930" max="7930" width="35.453125" style="328" customWidth="1"/>
    <col min="7931" max="7931" width="6" style="328" customWidth="1"/>
    <col min="7932" max="7932" width="7.08984375" style="328" customWidth="1"/>
    <col min="7933" max="7933" width="10.1796875" style="328" customWidth="1"/>
    <col min="7934" max="7934" width="0" style="328" hidden="1" customWidth="1"/>
    <col min="7935" max="7942" width="17.1796875" style="328" customWidth="1"/>
    <col min="7943" max="7943" width="8.90625" style="328"/>
    <col min="7944" max="7962" width="8.54296875" style="328" customWidth="1"/>
    <col min="7963" max="8184" width="8.90625" style="328"/>
    <col min="8185" max="8185" width="7.81640625" style="328" customWidth="1"/>
    <col min="8186" max="8186" width="35.453125" style="328" customWidth="1"/>
    <col min="8187" max="8187" width="6" style="328" customWidth="1"/>
    <col min="8188" max="8188" width="7.08984375" style="328" customWidth="1"/>
    <col min="8189" max="8189" width="10.1796875" style="328" customWidth="1"/>
    <col min="8190" max="8190" width="0" style="328" hidden="1" customWidth="1"/>
    <col min="8191" max="8198" width="17.1796875" style="328" customWidth="1"/>
    <col min="8199" max="8199" width="8.90625" style="328"/>
    <col min="8200" max="8218" width="8.54296875" style="328" customWidth="1"/>
    <col min="8219" max="8440" width="8.90625" style="328"/>
    <col min="8441" max="8441" width="7.81640625" style="328" customWidth="1"/>
    <col min="8442" max="8442" width="35.453125" style="328" customWidth="1"/>
    <col min="8443" max="8443" width="6" style="328" customWidth="1"/>
    <col min="8444" max="8444" width="7.08984375" style="328" customWidth="1"/>
    <col min="8445" max="8445" width="10.1796875" style="328" customWidth="1"/>
    <col min="8446" max="8446" width="0" style="328" hidden="1" customWidth="1"/>
    <col min="8447" max="8454" width="17.1796875" style="328" customWidth="1"/>
    <col min="8455" max="8455" width="8.90625" style="328"/>
    <col min="8456" max="8474" width="8.54296875" style="328" customWidth="1"/>
    <col min="8475" max="8696" width="8.90625" style="328"/>
    <col min="8697" max="8697" width="7.81640625" style="328" customWidth="1"/>
    <col min="8698" max="8698" width="35.453125" style="328" customWidth="1"/>
    <col min="8699" max="8699" width="6" style="328" customWidth="1"/>
    <col min="8700" max="8700" width="7.08984375" style="328" customWidth="1"/>
    <col min="8701" max="8701" width="10.1796875" style="328" customWidth="1"/>
    <col min="8702" max="8702" width="0" style="328" hidden="1" customWidth="1"/>
    <col min="8703" max="8710" width="17.1796875" style="328" customWidth="1"/>
    <col min="8711" max="8711" width="8.90625" style="328"/>
    <col min="8712" max="8730" width="8.54296875" style="328" customWidth="1"/>
    <col min="8731" max="8952" width="8.90625" style="328"/>
    <col min="8953" max="8953" width="7.81640625" style="328" customWidth="1"/>
    <col min="8954" max="8954" width="35.453125" style="328" customWidth="1"/>
    <col min="8955" max="8955" width="6" style="328" customWidth="1"/>
    <col min="8956" max="8956" width="7.08984375" style="328" customWidth="1"/>
    <col min="8957" max="8957" width="10.1796875" style="328" customWidth="1"/>
    <col min="8958" max="8958" width="0" style="328" hidden="1" customWidth="1"/>
    <col min="8959" max="8966" width="17.1796875" style="328" customWidth="1"/>
    <col min="8967" max="8967" width="8.90625" style="328"/>
    <col min="8968" max="8986" width="8.54296875" style="328" customWidth="1"/>
    <col min="8987" max="9208" width="8.90625" style="328"/>
    <col min="9209" max="9209" width="7.81640625" style="328" customWidth="1"/>
    <col min="9210" max="9210" width="35.453125" style="328" customWidth="1"/>
    <col min="9211" max="9211" width="6" style="328" customWidth="1"/>
    <col min="9212" max="9212" width="7.08984375" style="328" customWidth="1"/>
    <col min="9213" max="9213" width="10.1796875" style="328" customWidth="1"/>
    <col min="9214" max="9214" width="0" style="328" hidden="1" customWidth="1"/>
    <col min="9215" max="9222" width="17.1796875" style="328" customWidth="1"/>
    <col min="9223" max="9223" width="8.90625" style="328"/>
    <col min="9224" max="9242" width="8.54296875" style="328" customWidth="1"/>
    <col min="9243" max="9464" width="8.90625" style="328"/>
    <col min="9465" max="9465" width="7.81640625" style="328" customWidth="1"/>
    <col min="9466" max="9466" width="35.453125" style="328" customWidth="1"/>
    <col min="9467" max="9467" width="6" style="328" customWidth="1"/>
    <col min="9468" max="9468" width="7.08984375" style="328" customWidth="1"/>
    <col min="9469" max="9469" width="10.1796875" style="328" customWidth="1"/>
    <col min="9470" max="9470" width="0" style="328" hidden="1" customWidth="1"/>
    <col min="9471" max="9478" width="17.1796875" style="328" customWidth="1"/>
    <col min="9479" max="9479" width="8.90625" style="328"/>
    <col min="9480" max="9498" width="8.54296875" style="328" customWidth="1"/>
    <col min="9499" max="9720" width="8.90625" style="328"/>
    <col min="9721" max="9721" width="7.81640625" style="328" customWidth="1"/>
    <col min="9722" max="9722" width="35.453125" style="328" customWidth="1"/>
    <col min="9723" max="9723" width="6" style="328" customWidth="1"/>
    <col min="9724" max="9724" width="7.08984375" style="328" customWidth="1"/>
    <col min="9725" max="9725" width="10.1796875" style="328" customWidth="1"/>
    <col min="9726" max="9726" width="0" style="328" hidden="1" customWidth="1"/>
    <col min="9727" max="9734" width="17.1796875" style="328" customWidth="1"/>
    <col min="9735" max="9735" width="8.90625" style="328"/>
    <col min="9736" max="9754" width="8.54296875" style="328" customWidth="1"/>
    <col min="9755" max="9976" width="8.90625" style="328"/>
    <col min="9977" max="9977" width="7.81640625" style="328" customWidth="1"/>
    <col min="9978" max="9978" width="35.453125" style="328" customWidth="1"/>
    <col min="9979" max="9979" width="6" style="328" customWidth="1"/>
    <col min="9980" max="9980" width="7.08984375" style="328" customWidth="1"/>
    <col min="9981" max="9981" width="10.1796875" style="328" customWidth="1"/>
    <col min="9982" max="9982" width="0" style="328" hidden="1" customWidth="1"/>
    <col min="9983" max="9990" width="17.1796875" style="328" customWidth="1"/>
    <col min="9991" max="9991" width="8.90625" style="328"/>
    <col min="9992" max="10010" width="8.54296875" style="328" customWidth="1"/>
    <col min="10011" max="10232" width="8.90625" style="328"/>
    <col min="10233" max="10233" width="7.81640625" style="328" customWidth="1"/>
    <col min="10234" max="10234" width="35.453125" style="328" customWidth="1"/>
    <col min="10235" max="10235" width="6" style="328" customWidth="1"/>
    <col min="10236" max="10236" width="7.08984375" style="328" customWidth="1"/>
    <col min="10237" max="10237" width="10.1796875" style="328" customWidth="1"/>
    <col min="10238" max="10238" width="0" style="328" hidden="1" customWidth="1"/>
    <col min="10239" max="10246" width="17.1796875" style="328" customWidth="1"/>
    <col min="10247" max="10247" width="8.90625" style="328"/>
    <col min="10248" max="10266" width="8.54296875" style="328" customWidth="1"/>
    <col min="10267" max="10488" width="8.90625" style="328"/>
    <col min="10489" max="10489" width="7.81640625" style="328" customWidth="1"/>
    <col min="10490" max="10490" width="35.453125" style="328" customWidth="1"/>
    <col min="10491" max="10491" width="6" style="328" customWidth="1"/>
    <col min="10492" max="10492" width="7.08984375" style="328" customWidth="1"/>
    <col min="10493" max="10493" width="10.1796875" style="328" customWidth="1"/>
    <col min="10494" max="10494" width="0" style="328" hidden="1" customWidth="1"/>
    <col min="10495" max="10502" width="17.1796875" style="328" customWidth="1"/>
    <col min="10503" max="10503" width="8.90625" style="328"/>
    <col min="10504" max="10522" width="8.54296875" style="328" customWidth="1"/>
    <col min="10523" max="10744" width="8.90625" style="328"/>
    <col min="10745" max="10745" width="7.81640625" style="328" customWidth="1"/>
    <col min="10746" max="10746" width="35.453125" style="328" customWidth="1"/>
    <col min="10747" max="10747" width="6" style="328" customWidth="1"/>
    <col min="10748" max="10748" width="7.08984375" style="328" customWidth="1"/>
    <col min="10749" max="10749" width="10.1796875" style="328" customWidth="1"/>
    <col min="10750" max="10750" width="0" style="328" hidden="1" customWidth="1"/>
    <col min="10751" max="10758" width="17.1796875" style="328" customWidth="1"/>
    <col min="10759" max="10759" width="8.90625" style="328"/>
    <col min="10760" max="10778" width="8.54296875" style="328" customWidth="1"/>
    <col min="10779" max="11000" width="8.90625" style="328"/>
    <col min="11001" max="11001" width="7.81640625" style="328" customWidth="1"/>
    <col min="11002" max="11002" width="35.453125" style="328" customWidth="1"/>
    <col min="11003" max="11003" width="6" style="328" customWidth="1"/>
    <col min="11004" max="11004" width="7.08984375" style="328" customWidth="1"/>
    <col min="11005" max="11005" width="10.1796875" style="328" customWidth="1"/>
    <col min="11006" max="11006" width="0" style="328" hidden="1" customWidth="1"/>
    <col min="11007" max="11014" width="17.1796875" style="328" customWidth="1"/>
    <col min="11015" max="11015" width="8.90625" style="328"/>
    <col min="11016" max="11034" width="8.54296875" style="328" customWidth="1"/>
    <col min="11035" max="11256" width="8.90625" style="328"/>
    <col min="11257" max="11257" width="7.81640625" style="328" customWidth="1"/>
    <col min="11258" max="11258" width="35.453125" style="328" customWidth="1"/>
    <col min="11259" max="11259" width="6" style="328" customWidth="1"/>
    <col min="11260" max="11260" width="7.08984375" style="328" customWidth="1"/>
    <col min="11261" max="11261" width="10.1796875" style="328" customWidth="1"/>
    <col min="11262" max="11262" width="0" style="328" hidden="1" customWidth="1"/>
    <col min="11263" max="11270" width="17.1796875" style="328" customWidth="1"/>
    <col min="11271" max="11271" width="8.90625" style="328"/>
    <col min="11272" max="11290" width="8.54296875" style="328" customWidth="1"/>
    <col min="11291" max="11512" width="8.90625" style="328"/>
    <col min="11513" max="11513" width="7.81640625" style="328" customWidth="1"/>
    <col min="11514" max="11514" width="35.453125" style="328" customWidth="1"/>
    <col min="11515" max="11515" width="6" style="328" customWidth="1"/>
    <col min="11516" max="11516" width="7.08984375" style="328" customWidth="1"/>
    <col min="11517" max="11517" width="10.1796875" style="328" customWidth="1"/>
    <col min="11518" max="11518" width="0" style="328" hidden="1" customWidth="1"/>
    <col min="11519" max="11526" width="17.1796875" style="328" customWidth="1"/>
    <col min="11527" max="11527" width="8.90625" style="328"/>
    <col min="11528" max="11546" width="8.54296875" style="328" customWidth="1"/>
    <col min="11547" max="11768" width="8.90625" style="328"/>
    <col min="11769" max="11769" width="7.81640625" style="328" customWidth="1"/>
    <col min="11770" max="11770" width="35.453125" style="328" customWidth="1"/>
    <col min="11771" max="11771" width="6" style="328" customWidth="1"/>
    <col min="11772" max="11772" width="7.08984375" style="328" customWidth="1"/>
    <col min="11773" max="11773" width="10.1796875" style="328" customWidth="1"/>
    <col min="11774" max="11774" width="0" style="328" hidden="1" customWidth="1"/>
    <col min="11775" max="11782" width="17.1796875" style="328" customWidth="1"/>
    <col min="11783" max="11783" width="8.90625" style="328"/>
    <col min="11784" max="11802" width="8.54296875" style="328" customWidth="1"/>
    <col min="11803" max="12024" width="8.90625" style="328"/>
    <col min="12025" max="12025" width="7.81640625" style="328" customWidth="1"/>
    <col min="12026" max="12026" width="35.453125" style="328" customWidth="1"/>
    <col min="12027" max="12027" width="6" style="328" customWidth="1"/>
    <col min="12028" max="12028" width="7.08984375" style="328" customWidth="1"/>
    <col min="12029" max="12029" width="10.1796875" style="328" customWidth="1"/>
    <col min="12030" max="12030" width="0" style="328" hidden="1" customWidth="1"/>
    <col min="12031" max="12038" width="17.1796875" style="328" customWidth="1"/>
    <col min="12039" max="12039" width="8.90625" style="328"/>
    <col min="12040" max="12058" width="8.54296875" style="328" customWidth="1"/>
    <col min="12059" max="12280" width="8.90625" style="328"/>
    <col min="12281" max="12281" width="7.81640625" style="328" customWidth="1"/>
    <col min="12282" max="12282" width="35.453125" style="328" customWidth="1"/>
    <col min="12283" max="12283" width="6" style="328" customWidth="1"/>
    <col min="12284" max="12284" width="7.08984375" style="328" customWidth="1"/>
    <col min="12285" max="12285" width="10.1796875" style="328" customWidth="1"/>
    <col min="12286" max="12286" width="0" style="328" hidden="1" customWidth="1"/>
    <col min="12287" max="12294" width="17.1796875" style="328" customWidth="1"/>
    <col min="12295" max="12295" width="8.90625" style="328"/>
    <col min="12296" max="12314" width="8.54296875" style="328" customWidth="1"/>
    <col min="12315" max="12536" width="8.90625" style="328"/>
    <col min="12537" max="12537" width="7.81640625" style="328" customWidth="1"/>
    <col min="12538" max="12538" width="35.453125" style="328" customWidth="1"/>
    <col min="12539" max="12539" width="6" style="328" customWidth="1"/>
    <col min="12540" max="12540" width="7.08984375" style="328" customWidth="1"/>
    <col min="12541" max="12541" width="10.1796875" style="328" customWidth="1"/>
    <col min="12542" max="12542" width="0" style="328" hidden="1" customWidth="1"/>
    <col min="12543" max="12550" width="17.1796875" style="328" customWidth="1"/>
    <col min="12551" max="12551" width="8.90625" style="328"/>
    <col min="12552" max="12570" width="8.54296875" style="328" customWidth="1"/>
    <col min="12571" max="12792" width="8.90625" style="328"/>
    <col min="12793" max="12793" width="7.81640625" style="328" customWidth="1"/>
    <col min="12794" max="12794" width="35.453125" style="328" customWidth="1"/>
    <col min="12795" max="12795" width="6" style="328" customWidth="1"/>
    <col min="12796" max="12796" width="7.08984375" style="328" customWidth="1"/>
    <col min="12797" max="12797" width="10.1796875" style="328" customWidth="1"/>
    <col min="12798" max="12798" width="0" style="328" hidden="1" customWidth="1"/>
    <col min="12799" max="12806" width="17.1796875" style="328" customWidth="1"/>
    <col min="12807" max="12807" width="8.90625" style="328"/>
    <col min="12808" max="12826" width="8.54296875" style="328" customWidth="1"/>
    <col min="12827" max="13048" width="8.90625" style="328"/>
    <col min="13049" max="13049" width="7.81640625" style="328" customWidth="1"/>
    <col min="13050" max="13050" width="35.453125" style="328" customWidth="1"/>
    <col min="13051" max="13051" width="6" style="328" customWidth="1"/>
    <col min="13052" max="13052" width="7.08984375" style="328" customWidth="1"/>
    <col min="13053" max="13053" width="10.1796875" style="328" customWidth="1"/>
    <col min="13054" max="13054" width="0" style="328" hidden="1" customWidth="1"/>
    <col min="13055" max="13062" width="17.1796875" style="328" customWidth="1"/>
    <col min="13063" max="13063" width="8.90625" style="328"/>
    <col min="13064" max="13082" width="8.54296875" style="328" customWidth="1"/>
    <col min="13083" max="13304" width="8.90625" style="328"/>
    <col min="13305" max="13305" width="7.81640625" style="328" customWidth="1"/>
    <col min="13306" max="13306" width="35.453125" style="328" customWidth="1"/>
    <col min="13307" max="13307" width="6" style="328" customWidth="1"/>
    <col min="13308" max="13308" width="7.08984375" style="328" customWidth="1"/>
    <col min="13309" max="13309" width="10.1796875" style="328" customWidth="1"/>
    <col min="13310" max="13310" width="0" style="328" hidden="1" customWidth="1"/>
    <col min="13311" max="13318" width="17.1796875" style="328" customWidth="1"/>
    <col min="13319" max="13319" width="8.90625" style="328"/>
    <col min="13320" max="13338" width="8.54296875" style="328" customWidth="1"/>
    <col min="13339" max="13560" width="8.90625" style="328"/>
    <col min="13561" max="13561" width="7.81640625" style="328" customWidth="1"/>
    <col min="13562" max="13562" width="35.453125" style="328" customWidth="1"/>
    <col min="13563" max="13563" width="6" style="328" customWidth="1"/>
    <col min="13564" max="13564" width="7.08984375" style="328" customWidth="1"/>
    <col min="13565" max="13565" width="10.1796875" style="328" customWidth="1"/>
    <col min="13566" max="13566" width="0" style="328" hidden="1" customWidth="1"/>
    <col min="13567" max="13574" width="17.1796875" style="328" customWidth="1"/>
    <col min="13575" max="13575" width="8.90625" style="328"/>
    <col min="13576" max="13594" width="8.54296875" style="328" customWidth="1"/>
    <col min="13595" max="13816" width="8.90625" style="328"/>
    <col min="13817" max="13817" width="7.81640625" style="328" customWidth="1"/>
    <col min="13818" max="13818" width="35.453125" style="328" customWidth="1"/>
    <col min="13819" max="13819" width="6" style="328" customWidth="1"/>
    <col min="13820" max="13820" width="7.08984375" style="328" customWidth="1"/>
    <col min="13821" max="13821" width="10.1796875" style="328" customWidth="1"/>
    <col min="13822" max="13822" width="0" style="328" hidden="1" customWidth="1"/>
    <col min="13823" max="13830" width="17.1796875" style="328" customWidth="1"/>
    <col min="13831" max="13831" width="8.90625" style="328"/>
    <col min="13832" max="13850" width="8.54296875" style="328" customWidth="1"/>
    <col min="13851" max="14072" width="8.90625" style="328"/>
    <col min="14073" max="14073" width="7.81640625" style="328" customWidth="1"/>
    <col min="14074" max="14074" width="35.453125" style="328" customWidth="1"/>
    <col min="14075" max="14075" width="6" style="328" customWidth="1"/>
    <col min="14076" max="14076" width="7.08984375" style="328" customWidth="1"/>
    <col min="14077" max="14077" width="10.1796875" style="328" customWidth="1"/>
    <col min="14078" max="14078" width="0" style="328" hidden="1" customWidth="1"/>
    <col min="14079" max="14086" width="17.1796875" style="328" customWidth="1"/>
    <col min="14087" max="14087" width="8.90625" style="328"/>
    <col min="14088" max="14106" width="8.54296875" style="328" customWidth="1"/>
    <col min="14107" max="14328" width="8.90625" style="328"/>
    <col min="14329" max="14329" width="7.81640625" style="328" customWidth="1"/>
    <col min="14330" max="14330" width="35.453125" style="328" customWidth="1"/>
    <col min="14331" max="14331" width="6" style="328" customWidth="1"/>
    <col min="14332" max="14332" width="7.08984375" style="328" customWidth="1"/>
    <col min="14333" max="14333" width="10.1796875" style="328" customWidth="1"/>
    <col min="14334" max="14334" width="0" style="328" hidden="1" customWidth="1"/>
    <col min="14335" max="14342" width="17.1796875" style="328" customWidth="1"/>
    <col min="14343" max="14343" width="8.90625" style="328"/>
    <col min="14344" max="14362" width="8.54296875" style="328" customWidth="1"/>
    <col min="14363" max="14584" width="8.90625" style="328"/>
    <col min="14585" max="14585" width="7.81640625" style="328" customWidth="1"/>
    <col min="14586" max="14586" width="35.453125" style="328" customWidth="1"/>
    <col min="14587" max="14587" width="6" style="328" customWidth="1"/>
    <col min="14588" max="14588" width="7.08984375" style="328" customWidth="1"/>
    <col min="14589" max="14589" width="10.1796875" style="328" customWidth="1"/>
    <col min="14590" max="14590" width="0" style="328" hidden="1" customWidth="1"/>
    <col min="14591" max="14598" width="17.1796875" style="328" customWidth="1"/>
    <col min="14599" max="14599" width="8.90625" style="328"/>
    <col min="14600" max="14618" width="8.54296875" style="328" customWidth="1"/>
    <col min="14619" max="14840" width="8.90625" style="328"/>
    <col min="14841" max="14841" width="7.81640625" style="328" customWidth="1"/>
    <col min="14842" max="14842" width="35.453125" style="328" customWidth="1"/>
    <col min="14843" max="14843" width="6" style="328" customWidth="1"/>
    <col min="14844" max="14844" width="7.08984375" style="328" customWidth="1"/>
    <col min="14845" max="14845" width="10.1796875" style="328" customWidth="1"/>
    <col min="14846" max="14846" width="0" style="328" hidden="1" customWidth="1"/>
    <col min="14847" max="14854" width="17.1796875" style="328" customWidth="1"/>
    <col min="14855" max="14855" width="8.90625" style="328"/>
    <col min="14856" max="14874" width="8.54296875" style="328" customWidth="1"/>
    <col min="14875" max="15096" width="8.90625" style="328"/>
    <col min="15097" max="15097" width="7.81640625" style="328" customWidth="1"/>
    <col min="15098" max="15098" width="35.453125" style="328" customWidth="1"/>
    <col min="15099" max="15099" width="6" style="328" customWidth="1"/>
    <col min="15100" max="15100" width="7.08984375" style="328" customWidth="1"/>
    <col min="15101" max="15101" width="10.1796875" style="328" customWidth="1"/>
    <col min="15102" max="15102" width="0" style="328" hidden="1" customWidth="1"/>
    <col min="15103" max="15110" width="17.1796875" style="328" customWidth="1"/>
    <col min="15111" max="15111" width="8.90625" style="328"/>
    <col min="15112" max="15130" width="8.54296875" style="328" customWidth="1"/>
    <col min="15131" max="15352" width="8.90625" style="328"/>
    <col min="15353" max="15353" width="7.81640625" style="328" customWidth="1"/>
    <col min="15354" max="15354" width="35.453125" style="328" customWidth="1"/>
    <col min="15355" max="15355" width="6" style="328" customWidth="1"/>
    <col min="15356" max="15356" width="7.08984375" style="328" customWidth="1"/>
    <col min="15357" max="15357" width="10.1796875" style="328" customWidth="1"/>
    <col min="15358" max="15358" width="0" style="328" hidden="1" customWidth="1"/>
    <col min="15359" max="15366" width="17.1796875" style="328" customWidth="1"/>
    <col min="15367" max="15367" width="8.90625" style="328"/>
    <col min="15368" max="15386" width="8.54296875" style="328" customWidth="1"/>
    <col min="15387" max="15608" width="8.90625" style="328"/>
    <col min="15609" max="15609" width="7.81640625" style="328" customWidth="1"/>
    <col min="15610" max="15610" width="35.453125" style="328" customWidth="1"/>
    <col min="15611" max="15611" width="6" style="328" customWidth="1"/>
    <col min="15612" max="15612" width="7.08984375" style="328" customWidth="1"/>
    <col min="15613" max="15613" width="10.1796875" style="328" customWidth="1"/>
    <col min="15614" max="15614" width="0" style="328" hidden="1" customWidth="1"/>
    <col min="15615" max="15622" width="17.1796875" style="328" customWidth="1"/>
    <col min="15623" max="15623" width="8.90625" style="328"/>
    <col min="15624" max="15642" width="8.54296875" style="328" customWidth="1"/>
    <col min="15643" max="15864" width="8.90625" style="328"/>
    <col min="15865" max="15865" width="7.81640625" style="328" customWidth="1"/>
    <col min="15866" max="15866" width="35.453125" style="328" customWidth="1"/>
    <col min="15867" max="15867" width="6" style="328" customWidth="1"/>
    <col min="15868" max="15868" width="7.08984375" style="328" customWidth="1"/>
    <col min="15869" max="15869" width="10.1796875" style="328" customWidth="1"/>
    <col min="15870" max="15870" width="0" style="328" hidden="1" customWidth="1"/>
    <col min="15871" max="15878" width="17.1796875" style="328" customWidth="1"/>
    <col min="15879" max="15879" width="8.90625" style="328"/>
    <col min="15880" max="15898" width="8.54296875" style="328" customWidth="1"/>
    <col min="15899" max="16120" width="8.90625" style="328"/>
    <col min="16121" max="16121" width="7.81640625" style="328" customWidth="1"/>
    <col min="16122" max="16122" width="35.453125" style="328" customWidth="1"/>
    <col min="16123" max="16123" width="6" style="328" customWidth="1"/>
    <col min="16124" max="16124" width="7.08984375" style="328" customWidth="1"/>
    <col min="16125" max="16125" width="10.1796875" style="328" customWidth="1"/>
    <col min="16126" max="16126" width="0" style="328" hidden="1" customWidth="1"/>
    <col min="16127" max="16134" width="17.1796875" style="328" customWidth="1"/>
    <col min="16135" max="16135" width="8.90625" style="328"/>
    <col min="16136" max="16154" width="8.54296875" style="328" customWidth="1"/>
    <col min="16155" max="16384" width="8.90625" style="328"/>
  </cols>
  <sheetData>
    <row r="1" spans="1:26" ht="14" x14ac:dyDescent="0.3">
      <c r="A1" s="304" t="s">
        <v>1319</v>
      </c>
    </row>
    <row r="2" spans="1:26" ht="14" x14ac:dyDescent="0.3">
      <c r="A2" s="304" t="s">
        <v>161</v>
      </c>
    </row>
    <row r="3" spans="1:26" ht="14" x14ac:dyDescent="0.3">
      <c r="A3" s="717" t="s">
        <v>1325</v>
      </c>
      <c r="B3" s="717"/>
      <c r="C3" s="717"/>
      <c r="D3" s="717"/>
      <c r="E3" s="717"/>
      <c r="F3" s="717"/>
    </row>
    <row r="4" spans="1:26" ht="23" customHeight="1" x14ac:dyDescent="0.25">
      <c r="A4" s="331" t="s">
        <v>4</v>
      </c>
      <c r="B4" s="332" t="s">
        <v>6</v>
      </c>
      <c r="C4" s="333" t="s">
        <v>7</v>
      </c>
      <c r="D4" s="332" t="s">
        <v>9</v>
      </c>
      <c r="E4" s="331" t="s">
        <v>8</v>
      </c>
      <c r="F4" s="332" t="s">
        <v>10</v>
      </c>
      <c r="H4" s="715" t="s">
        <v>1044</v>
      </c>
      <c r="I4" s="713" t="s">
        <v>1045</v>
      </c>
      <c r="J4" s="713"/>
      <c r="K4" s="713"/>
      <c r="L4" s="713"/>
      <c r="M4" s="713"/>
      <c r="N4" s="713"/>
      <c r="O4" s="713"/>
      <c r="P4" s="713"/>
      <c r="Q4" s="713"/>
      <c r="R4" s="713"/>
      <c r="S4" s="713"/>
      <c r="T4" s="713"/>
      <c r="U4" s="713"/>
      <c r="V4" s="713"/>
      <c r="W4" s="713"/>
      <c r="X4" s="713"/>
      <c r="Y4" s="713"/>
      <c r="Z4" s="713"/>
    </row>
    <row r="5" spans="1:26" ht="14.4" customHeight="1" x14ac:dyDescent="0.25">
      <c r="A5" s="334"/>
      <c r="B5" s="335"/>
      <c r="C5" s="336"/>
      <c r="D5" s="335"/>
      <c r="E5" s="377"/>
      <c r="F5" s="335" t="s">
        <v>1326</v>
      </c>
      <c r="H5" s="716"/>
      <c r="I5" s="714"/>
      <c r="J5" s="714"/>
      <c r="K5" s="714"/>
      <c r="L5" s="714"/>
      <c r="M5" s="714"/>
      <c r="N5" s="714"/>
      <c r="O5" s="714"/>
      <c r="P5" s="714"/>
      <c r="Q5" s="714"/>
      <c r="R5" s="714"/>
      <c r="S5" s="714"/>
      <c r="T5" s="714"/>
      <c r="U5" s="714"/>
      <c r="V5" s="714"/>
      <c r="W5" s="714"/>
      <c r="X5" s="714"/>
      <c r="Y5" s="714"/>
      <c r="Z5" s="714"/>
    </row>
    <row r="6" spans="1:26" ht="20" x14ac:dyDescent="0.3">
      <c r="A6" s="338"/>
      <c r="B6" s="339" t="s">
        <v>1327</v>
      </c>
      <c r="C6" s="340"/>
      <c r="D6" s="339"/>
      <c r="E6" s="338"/>
      <c r="F6" s="381"/>
      <c r="H6" s="341"/>
      <c r="I6" s="337"/>
      <c r="J6" s="337"/>
      <c r="K6" s="337"/>
      <c r="L6" s="337"/>
      <c r="M6" s="337"/>
      <c r="N6" s="337"/>
      <c r="O6" s="337"/>
      <c r="P6" s="337"/>
      <c r="Q6" s="337"/>
      <c r="R6" s="337"/>
      <c r="S6" s="337"/>
      <c r="T6" s="337"/>
      <c r="U6" s="337"/>
      <c r="V6" s="337"/>
      <c r="W6" s="337"/>
      <c r="X6" s="337"/>
      <c r="Y6" s="337"/>
      <c r="Z6" s="337"/>
    </row>
    <row r="7" spans="1:26" ht="30" customHeight="1" x14ac:dyDescent="0.3">
      <c r="A7" s="334" t="s">
        <v>1328</v>
      </c>
      <c r="B7" s="335" t="s">
        <v>1329</v>
      </c>
      <c r="C7" s="342" t="s">
        <v>1330</v>
      </c>
      <c r="D7" s="343">
        <v>1</v>
      </c>
      <c r="E7" s="378"/>
      <c r="F7" s="382"/>
      <c r="H7" s="341">
        <f>SUM(I7:Z7)</f>
        <v>0</v>
      </c>
      <c r="I7" s="337"/>
      <c r="J7" s="337"/>
      <c r="K7" s="337"/>
      <c r="L7" s="337"/>
      <c r="M7" s="337"/>
      <c r="N7" s="337"/>
      <c r="O7" s="337"/>
      <c r="P7" s="337"/>
      <c r="Q7" s="337"/>
      <c r="R7" s="337"/>
      <c r="S7" s="337"/>
      <c r="T7" s="337"/>
      <c r="U7" s="337"/>
      <c r="V7" s="337"/>
      <c r="W7" s="337"/>
      <c r="X7" s="337"/>
      <c r="Y7" s="337"/>
      <c r="Z7" s="337"/>
    </row>
    <row r="8" spans="1:26" ht="30" customHeight="1" x14ac:dyDescent="0.3">
      <c r="A8" s="334" t="s">
        <v>1331</v>
      </c>
      <c r="B8" s="335" t="s">
        <v>1332</v>
      </c>
      <c r="C8" s="342" t="s">
        <v>1330</v>
      </c>
      <c r="D8" s="343">
        <v>1</v>
      </c>
      <c r="E8" s="334">
        <v>0</v>
      </c>
      <c r="F8" s="381" t="s">
        <v>1333</v>
      </c>
      <c r="H8" s="341">
        <f t="shared" ref="H8:H16" si="0">SUM(I8:Z8)</f>
        <v>0</v>
      </c>
      <c r="I8" s="337"/>
      <c r="J8" s="337"/>
      <c r="K8" s="337"/>
      <c r="L8" s="337"/>
      <c r="M8" s="337"/>
      <c r="N8" s="337"/>
      <c r="O8" s="337"/>
      <c r="P8" s="337"/>
      <c r="Q8" s="337"/>
      <c r="R8" s="337"/>
      <c r="S8" s="337"/>
      <c r="T8" s="337"/>
      <c r="U8" s="337"/>
      <c r="V8" s="337"/>
      <c r="W8" s="337"/>
      <c r="X8" s="337"/>
      <c r="Y8" s="337"/>
      <c r="Z8" s="337"/>
    </row>
    <row r="9" spans="1:26" ht="30" customHeight="1" x14ac:dyDescent="0.3">
      <c r="A9" s="338" t="s">
        <v>1334</v>
      </c>
      <c r="B9" s="339" t="s">
        <v>1335</v>
      </c>
      <c r="C9" s="340" t="s">
        <v>1330</v>
      </c>
      <c r="D9" s="345">
        <v>1</v>
      </c>
      <c r="E9" s="379"/>
      <c r="F9" s="382"/>
      <c r="H9" s="341">
        <f t="shared" si="0"/>
        <v>0</v>
      </c>
      <c r="I9" s="337"/>
      <c r="J9" s="337"/>
      <c r="K9" s="337"/>
      <c r="L9" s="337"/>
      <c r="M9" s="337"/>
      <c r="N9" s="337"/>
      <c r="O9" s="337"/>
      <c r="P9" s="337"/>
      <c r="Q9" s="337"/>
      <c r="R9" s="337"/>
      <c r="S9" s="337"/>
      <c r="T9" s="337"/>
      <c r="U9" s="337"/>
      <c r="V9" s="337"/>
      <c r="W9" s="337"/>
      <c r="X9" s="337"/>
      <c r="Y9" s="337"/>
      <c r="Z9" s="337"/>
    </row>
    <row r="10" spans="1:26" ht="30" customHeight="1" x14ac:dyDescent="0.3">
      <c r="A10" s="334" t="s">
        <v>1336</v>
      </c>
      <c r="B10" s="335" t="s">
        <v>1337</v>
      </c>
      <c r="C10" s="342" t="s">
        <v>1330</v>
      </c>
      <c r="D10" s="343">
        <v>1</v>
      </c>
      <c r="E10" s="380"/>
      <c r="F10" s="382"/>
      <c r="H10" s="341">
        <f t="shared" si="0"/>
        <v>0</v>
      </c>
      <c r="I10" s="337"/>
      <c r="J10" s="337"/>
      <c r="K10" s="337"/>
      <c r="L10" s="337"/>
      <c r="M10" s="337"/>
      <c r="N10" s="337"/>
      <c r="O10" s="337"/>
      <c r="P10" s="337"/>
      <c r="Q10" s="337"/>
      <c r="R10" s="337"/>
      <c r="S10" s="337"/>
      <c r="T10" s="337"/>
      <c r="U10" s="337"/>
      <c r="V10" s="337"/>
      <c r="W10" s="337"/>
      <c r="X10" s="337"/>
      <c r="Y10" s="337"/>
      <c r="Z10" s="337"/>
    </row>
    <row r="11" spans="1:26" ht="36.65" customHeight="1" x14ac:dyDescent="0.3">
      <c r="A11" s="338" t="s">
        <v>1338</v>
      </c>
      <c r="B11" s="339" t="s">
        <v>1339</v>
      </c>
      <c r="C11" s="340" t="s">
        <v>1330</v>
      </c>
      <c r="D11" s="345">
        <v>1</v>
      </c>
      <c r="E11" s="379"/>
      <c r="F11" s="382"/>
      <c r="H11" s="341">
        <f t="shared" si="0"/>
        <v>0</v>
      </c>
      <c r="I11" s="337"/>
      <c r="J11" s="337"/>
      <c r="K11" s="337"/>
      <c r="L11" s="337"/>
      <c r="M11" s="337"/>
      <c r="N11" s="337"/>
      <c r="O11" s="337"/>
      <c r="P11" s="337"/>
      <c r="Q11" s="337"/>
      <c r="R11" s="337"/>
      <c r="S11" s="337"/>
      <c r="T11" s="337"/>
      <c r="U11" s="337"/>
      <c r="V11" s="337"/>
      <c r="W11" s="337"/>
      <c r="X11" s="337"/>
      <c r="Y11" s="337"/>
      <c r="Z11" s="337"/>
    </row>
    <row r="12" spans="1:26" ht="30" customHeight="1" x14ac:dyDescent="0.3">
      <c r="A12" s="334" t="s">
        <v>1340</v>
      </c>
      <c r="B12" s="335" t="s">
        <v>1341</v>
      </c>
      <c r="C12" s="342"/>
      <c r="D12" s="346"/>
      <c r="E12" s="334"/>
      <c r="F12" s="381"/>
      <c r="H12" s="341">
        <f t="shared" si="0"/>
        <v>0</v>
      </c>
      <c r="I12" s="337"/>
      <c r="J12" s="337"/>
      <c r="K12" s="337"/>
      <c r="L12" s="337"/>
      <c r="M12" s="337"/>
      <c r="N12" s="337"/>
      <c r="O12" s="337"/>
      <c r="P12" s="337"/>
      <c r="Q12" s="337"/>
      <c r="R12" s="337"/>
      <c r="S12" s="337"/>
      <c r="T12" s="337"/>
      <c r="U12" s="337"/>
      <c r="V12" s="337"/>
      <c r="W12" s="337"/>
      <c r="X12" s="337"/>
      <c r="Y12" s="337"/>
      <c r="Z12" s="337"/>
    </row>
    <row r="13" spans="1:26" ht="151.5" customHeight="1" x14ac:dyDescent="0.3">
      <c r="A13" s="338"/>
      <c r="B13" s="339" t="s">
        <v>1342</v>
      </c>
      <c r="C13" s="338"/>
      <c r="D13" s="347"/>
      <c r="E13" s="338"/>
      <c r="F13" s="381"/>
      <c r="H13" s="341">
        <f t="shared" si="0"/>
        <v>0</v>
      </c>
      <c r="I13" s="337"/>
      <c r="J13" s="337"/>
      <c r="K13" s="337"/>
      <c r="L13" s="337"/>
      <c r="M13" s="337"/>
      <c r="N13" s="337"/>
      <c r="O13" s="337"/>
      <c r="P13" s="337"/>
      <c r="Q13" s="337"/>
      <c r="R13" s="337"/>
      <c r="S13" s="337"/>
      <c r="T13" s="337"/>
      <c r="U13" s="337"/>
      <c r="V13" s="337"/>
      <c r="W13" s="337"/>
      <c r="X13" s="337"/>
      <c r="Y13" s="337"/>
      <c r="Z13" s="337"/>
    </row>
    <row r="14" spans="1:26" ht="30" customHeight="1" x14ac:dyDescent="0.3">
      <c r="A14" s="334" t="s">
        <v>1343</v>
      </c>
      <c r="B14" s="348" t="s">
        <v>1084</v>
      </c>
      <c r="C14" s="342" t="s">
        <v>1344</v>
      </c>
      <c r="D14" s="343" t="s">
        <v>329</v>
      </c>
      <c r="E14" s="380">
        <v>49000</v>
      </c>
      <c r="F14" s="383">
        <v>49000</v>
      </c>
      <c r="H14" s="341">
        <f t="shared" si="0"/>
        <v>0</v>
      </c>
      <c r="I14" s="337"/>
      <c r="J14" s="337"/>
      <c r="K14" s="337"/>
      <c r="L14" s="337"/>
      <c r="M14" s="337"/>
      <c r="N14" s="337"/>
      <c r="O14" s="337"/>
      <c r="P14" s="337"/>
      <c r="Q14" s="337"/>
      <c r="R14" s="337"/>
      <c r="S14" s="337"/>
      <c r="T14" s="337"/>
      <c r="U14" s="337"/>
      <c r="V14" s="337"/>
      <c r="W14" s="337"/>
      <c r="X14" s="337"/>
      <c r="Y14" s="337"/>
      <c r="Z14" s="337"/>
    </row>
    <row r="15" spans="1:26" ht="37.25" customHeight="1" x14ac:dyDescent="0.3">
      <c r="A15" s="334" t="s">
        <v>1345</v>
      </c>
      <c r="B15" s="348" t="s">
        <v>1346</v>
      </c>
      <c r="C15" s="342" t="s">
        <v>300</v>
      </c>
      <c r="D15" s="343">
        <f>E14</f>
        <v>49000</v>
      </c>
      <c r="E15" s="380"/>
      <c r="F15" s="382"/>
      <c r="H15" s="341">
        <f t="shared" si="0"/>
        <v>0</v>
      </c>
      <c r="I15" s="337"/>
      <c r="J15" s="337"/>
      <c r="K15" s="337"/>
      <c r="L15" s="337"/>
      <c r="M15" s="337"/>
      <c r="N15" s="337"/>
      <c r="O15" s="337"/>
      <c r="P15" s="337"/>
      <c r="Q15" s="337"/>
      <c r="R15" s="337"/>
      <c r="S15" s="337"/>
      <c r="T15" s="337"/>
      <c r="U15" s="337"/>
      <c r="V15" s="337"/>
      <c r="W15" s="337"/>
      <c r="X15" s="337"/>
      <c r="Y15" s="337"/>
      <c r="Z15" s="337"/>
    </row>
    <row r="16" spans="1:26" ht="30" customHeight="1" x14ac:dyDescent="0.3">
      <c r="A16" s="718" t="s">
        <v>1592</v>
      </c>
      <c r="B16" s="719"/>
      <c r="C16" s="719"/>
      <c r="D16" s="719"/>
      <c r="E16" s="719"/>
      <c r="F16" s="384"/>
      <c r="H16" s="350">
        <f t="shared" si="0"/>
        <v>0</v>
      </c>
      <c r="I16" s="351"/>
      <c r="J16" s="351"/>
      <c r="K16" s="351"/>
      <c r="L16" s="351"/>
      <c r="M16" s="351"/>
      <c r="N16" s="351"/>
      <c r="O16" s="351"/>
      <c r="P16" s="351"/>
      <c r="Q16" s="351"/>
      <c r="R16" s="351"/>
      <c r="S16" s="351"/>
      <c r="T16" s="351"/>
      <c r="U16" s="351"/>
      <c r="V16" s="351"/>
      <c r="W16" s="351"/>
      <c r="X16" s="351"/>
      <c r="Y16" s="351"/>
      <c r="Z16" s="351"/>
    </row>
  </sheetData>
  <mergeCells count="21">
    <mergeCell ref="W4:W5"/>
    <mergeCell ref="X4:X5"/>
    <mergeCell ref="Y4:Y5"/>
    <mergeCell ref="Z4:Z5"/>
    <mergeCell ref="A16:E16"/>
    <mergeCell ref="Q4:Q5"/>
    <mergeCell ref="R4:R5"/>
    <mergeCell ref="S4:S5"/>
    <mergeCell ref="T4:T5"/>
    <mergeCell ref="U4:U5"/>
    <mergeCell ref="V4:V5"/>
    <mergeCell ref="K4:K5"/>
    <mergeCell ref="L4:L5"/>
    <mergeCell ref="M4:M5"/>
    <mergeCell ref="N4:N5"/>
    <mergeCell ref="O4:O5"/>
    <mergeCell ref="P4:P5"/>
    <mergeCell ref="H4:H5"/>
    <mergeCell ref="I4:I5"/>
    <mergeCell ref="J4:J5"/>
    <mergeCell ref="A3:F3"/>
  </mergeCells>
  <pageMargins left="0.7" right="0.7" top="0.75" bottom="0.75"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651F4-8C1B-40FA-8FD9-DF0CDC55958E}">
  <sheetPr>
    <pageSetUpPr fitToPage="1"/>
  </sheetPr>
  <dimension ref="A1:AB37"/>
  <sheetViews>
    <sheetView showZeros="0" view="pageBreakPreview" topLeftCell="A17" zoomScaleNormal="100" zoomScaleSheetLayoutView="100" workbookViewId="0">
      <selection activeCell="H37" sqref="H37"/>
    </sheetView>
  </sheetViews>
  <sheetFormatPr defaultRowHeight="10.5" x14ac:dyDescent="0.25"/>
  <cols>
    <col min="1" max="1" width="8" style="328" customWidth="1"/>
    <col min="2" max="2" width="22.90625" style="328" customWidth="1"/>
    <col min="3" max="3" width="13.54296875" style="371" customWidth="1"/>
    <col min="4" max="4" width="10.81640625" style="371" customWidth="1"/>
    <col min="5" max="5" width="9" style="371" customWidth="1"/>
    <col min="6" max="6" width="9.81640625" style="328" customWidth="1"/>
    <col min="7" max="7" width="6.54296875" style="328" customWidth="1"/>
    <col min="8" max="8" width="13.6328125" style="386" customWidth="1"/>
    <col min="9" max="9" width="8.90625" style="328"/>
    <col min="10" max="28" width="8.54296875" style="328" customWidth="1"/>
    <col min="29" max="249" width="8.90625" style="328"/>
    <col min="250" max="250" width="8" style="328" customWidth="1"/>
    <col min="251" max="251" width="22.90625" style="328" customWidth="1"/>
    <col min="252" max="252" width="10.08984375" style="328" customWidth="1"/>
    <col min="253" max="253" width="5.54296875" style="328" bestFit="1" customWidth="1"/>
    <col min="254" max="254" width="7.54296875" style="328" customWidth="1"/>
    <col min="255" max="255" width="7.08984375" style="328" customWidth="1"/>
    <col min="256" max="256" width="4.90625" style="328" customWidth="1"/>
    <col min="257" max="257" width="0" style="328" hidden="1" customWidth="1"/>
    <col min="258" max="264" width="17.1796875" style="328" customWidth="1"/>
    <col min="265" max="265" width="8.90625" style="328"/>
    <col min="266" max="284" width="8.54296875" style="328" customWidth="1"/>
    <col min="285" max="505" width="8.90625" style="328"/>
    <col min="506" max="506" width="8" style="328" customWidth="1"/>
    <col min="507" max="507" width="22.90625" style="328" customWidth="1"/>
    <col min="508" max="508" width="10.08984375" style="328" customWidth="1"/>
    <col min="509" max="509" width="5.54296875" style="328" bestFit="1" customWidth="1"/>
    <col min="510" max="510" width="7.54296875" style="328" customWidth="1"/>
    <col min="511" max="511" width="7.08984375" style="328" customWidth="1"/>
    <col min="512" max="512" width="4.90625" style="328" customWidth="1"/>
    <col min="513" max="513" width="0" style="328" hidden="1" customWidth="1"/>
    <col min="514" max="520" width="17.1796875" style="328" customWidth="1"/>
    <col min="521" max="521" width="8.90625" style="328"/>
    <col min="522" max="540" width="8.54296875" style="328" customWidth="1"/>
    <col min="541" max="761" width="8.90625" style="328"/>
    <col min="762" max="762" width="8" style="328" customWidth="1"/>
    <col min="763" max="763" width="22.90625" style="328" customWidth="1"/>
    <col min="764" max="764" width="10.08984375" style="328" customWidth="1"/>
    <col min="765" max="765" width="5.54296875" style="328" bestFit="1" customWidth="1"/>
    <col min="766" max="766" width="7.54296875" style="328" customWidth="1"/>
    <col min="767" max="767" width="7.08984375" style="328" customWidth="1"/>
    <col min="768" max="768" width="4.90625" style="328" customWidth="1"/>
    <col min="769" max="769" width="0" style="328" hidden="1" customWidth="1"/>
    <col min="770" max="776" width="17.1796875" style="328" customWidth="1"/>
    <col min="777" max="777" width="8.90625" style="328"/>
    <col min="778" max="796" width="8.54296875" style="328" customWidth="1"/>
    <col min="797" max="1017" width="8.90625" style="328"/>
    <col min="1018" max="1018" width="8" style="328" customWidth="1"/>
    <col min="1019" max="1019" width="22.90625" style="328" customWidth="1"/>
    <col min="1020" max="1020" width="10.08984375" style="328" customWidth="1"/>
    <col min="1021" max="1021" width="5.54296875" style="328" bestFit="1" customWidth="1"/>
    <col min="1022" max="1022" width="7.54296875" style="328" customWidth="1"/>
    <col min="1023" max="1023" width="7.08984375" style="328" customWidth="1"/>
    <col min="1024" max="1024" width="4.90625" style="328" customWidth="1"/>
    <col min="1025" max="1025" width="0" style="328" hidden="1" customWidth="1"/>
    <col min="1026" max="1032" width="17.1796875" style="328" customWidth="1"/>
    <col min="1033" max="1033" width="8.90625" style="328"/>
    <col min="1034" max="1052" width="8.54296875" style="328" customWidth="1"/>
    <col min="1053" max="1273" width="8.90625" style="328"/>
    <col min="1274" max="1274" width="8" style="328" customWidth="1"/>
    <col min="1275" max="1275" width="22.90625" style="328" customWidth="1"/>
    <col min="1276" max="1276" width="10.08984375" style="328" customWidth="1"/>
    <col min="1277" max="1277" width="5.54296875" style="328" bestFit="1" customWidth="1"/>
    <col min="1278" max="1278" width="7.54296875" style="328" customWidth="1"/>
    <col min="1279" max="1279" width="7.08984375" style="328" customWidth="1"/>
    <col min="1280" max="1280" width="4.90625" style="328" customWidth="1"/>
    <col min="1281" max="1281" width="0" style="328" hidden="1" customWidth="1"/>
    <col min="1282" max="1288" width="17.1796875" style="328" customWidth="1"/>
    <col min="1289" max="1289" width="8.90625" style="328"/>
    <col min="1290" max="1308" width="8.54296875" style="328" customWidth="1"/>
    <col min="1309" max="1529" width="8.90625" style="328"/>
    <col min="1530" max="1530" width="8" style="328" customWidth="1"/>
    <col min="1531" max="1531" width="22.90625" style="328" customWidth="1"/>
    <col min="1532" max="1532" width="10.08984375" style="328" customWidth="1"/>
    <col min="1533" max="1533" width="5.54296875" style="328" bestFit="1" customWidth="1"/>
    <col min="1534" max="1534" width="7.54296875" style="328" customWidth="1"/>
    <col min="1535" max="1535" width="7.08984375" style="328" customWidth="1"/>
    <col min="1536" max="1536" width="4.90625" style="328" customWidth="1"/>
    <col min="1537" max="1537" width="0" style="328" hidden="1" customWidth="1"/>
    <col min="1538" max="1544" width="17.1796875" style="328" customWidth="1"/>
    <col min="1545" max="1545" width="8.90625" style="328"/>
    <col min="1546" max="1564" width="8.54296875" style="328" customWidth="1"/>
    <col min="1565" max="1785" width="8.90625" style="328"/>
    <col min="1786" max="1786" width="8" style="328" customWidth="1"/>
    <col min="1787" max="1787" width="22.90625" style="328" customWidth="1"/>
    <col min="1788" max="1788" width="10.08984375" style="328" customWidth="1"/>
    <col min="1789" max="1789" width="5.54296875" style="328" bestFit="1" customWidth="1"/>
    <col min="1790" max="1790" width="7.54296875" style="328" customWidth="1"/>
    <col min="1791" max="1791" width="7.08984375" style="328" customWidth="1"/>
    <col min="1792" max="1792" width="4.90625" style="328" customWidth="1"/>
    <col min="1793" max="1793" width="0" style="328" hidden="1" customWidth="1"/>
    <col min="1794" max="1800" width="17.1796875" style="328" customWidth="1"/>
    <col min="1801" max="1801" width="8.90625" style="328"/>
    <col min="1802" max="1820" width="8.54296875" style="328" customWidth="1"/>
    <col min="1821" max="2041" width="8.90625" style="328"/>
    <col min="2042" max="2042" width="8" style="328" customWidth="1"/>
    <col min="2043" max="2043" width="22.90625" style="328" customWidth="1"/>
    <col min="2044" max="2044" width="10.08984375" style="328" customWidth="1"/>
    <col min="2045" max="2045" width="5.54296875" style="328" bestFit="1" customWidth="1"/>
    <col min="2046" max="2046" width="7.54296875" style="328" customWidth="1"/>
    <col min="2047" max="2047" width="7.08984375" style="328" customWidth="1"/>
    <col min="2048" max="2048" width="4.90625" style="328" customWidth="1"/>
    <col min="2049" max="2049" width="0" style="328" hidden="1" customWidth="1"/>
    <col min="2050" max="2056" width="17.1796875" style="328" customWidth="1"/>
    <col min="2057" max="2057" width="8.90625" style="328"/>
    <col min="2058" max="2076" width="8.54296875" style="328" customWidth="1"/>
    <col min="2077" max="2297" width="8.90625" style="328"/>
    <col min="2298" max="2298" width="8" style="328" customWidth="1"/>
    <col min="2299" max="2299" width="22.90625" style="328" customWidth="1"/>
    <col min="2300" max="2300" width="10.08984375" style="328" customWidth="1"/>
    <col min="2301" max="2301" width="5.54296875" style="328" bestFit="1" customWidth="1"/>
    <col min="2302" max="2302" width="7.54296875" style="328" customWidth="1"/>
    <col min="2303" max="2303" width="7.08984375" style="328" customWidth="1"/>
    <col min="2304" max="2304" width="4.90625" style="328" customWidth="1"/>
    <col min="2305" max="2305" width="0" style="328" hidden="1" customWidth="1"/>
    <col min="2306" max="2312" width="17.1796875" style="328" customWidth="1"/>
    <col min="2313" max="2313" width="8.90625" style="328"/>
    <col min="2314" max="2332" width="8.54296875" style="328" customWidth="1"/>
    <col min="2333" max="2553" width="8.90625" style="328"/>
    <col min="2554" max="2554" width="8" style="328" customWidth="1"/>
    <col min="2555" max="2555" width="22.90625" style="328" customWidth="1"/>
    <col min="2556" max="2556" width="10.08984375" style="328" customWidth="1"/>
    <col min="2557" max="2557" width="5.54296875" style="328" bestFit="1" customWidth="1"/>
    <col min="2558" max="2558" width="7.54296875" style="328" customWidth="1"/>
    <col min="2559" max="2559" width="7.08984375" style="328" customWidth="1"/>
    <col min="2560" max="2560" width="4.90625" style="328" customWidth="1"/>
    <col min="2561" max="2561" width="0" style="328" hidden="1" customWidth="1"/>
    <col min="2562" max="2568" width="17.1796875" style="328" customWidth="1"/>
    <col min="2569" max="2569" width="8.90625" style="328"/>
    <col min="2570" max="2588" width="8.54296875" style="328" customWidth="1"/>
    <col min="2589" max="2809" width="8.90625" style="328"/>
    <col min="2810" max="2810" width="8" style="328" customWidth="1"/>
    <col min="2811" max="2811" width="22.90625" style="328" customWidth="1"/>
    <col min="2812" max="2812" width="10.08984375" style="328" customWidth="1"/>
    <col min="2813" max="2813" width="5.54296875" style="328" bestFit="1" customWidth="1"/>
    <col min="2814" max="2814" width="7.54296875" style="328" customWidth="1"/>
    <col min="2815" max="2815" width="7.08984375" style="328" customWidth="1"/>
    <col min="2816" max="2816" width="4.90625" style="328" customWidth="1"/>
    <col min="2817" max="2817" width="0" style="328" hidden="1" customWidth="1"/>
    <col min="2818" max="2824" width="17.1796875" style="328" customWidth="1"/>
    <col min="2825" max="2825" width="8.90625" style="328"/>
    <col min="2826" max="2844" width="8.54296875" style="328" customWidth="1"/>
    <col min="2845" max="3065" width="8.90625" style="328"/>
    <col min="3066" max="3066" width="8" style="328" customWidth="1"/>
    <col min="3067" max="3067" width="22.90625" style="328" customWidth="1"/>
    <col min="3068" max="3068" width="10.08984375" style="328" customWidth="1"/>
    <col min="3069" max="3069" width="5.54296875" style="328" bestFit="1" customWidth="1"/>
    <col min="3070" max="3070" width="7.54296875" style="328" customWidth="1"/>
    <col min="3071" max="3071" width="7.08984375" style="328" customWidth="1"/>
    <col min="3072" max="3072" width="4.90625" style="328" customWidth="1"/>
    <col min="3073" max="3073" width="0" style="328" hidden="1" customWidth="1"/>
    <col min="3074" max="3080" width="17.1796875" style="328" customWidth="1"/>
    <col min="3081" max="3081" width="8.90625" style="328"/>
    <col min="3082" max="3100" width="8.54296875" style="328" customWidth="1"/>
    <col min="3101" max="3321" width="8.90625" style="328"/>
    <col min="3322" max="3322" width="8" style="328" customWidth="1"/>
    <col min="3323" max="3323" width="22.90625" style="328" customWidth="1"/>
    <col min="3324" max="3324" width="10.08984375" style="328" customWidth="1"/>
    <col min="3325" max="3325" width="5.54296875" style="328" bestFit="1" customWidth="1"/>
    <col min="3326" max="3326" width="7.54296875" style="328" customWidth="1"/>
    <col min="3327" max="3327" width="7.08984375" style="328" customWidth="1"/>
    <col min="3328" max="3328" width="4.90625" style="328" customWidth="1"/>
    <col min="3329" max="3329" width="0" style="328" hidden="1" customWidth="1"/>
    <col min="3330" max="3336" width="17.1796875" style="328" customWidth="1"/>
    <col min="3337" max="3337" width="8.90625" style="328"/>
    <col min="3338" max="3356" width="8.54296875" style="328" customWidth="1"/>
    <col min="3357" max="3577" width="8.90625" style="328"/>
    <col min="3578" max="3578" width="8" style="328" customWidth="1"/>
    <col min="3579" max="3579" width="22.90625" style="328" customWidth="1"/>
    <col min="3580" max="3580" width="10.08984375" style="328" customWidth="1"/>
    <col min="3581" max="3581" width="5.54296875" style="328" bestFit="1" customWidth="1"/>
    <col min="3582" max="3582" width="7.54296875" style="328" customWidth="1"/>
    <col min="3583" max="3583" width="7.08984375" style="328" customWidth="1"/>
    <col min="3584" max="3584" width="4.90625" style="328" customWidth="1"/>
    <col min="3585" max="3585" width="0" style="328" hidden="1" customWidth="1"/>
    <col min="3586" max="3592" width="17.1796875" style="328" customWidth="1"/>
    <col min="3593" max="3593" width="8.90625" style="328"/>
    <col min="3594" max="3612" width="8.54296875" style="328" customWidth="1"/>
    <col min="3613" max="3833" width="8.90625" style="328"/>
    <col min="3834" max="3834" width="8" style="328" customWidth="1"/>
    <col min="3835" max="3835" width="22.90625" style="328" customWidth="1"/>
    <col min="3836" max="3836" width="10.08984375" style="328" customWidth="1"/>
    <col min="3837" max="3837" width="5.54296875" style="328" bestFit="1" customWidth="1"/>
    <col min="3838" max="3838" width="7.54296875" style="328" customWidth="1"/>
    <col min="3839" max="3839" width="7.08984375" style="328" customWidth="1"/>
    <col min="3840" max="3840" width="4.90625" style="328" customWidth="1"/>
    <col min="3841" max="3841" width="0" style="328" hidden="1" customWidth="1"/>
    <col min="3842" max="3848" width="17.1796875" style="328" customWidth="1"/>
    <col min="3849" max="3849" width="8.90625" style="328"/>
    <col min="3850" max="3868" width="8.54296875" style="328" customWidth="1"/>
    <col min="3869" max="4089" width="8.90625" style="328"/>
    <col min="4090" max="4090" width="8" style="328" customWidth="1"/>
    <col min="4091" max="4091" width="22.90625" style="328" customWidth="1"/>
    <col min="4092" max="4092" width="10.08984375" style="328" customWidth="1"/>
    <col min="4093" max="4093" width="5.54296875" style="328" bestFit="1" customWidth="1"/>
    <col min="4094" max="4094" width="7.54296875" style="328" customWidth="1"/>
    <col min="4095" max="4095" width="7.08984375" style="328" customWidth="1"/>
    <col min="4096" max="4096" width="4.90625" style="328" customWidth="1"/>
    <col min="4097" max="4097" width="0" style="328" hidden="1" customWidth="1"/>
    <col min="4098" max="4104" width="17.1796875" style="328" customWidth="1"/>
    <col min="4105" max="4105" width="8.90625" style="328"/>
    <col min="4106" max="4124" width="8.54296875" style="328" customWidth="1"/>
    <col min="4125" max="4345" width="8.90625" style="328"/>
    <col min="4346" max="4346" width="8" style="328" customWidth="1"/>
    <col min="4347" max="4347" width="22.90625" style="328" customWidth="1"/>
    <col min="4348" max="4348" width="10.08984375" style="328" customWidth="1"/>
    <col min="4349" max="4349" width="5.54296875" style="328" bestFit="1" customWidth="1"/>
    <col min="4350" max="4350" width="7.54296875" style="328" customWidth="1"/>
    <col min="4351" max="4351" width="7.08984375" style="328" customWidth="1"/>
    <col min="4352" max="4352" width="4.90625" style="328" customWidth="1"/>
    <col min="4353" max="4353" width="0" style="328" hidden="1" customWidth="1"/>
    <col min="4354" max="4360" width="17.1796875" style="328" customWidth="1"/>
    <col min="4361" max="4361" width="8.90625" style="328"/>
    <col min="4362" max="4380" width="8.54296875" style="328" customWidth="1"/>
    <col min="4381" max="4601" width="8.90625" style="328"/>
    <col min="4602" max="4602" width="8" style="328" customWidth="1"/>
    <col min="4603" max="4603" width="22.90625" style="328" customWidth="1"/>
    <col min="4604" max="4604" width="10.08984375" style="328" customWidth="1"/>
    <col min="4605" max="4605" width="5.54296875" style="328" bestFit="1" customWidth="1"/>
    <col min="4606" max="4606" width="7.54296875" style="328" customWidth="1"/>
    <col min="4607" max="4607" width="7.08984375" style="328" customWidth="1"/>
    <col min="4608" max="4608" width="4.90625" style="328" customWidth="1"/>
    <col min="4609" max="4609" width="0" style="328" hidden="1" customWidth="1"/>
    <col min="4610" max="4616" width="17.1796875" style="328" customWidth="1"/>
    <col min="4617" max="4617" width="8.90625" style="328"/>
    <col min="4618" max="4636" width="8.54296875" style="328" customWidth="1"/>
    <col min="4637" max="4857" width="8.90625" style="328"/>
    <col min="4858" max="4858" width="8" style="328" customWidth="1"/>
    <col min="4859" max="4859" width="22.90625" style="328" customWidth="1"/>
    <col min="4860" max="4860" width="10.08984375" style="328" customWidth="1"/>
    <col min="4861" max="4861" width="5.54296875" style="328" bestFit="1" customWidth="1"/>
    <col min="4862" max="4862" width="7.54296875" style="328" customWidth="1"/>
    <col min="4863" max="4863" width="7.08984375" style="328" customWidth="1"/>
    <col min="4864" max="4864" width="4.90625" style="328" customWidth="1"/>
    <col min="4865" max="4865" width="0" style="328" hidden="1" customWidth="1"/>
    <col min="4866" max="4872" width="17.1796875" style="328" customWidth="1"/>
    <col min="4873" max="4873" width="8.90625" style="328"/>
    <col min="4874" max="4892" width="8.54296875" style="328" customWidth="1"/>
    <col min="4893" max="5113" width="8.90625" style="328"/>
    <col min="5114" max="5114" width="8" style="328" customWidth="1"/>
    <col min="5115" max="5115" width="22.90625" style="328" customWidth="1"/>
    <col min="5116" max="5116" width="10.08984375" style="328" customWidth="1"/>
    <col min="5117" max="5117" width="5.54296875" style="328" bestFit="1" customWidth="1"/>
    <col min="5118" max="5118" width="7.54296875" style="328" customWidth="1"/>
    <col min="5119" max="5119" width="7.08984375" style="328" customWidth="1"/>
    <col min="5120" max="5120" width="4.90625" style="328" customWidth="1"/>
    <col min="5121" max="5121" width="0" style="328" hidden="1" customWidth="1"/>
    <col min="5122" max="5128" width="17.1796875" style="328" customWidth="1"/>
    <col min="5129" max="5129" width="8.90625" style="328"/>
    <col min="5130" max="5148" width="8.54296875" style="328" customWidth="1"/>
    <col min="5149" max="5369" width="8.90625" style="328"/>
    <col min="5370" max="5370" width="8" style="328" customWidth="1"/>
    <col min="5371" max="5371" width="22.90625" style="328" customWidth="1"/>
    <col min="5372" max="5372" width="10.08984375" style="328" customWidth="1"/>
    <col min="5373" max="5373" width="5.54296875" style="328" bestFit="1" customWidth="1"/>
    <col min="5374" max="5374" width="7.54296875" style="328" customWidth="1"/>
    <col min="5375" max="5375" width="7.08984375" style="328" customWidth="1"/>
    <col min="5376" max="5376" width="4.90625" style="328" customWidth="1"/>
    <col min="5377" max="5377" width="0" style="328" hidden="1" customWidth="1"/>
    <col min="5378" max="5384" width="17.1796875" style="328" customWidth="1"/>
    <col min="5385" max="5385" width="8.90625" style="328"/>
    <col min="5386" max="5404" width="8.54296875" style="328" customWidth="1"/>
    <col min="5405" max="5625" width="8.90625" style="328"/>
    <col min="5626" max="5626" width="8" style="328" customWidth="1"/>
    <col min="5627" max="5627" width="22.90625" style="328" customWidth="1"/>
    <col min="5628" max="5628" width="10.08984375" style="328" customWidth="1"/>
    <col min="5629" max="5629" width="5.54296875" style="328" bestFit="1" customWidth="1"/>
    <col min="5630" max="5630" width="7.54296875" style="328" customWidth="1"/>
    <col min="5631" max="5631" width="7.08984375" style="328" customWidth="1"/>
    <col min="5632" max="5632" width="4.90625" style="328" customWidth="1"/>
    <col min="5633" max="5633" width="0" style="328" hidden="1" customWidth="1"/>
    <col min="5634" max="5640" width="17.1796875" style="328" customWidth="1"/>
    <col min="5641" max="5641" width="8.90625" style="328"/>
    <col min="5642" max="5660" width="8.54296875" style="328" customWidth="1"/>
    <col min="5661" max="5881" width="8.90625" style="328"/>
    <col min="5882" max="5882" width="8" style="328" customWidth="1"/>
    <col min="5883" max="5883" width="22.90625" style="328" customWidth="1"/>
    <col min="5884" max="5884" width="10.08984375" style="328" customWidth="1"/>
    <col min="5885" max="5885" width="5.54296875" style="328" bestFit="1" customWidth="1"/>
    <col min="5886" max="5886" width="7.54296875" style="328" customWidth="1"/>
    <col min="5887" max="5887" width="7.08984375" style="328" customWidth="1"/>
    <col min="5888" max="5888" width="4.90625" style="328" customWidth="1"/>
    <col min="5889" max="5889" width="0" style="328" hidden="1" customWidth="1"/>
    <col min="5890" max="5896" width="17.1796875" style="328" customWidth="1"/>
    <col min="5897" max="5897" width="8.90625" style="328"/>
    <col min="5898" max="5916" width="8.54296875" style="328" customWidth="1"/>
    <col min="5917" max="6137" width="8.90625" style="328"/>
    <col min="6138" max="6138" width="8" style="328" customWidth="1"/>
    <col min="6139" max="6139" width="22.90625" style="328" customWidth="1"/>
    <col min="6140" max="6140" width="10.08984375" style="328" customWidth="1"/>
    <col min="6141" max="6141" width="5.54296875" style="328" bestFit="1" customWidth="1"/>
    <col min="6142" max="6142" width="7.54296875" style="328" customWidth="1"/>
    <col min="6143" max="6143" width="7.08984375" style="328" customWidth="1"/>
    <col min="6144" max="6144" width="4.90625" style="328" customWidth="1"/>
    <col min="6145" max="6145" width="0" style="328" hidden="1" customWidth="1"/>
    <col min="6146" max="6152" width="17.1796875" style="328" customWidth="1"/>
    <col min="6153" max="6153" width="8.90625" style="328"/>
    <col min="6154" max="6172" width="8.54296875" style="328" customWidth="1"/>
    <col min="6173" max="6393" width="8.90625" style="328"/>
    <col min="6394" max="6394" width="8" style="328" customWidth="1"/>
    <col min="6395" max="6395" width="22.90625" style="328" customWidth="1"/>
    <col min="6396" max="6396" width="10.08984375" style="328" customWidth="1"/>
    <col min="6397" max="6397" width="5.54296875" style="328" bestFit="1" customWidth="1"/>
    <col min="6398" max="6398" width="7.54296875" style="328" customWidth="1"/>
    <col min="6399" max="6399" width="7.08984375" style="328" customWidth="1"/>
    <col min="6400" max="6400" width="4.90625" style="328" customWidth="1"/>
    <col min="6401" max="6401" width="0" style="328" hidden="1" customWidth="1"/>
    <col min="6402" max="6408" width="17.1796875" style="328" customWidth="1"/>
    <col min="6409" max="6409" width="8.90625" style="328"/>
    <col min="6410" max="6428" width="8.54296875" style="328" customWidth="1"/>
    <col min="6429" max="6649" width="8.90625" style="328"/>
    <col min="6650" max="6650" width="8" style="328" customWidth="1"/>
    <col min="6651" max="6651" width="22.90625" style="328" customWidth="1"/>
    <col min="6652" max="6652" width="10.08984375" style="328" customWidth="1"/>
    <col min="6653" max="6653" width="5.54296875" style="328" bestFit="1" customWidth="1"/>
    <col min="6654" max="6654" width="7.54296875" style="328" customWidth="1"/>
    <col min="6655" max="6655" width="7.08984375" style="328" customWidth="1"/>
    <col min="6656" max="6656" width="4.90625" style="328" customWidth="1"/>
    <col min="6657" max="6657" width="0" style="328" hidden="1" customWidth="1"/>
    <col min="6658" max="6664" width="17.1796875" style="328" customWidth="1"/>
    <col min="6665" max="6665" width="8.90625" style="328"/>
    <col min="6666" max="6684" width="8.54296875" style="328" customWidth="1"/>
    <col min="6685" max="6905" width="8.90625" style="328"/>
    <col min="6906" max="6906" width="8" style="328" customWidth="1"/>
    <col min="6907" max="6907" width="22.90625" style="328" customWidth="1"/>
    <col min="6908" max="6908" width="10.08984375" style="328" customWidth="1"/>
    <col min="6909" max="6909" width="5.54296875" style="328" bestFit="1" customWidth="1"/>
    <col min="6910" max="6910" width="7.54296875" style="328" customWidth="1"/>
    <col min="6911" max="6911" width="7.08984375" style="328" customWidth="1"/>
    <col min="6912" max="6912" width="4.90625" style="328" customWidth="1"/>
    <col min="6913" max="6913" width="0" style="328" hidden="1" customWidth="1"/>
    <col min="6914" max="6920" width="17.1796875" style="328" customWidth="1"/>
    <col min="6921" max="6921" width="8.90625" style="328"/>
    <col min="6922" max="6940" width="8.54296875" style="328" customWidth="1"/>
    <col min="6941" max="7161" width="8.90625" style="328"/>
    <col min="7162" max="7162" width="8" style="328" customWidth="1"/>
    <col min="7163" max="7163" width="22.90625" style="328" customWidth="1"/>
    <col min="7164" max="7164" width="10.08984375" style="328" customWidth="1"/>
    <col min="7165" max="7165" width="5.54296875" style="328" bestFit="1" customWidth="1"/>
    <col min="7166" max="7166" width="7.54296875" style="328" customWidth="1"/>
    <col min="7167" max="7167" width="7.08984375" style="328" customWidth="1"/>
    <col min="7168" max="7168" width="4.90625" style="328" customWidth="1"/>
    <col min="7169" max="7169" width="0" style="328" hidden="1" customWidth="1"/>
    <col min="7170" max="7176" width="17.1796875" style="328" customWidth="1"/>
    <col min="7177" max="7177" width="8.90625" style="328"/>
    <col min="7178" max="7196" width="8.54296875" style="328" customWidth="1"/>
    <col min="7197" max="7417" width="8.90625" style="328"/>
    <col min="7418" max="7418" width="8" style="328" customWidth="1"/>
    <col min="7419" max="7419" width="22.90625" style="328" customWidth="1"/>
    <col min="7420" max="7420" width="10.08984375" style="328" customWidth="1"/>
    <col min="7421" max="7421" width="5.54296875" style="328" bestFit="1" customWidth="1"/>
    <col min="7422" max="7422" width="7.54296875" style="328" customWidth="1"/>
    <col min="7423" max="7423" width="7.08984375" style="328" customWidth="1"/>
    <col min="7424" max="7424" width="4.90625" style="328" customWidth="1"/>
    <col min="7425" max="7425" width="0" style="328" hidden="1" customWidth="1"/>
    <col min="7426" max="7432" width="17.1796875" style="328" customWidth="1"/>
    <col min="7433" max="7433" width="8.90625" style="328"/>
    <col min="7434" max="7452" width="8.54296875" style="328" customWidth="1"/>
    <col min="7453" max="7673" width="8.90625" style="328"/>
    <col min="7674" max="7674" width="8" style="328" customWidth="1"/>
    <col min="7675" max="7675" width="22.90625" style="328" customWidth="1"/>
    <col min="7676" max="7676" width="10.08984375" style="328" customWidth="1"/>
    <col min="7677" max="7677" width="5.54296875" style="328" bestFit="1" customWidth="1"/>
    <col min="7678" max="7678" width="7.54296875" style="328" customWidth="1"/>
    <col min="7679" max="7679" width="7.08984375" style="328" customWidth="1"/>
    <col min="7680" max="7680" width="4.90625" style="328" customWidth="1"/>
    <col min="7681" max="7681" width="0" style="328" hidden="1" customWidth="1"/>
    <col min="7682" max="7688" width="17.1796875" style="328" customWidth="1"/>
    <col min="7689" max="7689" width="8.90625" style="328"/>
    <col min="7690" max="7708" width="8.54296875" style="328" customWidth="1"/>
    <col min="7709" max="7929" width="8.90625" style="328"/>
    <col min="7930" max="7930" width="8" style="328" customWidth="1"/>
    <col min="7931" max="7931" width="22.90625" style="328" customWidth="1"/>
    <col min="7932" max="7932" width="10.08984375" style="328" customWidth="1"/>
    <col min="7933" max="7933" width="5.54296875" style="328" bestFit="1" customWidth="1"/>
    <col min="7934" max="7934" width="7.54296875" style="328" customWidth="1"/>
    <col min="7935" max="7935" width="7.08984375" style="328" customWidth="1"/>
    <col min="7936" max="7936" width="4.90625" style="328" customWidth="1"/>
    <col min="7937" max="7937" width="0" style="328" hidden="1" customWidth="1"/>
    <col min="7938" max="7944" width="17.1796875" style="328" customWidth="1"/>
    <col min="7945" max="7945" width="8.90625" style="328"/>
    <col min="7946" max="7964" width="8.54296875" style="328" customWidth="1"/>
    <col min="7965" max="8185" width="8.90625" style="328"/>
    <col min="8186" max="8186" width="8" style="328" customWidth="1"/>
    <col min="8187" max="8187" width="22.90625" style="328" customWidth="1"/>
    <col min="8188" max="8188" width="10.08984375" style="328" customWidth="1"/>
    <col min="8189" max="8189" width="5.54296875" style="328" bestFit="1" customWidth="1"/>
    <col min="8190" max="8190" width="7.54296875" style="328" customWidth="1"/>
    <col min="8191" max="8191" width="7.08984375" style="328" customWidth="1"/>
    <col min="8192" max="8192" width="4.90625" style="328" customWidth="1"/>
    <col min="8193" max="8193" width="0" style="328" hidden="1" customWidth="1"/>
    <col min="8194" max="8200" width="17.1796875" style="328" customWidth="1"/>
    <col min="8201" max="8201" width="8.90625" style="328"/>
    <col min="8202" max="8220" width="8.54296875" style="328" customWidth="1"/>
    <col min="8221" max="8441" width="8.90625" style="328"/>
    <col min="8442" max="8442" width="8" style="328" customWidth="1"/>
    <col min="8443" max="8443" width="22.90625" style="328" customWidth="1"/>
    <col min="8444" max="8444" width="10.08984375" style="328" customWidth="1"/>
    <col min="8445" max="8445" width="5.54296875" style="328" bestFit="1" customWidth="1"/>
    <col min="8446" max="8446" width="7.54296875" style="328" customWidth="1"/>
    <col min="8447" max="8447" width="7.08984375" style="328" customWidth="1"/>
    <col min="8448" max="8448" width="4.90625" style="328" customWidth="1"/>
    <col min="8449" max="8449" width="0" style="328" hidden="1" customWidth="1"/>
    <col min="8450" max="8456" width="17.1796875" style="328" customWidth="1"/>
    <col min="8457" max="8457" width="8.90625" style="328"/>
    <col min="8458" max="8476" width="8.54296875" style="328" customWidth="1"/>
    <col min="8477" max="8697" width="8.90625" style="328"/>
    <col min="8698" max="8698" width="8" style="328" customWidth="1"/>
    <col min="8699" max="8699" width="22.90625" style="328" customWidth="1"/>
    <col min="8700" max="8700" width="10.08984375" style="328" customWidth="1"/>
    <col min="8701" max="8701" width="5.54296875" style="328" bestFit="1" customWidth="1"/>
    <col min="8702" max="8702" width="7.54296875" style="328" customWidth="1"/>
    <col min="8703" max="8703" width="7.08984375" style="328" customWidth="1"/>
    <col min="8704" max="8704" width="4.90625" style="328" customWidth="1"/>
    <col min="8705" max="8705" width="0" style="328" hidden="1" customWidth="1"/>
    <col min="8706" max="8712" width="17.1796875" style="328" customWidth="1"/>
    <col min="8713" max="8713" width="8.90625" style="328"/>
    <col min="8714" max="8732" width="8.54296875" style="328" customWidth="1"/>
    <col min="8733" max="8953" width="8.90625" style="328"/>
    <col min="8954" max="8954" width="8" style="328" customWidth="1"/>
    <col min="8955" max="8955" width="22.90625" style="328" customWidth="1"/>
    <col min="8956" max="8956" width="10.08984375" style="328" customWidth="1"/>
    <col min="8957" max="8957" width="5.54296875" style="328" bestFit="1" customWidth="1"/>
    <col min="8958" max="8958" width="7.54296875" style="328" customWidth="1"/>
    <col min="8959" max="8959" width="7.08984375" style="328" customWidth="1"/>
    <col min="8960" max="8960" width="4.90625" style="328" customWidth="1"/>
    <col min="8961" max="8961" width="0" style="328" hidden="1" customWidth="1"/>
    <col min="8962" max="8968" width="17.1796875" style="328" customWidth="1"/>
    <col min="8969" max="8969" width="8.90625" style="328"/>
    <col min="8970" max="8988" width="8.54296875" style="328" customWidth="1"/>
    <col min="8989" max="9209" width="8.90625" style="328"/>
    <col min="9210" max="9210" width="8" style="328" customWidth="1"/>
    <col min="9211" max="9211" width="22.90625" style="328" customWidth="1"/>
    <col min="9212" max="9212" width="10.08984375" style="328" customWidth="1"/>
    <col min="9213" max="9213" width="5.54296875" style="328" bestFit="1" customWidth="1"/>
    <col min="9214" max="9214" width="7.54296875" style="328" customWidth="1"/>
    <col min="9215" max="9215" width="7.08984375" style="328" customWidth="1"/>
    <col min="9216" max="9216" width="4.90625" style="328" customWidth="1"/>
    <col min="9217" max="9217" width="0" style="328" hidden="1" customWidth="1"/>
    <col min="9218" max="9224" width="17.1796875" style="328" customWidth="1"/>
    <col min="9225" max="9225" width="8.90625" style="328"/>
    <col min="9226" max="9244" width="8.54296875" style="328" customWidth="1"/>
    <col min="9245" max="9465" width="8.90625" style="328"/>
    <col min="9466" max="9466" width="8" style="328" customWidth="1"/>
    <col min="9467" max="9467" width="22.90625" style="328" customWidth="1"/>
    <col min="9468" max="9468" width="10.08984375" style="328" customWidth="1"/>
    <col min="9469" max="9469" width="5.54296875" style="328" bestFit="1" customWidth="1"/>
    <col min="9470" max="9470" width="7.54296875" style="328" customWidth="1"/>
    <col min="9471" max="9471" width="7.08984375" style="328" customWidth="1"/>
    <col min="9472" max="9472" width="4.90625" style="328" customWidth="1"/>
    <col min="9473" max="9473" width="0" style="328" hidden="1" customWidth="1"/>
    <col min="9474" max="9480" width="17.1796875" style="328" customWidth="1"/>
    <col min="9481" max="9481" width="8.90625" style="328"/>
    <col min="9482" max="9500" width="8.54296875" style="328" customWidth="1"/>
    <col min="9501" max="9721" width="8.90625" style="328"/>
    <col min="9722" max="9722" width="8" style="328" customWidth="1"/>
    <col min="9723" max="9723" width="22.90625" style="328" customWidth="1"/>
    <col min="9724" max="9724" width="10.08984375" style="328" customWidth="1"/>
    <col min="9725" max="9725" width="5.54296875" style="328" bestFit="1" customWidth="1"/>
    <col min="9726" max="9726" width="7.54296875" style="328" customWidth="1"/>
    <col min="9727" max="9727" width="7.08984375" style="328" customWidth="1"/>
    <col min="9728" max="9728" width="4.90625" style="328" customWidth="1"/>
    <col min="9729" max="9729" width="0" style="328" hidden="1" customWidth="1"/>
    <col min="9730" max="9736" width="17.1796875" style="328" customWidth="1"/>
    <col min="9737" max="9737" width="8.90625" style="328"/>
    <col min="9738" max="9756" width="8.54296875" style="328" customWidth="1"/>
    <col min="9757" max="9977" width="8.90625" style="328"/>
    <col min="9978" max="9978" width="8" style="328" customWidth="1"/>
    <col min="9979" max="9979" width="22.90625" style="328" customWidth="1"/>
    <col min="9980" max="9980" width="10.08984375" style="328" customWidth="1"/>
    <col min="9981" max="9981" width="5.54296875" style="328" bestFit="1" customWidth="1"/>
    <col min="9982" max="9982" width="7.54296875" style="328" customWidth="1"/>
    <col min="9983" max="9983" width="7.08984375" style="328" customWidth="1"/>
    <col min="9984" max="9984" width="4.90625" style="328" customWidth="1"/>
    <col min="9985" max="9985" width="0" style="328" hidden="1" customWidth="1"/>
    <col min="9986" max="9992" width="17.1796875" style="328" customWidth="1"/>
    <col min="9993" max="9993" width="8.90625" style="328"/>
    <col min="9994" max="10012" width="8.54296875" style="328" customWidth="1"/>
    <col min="10013" max="10233" width="8.90625" style="328"/>
    <col min="10234" max="10234" width="8" style="328" customWidth="1"/>
    <col min="10235" max="10235" width="22.90625" style="328" customWidth="1"/>
    <col min="10236" max="10236" width="10.08984375" style="328" customWidth="1"/>
    <col min="10237" max="10237" width="5.54296875" style="328" bestFit="1" customWidth="1"/>
    <col min="10238" max="10238" width="7.54296875" style="328" customWidth="1"/>
    <col min="10239" max="10239" width="7.08984375" style="328" customWidth="1"/>
    <col min="10240" max="10240" width="4.90625" style="328" customWidth="1"/>
    <col min="10241" max="10241" width="0" style="328" hidden="1" customWidth="1"/>
    <col min="10242" max="10248" width="17.1796875" style="328" customWidth="1"/>
    <col min="10249" max="10249" width="8.90625" style="328"/>
    <col min="10250" max="10268" width="8.54296875" style="328" customWidth="1"/>
    <col min="10269" max="10489" width="8.90625" style="328"/>
    <col min="10490" max="10490" width="8" style="328" customWidth="1"/>
    <col min="10491" max="10491" width="22.90625" style="328" customWidth="1"/>
    <col min="10492" max="10492" width="10.08984375" style="328" customWidth="1"/>
    <col min="10493" max="10493" width="5.54296875" style="328" bestFit="1" customWidth="1"/>
    <col min="10494" max="10494" width="7.54296875" style="328" customWidth="1"/>
    <col min="10495" max="10495" width="7.08984375" style="328" customWidth="1"/>
    <col min="10496" max="10496" width="4.90625" style="328" customWidth="1"/>
    <col min="10497" max="10497" width="0" style="328" hidden="1" customWidth="1"/>
    <col min="10498" max="10504" width="17.1796875" style="328" customWidth="1"/>
    <col min="10505" max="10505" width="8.90625" style="328"/>
    <col min="10506" max="10524" width="8.54296875" style="328" customWidth="1"/>
    <col min="10525" max="10745" width="8.90625" style="328"/>
    <col min="10746" max="10746" width="8" style="328" customWidth="1"/>
    <col min="10747" max="10747" width="22.90625" style="328" customWidth="1"/>
    <col min="10748" max="10748" width="10.08984375" style="328" customWidth="1"/>
    <col min="10749" max="10749" width="5.54296875" style="328" bestFit="1" customWidth="1"/>
    <col min="10750" max="10750" width="7.54296875" style="328" customWidth="1"/>
    <col min="10751" max="10751" width="7.08984375" style="328" customWidth="1"/>
    <col min="10752" max="10752" width="4.90625" style="328" customWidth="1"/>
    <col min="10753" max="10753" width="0" style="328" hidden="1" customWidth="1"/>
    <col min="10754" max="10760" width="17.1796875" style="328" customWidth="1"/>
    <col min="10761" max="10761" width="8.90625" style="328"/>
    <col min="10762" max="10780" width="8.54296875" style="328" customWidth="1"/>
    <col min="10781" max="11001" width="8.90625" style="328"/>
    <col min="11002" max="11002" width="8" style="328" customWidth="1"/>
    <col min="11003" max="11003" width="22.90625" style="328" customWidth="1"/>
    <col min="11004" max="11004" width="10.08984375" style="328" customWidth="1"/>
    <col min="11005" max="11005" width="5.54296875" style="328" bestFit="1" customWidth="1"/>
    <col min="11006" max="11006" width="7.54296875" style="328" customWidth="1"/>
    <col min="11007" max="11007" width="7.08984375" style="328" customWidth="1"/>
    <col min="11008" max="11008" width="4.90625" style="328" customWidth="1"/>
    <col min="11009" max="11009" width="0" style="328" hidden="1" customWidth="1"/>
    <col min="11010" max="11016" width="17.1796875" style="328" customWidth="1"/>
    <col min="11017" max="11017" width="8.90625" style="328"/>
    <col min="11018" max="11036" width="8.54296875" style="328" customWidth="1"/>
    <col min="11037" max="11257" width="8.90625" style="328"/>
    <col min="11258" max="11258" width="8" style="328" customWidth="1"/>
    <col min="11259" max="11259" width="22.90625" style="328" customWidth="1"/>
    <col min="11260" max="11260" width="10.08984375" style="328" customWidth="1"/>
    <col min="11261" max="11261" width="5.54296875" style="328" bestFit="1" customWidth="1"/>
    <col min="11262" max="11262" width="7.54296875" style="328" customWidth="1"/>
    <col min="11263" max="11263" width="7.08984375" style="328" customWidth="1"/>
    <col min="11264" max="11264" width="4.90625" style="328" customWidth="1"/>
    <col min="11265" max="11265" width="0" style="328" hidden="1" customWidth="1"/>
    <col min="11266" max="11272" width="17.1796875" style="328" customWidth="1"/>
    <col min="11273" max="11273" width="8.90625" style="328"/>
    <col min="11274" max="11292" width="8.54296875" style="328" customWidth="1"/>
    <col min="11293" max="11513" width="8.90625" style="328"/>
    <col min="11514" max="11514" width="8" style="328" customWidth="1"/>
    <col min="11515" max="11515" width="22.90625" style="328" customWidth="1"/>
    <col min="11516" max="11516" width="10.08984375" style="328" customWidth="1"/>
    <col min="11517" max="11517" width="5.54296875" style="328" bestFit="1" customWidth="1"/>
    <col min="11518" max="11518" width="7.54296875" style="328" customWidth="1"/>
    <col min="11519" max="11519" width="7.08984375" style="328" customWidth="1"/>
    <col min="11520" max="11520" width="4.90625" style="328" customWidth="1"/>
    <col min="11521" max="11521" width="0" style="328" hidden="1" customWidth="1"/>
    <col min="11522" max="11528" width="17.1796875" style="328" customWidth="1"/>
    <col min="11529" max="11529" width="8.90625" style="328"/>
    <col min="11530" max="11548" width="8.54296875" style="328" customWidth="1"/>
    <col min="11549" max="11769" width="8.90625" style="328"/>
    <col min="11770" max="11770" width="8" style="328" customWidth="1"/>
    <col min="11771" max="11771" width="22.90625" style="328" customWidth="1"/>
    <col min="11772" max="11772" width="10.08984375" style="328" customWidth="1"/>
    <col min="11773" max="11773" width="5.54296875" style="328" bestFit="1" customWidth="1"/>
    <col min="11774" max="11774" width="7.54296875" style="328" customWidth="1"/>
    <col min="11775" max="11775" width="7.08984375" style="328" customWidth="1"/>
    <col min="11776" max="11776" width="4.90625" style="328" customWidth="1"/>
    <col min="11777" max="11777" width="0" style="328" hidden="1" customWidth="1"/>
    <col min="11778" max="11784" width="17.1796875" style="328" customWidth="1"/>
    <col min="11785" max="11785" width="8.90625" style="328"/>
    <col min="11786" max="11804" width="8.54296875" style="328" customWidth="1"/>
    <col min="11805" max="12025" width="8.90625" style="328"/>
    <col min="12026" max="12026" width="8" style="328" customWidth="1"/>
    <col min="12027" max="12027" width="22.90625" style="328" customWidth="1"/>
    <col min="12028" max="12028" width="10.08984375" style="328" customWidth="1"/>
    <col min="12029" max="12029" width="5.54296875" style="328" bestFit="1" customWidth="1"/>
    <col min="12030" max="12030" width="7.54296875" style="328" customWidth="1"/>
    <col min="12031" max="12031" width="7.08984375" style="328" customWidth="1"/>
    <col min="12032" max="12032" width="4.90625" style="328" customWidth="1"/>
    <col min="12033" max="12033" width="0" style="328" hidden="1" customWidth="1"/>
    <col min="12034" max="12040" width="17.1796875" style="328" customWidth="1"/>
    <col min="12041" max="12041" width="8.90625" style="328"/>
    <col min="12042" max="12060" width="8.54296875" style="328" customWidth="1"/>
    <col min="12061" max="12281" width="8.90625" style="328"/>
    <col min="12282" max="12282" width="8" style="328" customWidth="1"/>
    <col min="12283" max="12283" width="22.90625" style="328" customWidth="1"/>
    <col min="12284" max="12284" width="10.08984375" style="328" customWidth="1"/>
    <col min="12285" max="12285" width="5.54296875" style="328" bestFit="1" customWidth="1"/>
    <col min="12286" max="12286" width="7.54296875" style="328" customWidth="1"/>
    <col min="12287" max="12287" width="7.08984375" style="328" customWidth="1"/>
    <col min="12288" max="12288" width="4.90625" style="328" customWidth="1"/>
    <col min="12289" max="12289" width="0" style="328" hidden="1" customWidth="1"/>
    <col min="12290" max="12296" width="17.1796875" style="328" customWidth="1"/>
    <col min="12297" max="12297" width="8.90625" style="328"/>
    <col min="12298" max="12316" width="8.54296875" style="328" customWidth="1"/>
    <col min="12317" max="12537" width="8.90625" style="328"/>
    <col min="12538" max="12538" width="8" style="328" customWidth="1"/>
    <col min="12539" max="12539" width="22.90625" style="328" customWidth="1"/>
    <col min="12540" max="12540" width="10.08984375" style="328" customWidth="1"/>
    <col min="12541" max="12541" width="5.54296875" style="328" bestFit="1" customWidth="1"/>
    <col min="12542" max="12542" width="7.54296875" style="328" customWidth="1"/>
    <col min="12543" max="12543" width="7.08984375" style="328" customWidth="1"/>
    <col min="12544" max="12544" width="4.90625" style="328" customWidth="1"/>
    <col min="12545" max="12545" width="0" style="328" hidden="1" customWidth="1"/>
    <col min="12546" max="12552" width="17.1796875" style="328" customWidth="1"/>
    <col min="12553" max="12553" width="8.90625" style="328"/>
    <col min="12554" max="12572" width="8.54296875" style="328" customWidth="1"/>
    <col min="12573" max="12793" width="8.90625" style="328"/>
    <col min="12794" max="12794" width="8" style="328" customWidth="1"/>
    <col min="12795" max="12795" width="22.90625" style="328" customWidth="1"/>
    <col min="12796" max="12796" width="10.08984375" style="328" customWidth="1"/>
    <col min="12797" max="12797" width="5.54296875" style="328" bestFit="1" customWidth="1"/>
    <col min="12798" max="12798" width="7.54296875" style="328" customWidth="1"/>
    <col min="12799" max="12799" width="7.08984375" style="328" customWidth="1"/>
    <col min="12800" max="12800" width="4.90625" style="328" customWidth="1"/>
    <col min="12801" max="12801" width="0" style="328" hidden="1" customWidth="1"/>
    <col min="12802" max="12808" width="17.1796875" style="328" customWidth="1"/>
    <col min="12809" max="12809" width="8.90625" style="328"/>
    <col min="12810" max="12828" width="8.54296875" style="328" customWidth="1"/>
    <col min="12829" max="13049" width="8.90625" style="328"/>
    <col min="13050" max="13050" width="8" style="328" customWidth="1"/>
    <col min="13051" max="13051" width="22.90625" style="328" customWidth="1"/>
    <col min="13052" max="13052" width="10.08984375" style="328" customWidth="1"/>
    <col min="13053" max="13053" width="5.54296875" style="328" bestFit="1" customWidth="1"/>
    <col min="13054" max="13054" width="7.54296875" style="328" customWidth="1"/>
    <col min="13055" max="13055" width="7.08984375" style="328" customWidth="1"/>
    <col min="13056" max="13056" width="4.90625" style="328" customWidth="1"/>
    <col min="13057" max="13057" width="0" style="328" hidden="1" customWidth="1"/>
    <col min="13058" max="13064" width="17.1796875" style="328" customWidth="1"/>
    <col min="13065" max="13065" width="8.90625" style="328"/>
    <col min="13066" max="13084" width="8.54296875" style="328" customWidth="1"/>
    <col min="13085" max="13305" width="8.90625" style="328"/>
    <col min="13306" max="13306" width="8" style="328" customWidth="1"/>
    <col min="13307" max="13307" width="22.90625" style="328" customWidth="1"/>
    <col min="13308" max="13308" width="10.08984375" style="328" customWidth="1"/>
    <col min="13309" max="13309" width="5.54296875" style="328" bestFit="1" customWidth="1"/>
    <col min="13310" max="13310" width="7.54296875" style="328" customWidth="1"/>
    <col min="13311" max="13311" width="7.08984375" style="328" customWidth="1"/>
    <col min="13312" max="13312" width="4.90625" style="328" customWidth="1"/>
    <col min="13313" max="13313" width="0" style="328" hidden="1" customWidth="1"/>
    <col min="13314" max="13320" width="17.1796875" style="328" customWidth="1"/>
    <col min="13321" max="13321" width="8.90625" style="328"/>
    <col min="13322" max="13340" width="8.54296875" style="328" customWidth="1"/>
    <col min="13341" max="13561" width="8.90625" style="328"/>
    <col min="13562" max="13562" width="8" style="328" customWidth="1"/>
    <col min="13563" max="13563" width="22.90625" style="328" customWidth="1"/>
    <col min="13564" max="13564" width="10.08984375" style="328" customWidth="1"/>
    <col min="13565" max="13565" width="5.54296875" style="328" bestFit="1" customWidth="1"/>
    <col min="13566" max="13566" width="7.54296875" style="328" customWidth="1"/>
    <col min="13567" max="13567" width="7.08984375" style="328" customWidth="1"/>
    <col min="13568" max="13568" width="4.90625" style="328" customWidth="1"/>
    <col min="13569" max="13569" width="0" style="328" hidden="1" customWidth="1"/>
    <col min="13570" max="13576" width="17.1796875" style="328" customWidth="1"/>
    <col min="13577" max="13577" width="8.90625" style="328"/>
    <col min="13578" max="13596" width="8.54296875" style="328" customWidth="1"/>
    <col min="13597" max="13817" width="8.90625" style="328"/>
    <col min="13818" max="13818" width="8" style="328" customWidth="1"/>
    <col min="13819" max="13819" width="22.90625" style="328" customWidth="1"/>
    <col min="13820" max="13820" width="10.08984375" style="328" customWidth="1"/>
    <col min="13821" max="13821" width="5.54296875" style="328" bestFit="1" customWidth="1"/>
    <col min="13822" max="13822" width="7.54296875" style="328" customWidth="1"/>
    <col min="13823" max="13823" width="7.08984375" style="328" customWidth="1"/>
    <col min="13824" max="13824" width="4.90625" style="328" customWidth="1"/>
    <col min="13825" max="13825" width="0" style="328" hidden="1" customWidth="1"/>
    <col min="13826" max="13832" width="17.1796875" style="328" customWidth="1"/>
    <col min="13833" max="13833" width="8.90625" style="328"/>
    <col min="13834" max="13852" width="8.54296875" style="328" customWidth="1"/>
    <col min="13853" max="14073" width="8.90625" style="328"/>
    <col min="14074" max="14074" width="8" style="328" customWidth="1"/>
    <col min="14075" max="14075" width="22.90625" style="328" customWidth="1"/>
    <col min="14076" max="14076" width="10.08984375" style="328" customWidth="1"/>
    <col min="14077" max="14077" width="5.54296875" style="328" bestFit="1" customWidth="1"/>
    <col min="14078" max="14078" width="7.54296875" style="328" customWidth="1"/>
    <col min="14079" max="14079" width="7.08984375" style="328" customWidth="1"/>
    <col min="14080" max="14080" width="4.90625" style="328" customWidth="1"/>
    <col min="14081" max="14081" width="0" style="328" hidden="1" customWidth="1"/>
    <col min="14082" max="14088" width="17.1796875" style="328" customWidth="1"/>
    <col min="14089" max="14089" width="8.90625" style="328"/>
    <col min="14090" max="14108" width="8.54296875" style="328" customWidth="1"/>
    <col min="14109" max="14329" width="8.90625" style="328"/>
    <col min="14330" max="14330" width="8" style="328" customWidth="1"/>
    <col min="14331" max="14331" width="22.90625" style="328" customWidth="1"/>
    <col min="14332" max="14332" width="10.08984375" style="328" customWidth="1"/>
    <col min="14333" max="14333" width="5.54296875" style="328" bestFit="1" customWidth="1"/>
    <col min="14334" max="14334" width="7.54296875" style="328" customWidth="1"/>
    <col min="14335" max="14335" width="7.08984375" style="328" customWidth="1"/>
    <col min="14336" max="14336" width="4.90625" style="328" customWidth="1"/>
    <col min="14337" max="14337" width="0" style="328" hidden="1" customWidth="1"/>
    <col min="14338" max="14344" width="17.1796875" style="328" customWidth="1"/>
    <col min="14345" max="14345" width="8.90625" style="328"/>
    <col min="14346" max="14364" width="8.54296875" style="328" customWidth="1"/>
    <col min="14365" max="14585" width="8.90625" style="328"/>
    <col min="14586" max="14586" width="8" style="328" customWidth="1"/>
    <col min="14587" max="14587" width="22.90625" style="328" customWidth="1"/>
    <col min="14588" max="14588" width="10.08984375" style="328" customWidth="1"/>
    <col min="14589" max="14589" width="5.54296875" style="328" bestFit="1" customWidth="1"/>
    <col min="14590" max="14590" width="7.54296875" style="328" customWidth="1"/>
    <col min="14591" max="14591" width="7.08984375" style="328" customWidth="1"/>
    <col min="14592" max="14592" width="4.90625" style="328" customWidth="1"/>
    <col min="14593" max="14593" width="0" style="328" hidden="1" customWidth="1"/>
    <col min="14594" max="14600" width="17.1796875" style="328" customWidth="1"/>
    <col min="14601" max="14601" width="8.90625" style="328"/>
    <col min="14602" max="14620" width="8.54296875" style="328" customWidth="1"/>
    <col min="14621" max="14841" width="8.90625" style="328"/>
    <col min="14842" max="14842" width="8" style="328" customWidth="1"/>
    <col min="14843" max="14843" width="22.90625" style="328" customWidth="1"/>
    <col min="14844" max="14844" width="10.08984375" style="328" customWidth="1"/>
    <col min="14845" max="14845" width="5.54296875" style="328" bestFit="1" customWidth="1"/>
    <col min="14846" max="14846" width="7.54296875" style="328" customWidth="1"/>
    <col min="14847" max="14847" width="7.08984375" style="328" customWidth="1"/>
    <col min="14848" max="14848" width="4.90625" style="328" customWidth="1"/>
    <col min="14849" max="14849" width="0" style="328" hidden="1" customWidth="1"/>
    <col min="14850" max="14856" width="17.1796875" style="328" customWidth="1"/>
    <col min="14857" max="14857" width="8.90625" style="328"/>
    <col min="14858" max="14876" width="8.54296875" style="328" customWidth="1"/>
    <col min="14877" max="15097" width="8.90625" style="328"/>
    <col min="15098" max="15098" width="8" style="328" customWidth="1"/>
    <col min="15099" max="15099" width="22.90625" style="328" customWidth="1"/>
    <col min="15100" max="15100" width="10.08984375" style="328" customWidth="1"/>
    <col min="15101" max="15101" width="5.54296875" style="328" bestFit="1" customWidth="1"/>
    <col min="15102" max="15102" width="7.54296875" style="328" customWidth="1"/>
    <col min="15103" max="15103" width="7.08984375" style="328" customWidth="1"/>
    <col min="15104" max="15104" width="4.90625" style="328" customWidth="1"/>
    <col min="15105" max="15105" width="0" style="328" hidden="1" customWidth="1"/>
    <col min="15106" max="15112" width="17.1796875" style="328" customWidth="1"/>
    <col min="15113" max="15113" width="8.90625" style="328"/>
    <col min="15114" max="15132" width="8.54296875" style="328" customWidth="1"/>
    <col min="15133" max="15353" width="8.90625" style="328"/>
    <col min="15354" max="15354" width="8" style="328" customWidth="1"/>
    <col min="15355" max="15355" width="22.90625" style="328" customWidth="1"/>
    <col min="15356" max="15356" width="10.08984375" style="328" customWidth="1"/>
    <col min="15357" max="15357" width="5.54296875" style="328" bestFit="1" customWidth="1"/>
    <col min="15358" max="15358" width="7.54296875" style="328" customWidth="1"/>
    <col min="15359" max="15359" width="7.08984375" style="328" customWidth="1"/>
    <col min="15360" max="15360" width="4.90625" style="328" customWidth="1"/>
    <col min="15361" max="15361" width="0" style="328" hidden="1" customWidth="1"/>
    <col min="15362" max="15368" width="17.1796875" style="328" customWidth="1"/>
    <col min="15369" max="15369" width="8.90625" style="328"/>
    <col min="15370" max="15388" width="8.54296875" style="328" customWidth="1"/>
    <col min="15389" max="15609" width="8.90625" style="328"/>
    <col min="15610" max="15610" width="8" style="328" customWidth="1"/>
    <col min="15611" max="15611" width="22.90625" style="328" customWidth="1"/>
    <col min="15612" max="15612" width="10.08984375" style="328" customWidth="1"/>
    <col min="15613" max="15613" width="5.54296875" style="328" bestFit="1" customWidth="1"/>
    <col min="15614" max="15614" width="7.54296875" style="328" customWidth="1"/>
    <col min="15615" max="15615" width="7.08984375" style="328" customWidth="1"/>
    <col min="15616" max="15616" width="4.90625" style="328" customWidth="1"/>
    <col min="15617" max="15617" width="0" style="328" hidden="1" customWidth="1"/>
    <col min="15618" max="15624" width="17.1796875" style="328" customWidth="1"/>
    <col min="15625" max="15625" width="8.90625" style="328"/>
    <col min="15626" max="15644" width="8.54296875" style="328" customWidth="1"/>
    <col min="15645" max="15865" width="8.90625" style="328"/>
    <col min="15866" max="15866" width="8" style="328" customWidth="1"/>
    <col min="15867" max="15867" width="22.90625" style="328" customWidth="1"/>
    <col min="15868" max="15868" width="10.08984375" style="328" customWidth="1"/>
    <col min="15869" max="15869" width="5.54296875" style="328" bestFit="1" customWidth="1"/>
    <col min="15870" max="15870" width="7.54296875" style="328" customWidth="1"/>
    <col min="15871" max="15871" width="7.08984375" style="328" customWidth="1"/>
    <col min="15872" max="15872" width="4.90625" style="328" customWidth="1"/>
    <col min="15873" max="15873" width="0" style="328" hidden="1" customWidth="1"/>
    <col min="15874" max="15880" width="17.1796875" style="328" customWidth="1"/>
    <col min="15881" max="15881" width="8.90625" style="328"/>
    <col min="15882" max="15900" width="8.54296875" style="328" customWidth="1"/>
    <col min="15901" max="16121" width="8.90625" style="328"/>
    <col min="16122" max="16122" width="8" style="328" customWidth="1"/>
    <col min="16123" max="16123" width="22.90625" style="328" customWidth="1"/>
    <col min="16124" max="16124" width="10.08984375" style="328" customWidth="1"/>
    <col min="16125" max="16125" width="5.54296875" style="328" bestFit="1" customWidth="1"/>
    <col min="16126" max="16126" width="7.54296875" style="328" customWidth="1"/>
    <col min="16127" max="16127" width="7.08984375" style="328" customWidth="1"/>
    <col min="16128" max="16128" width="4.90625" style="328" customWidth="1"/>
    <col min="16129" max="16129" width="0" style="328" hidden="1" customWidth="1"/>
    <col min="16130" max="16136" width="17.1796875" style="328" customWidth="1"/>
    <col min="16137" max="16137" width="8.90625" style="328"/>
    <col min="16138" max="16156" width="8.54296875" style="328" customWidth="1"/>
    <col min="16157" max="16384" width="8.90625" style="328"/>
  </cols>
  <sheetData>
    <row r="1" spans="1:28" ht="14" x14ac:dyDescent="0.25">
      <c r="A1" s="304" t="s">
        <v>1319</v>
      </c>
      <c r="H1" s="328"/>
    </row>
    <row r="2" spans="1:28" ht="14" x14ac:dyDescent="0.25">
      <c r="A2" s="304" t="s">
        <v>161</v>
      </c>
      <c r="H2" s="328"/>
    </row>
    <row r="3" spans="1:28" ht="13" x14ac:dyDescent="0.25">
      <c r="A3" s="720" t="s">
        <v>1347</v>
      </c>
      <c r="B3" s="720"/>
      <c r="C3" s="720"/>
      <c r="D3" s="720"/>
      <c r="E3" s="720"/>
      <c r="F3" s="720"/>
      <c r="G3" s="720"/>
      <c r="H3" s="328"/>
    </row>
    <row r="4" spans="1:28" ht="23.25" customHeight="1" x14ac:dyDescent="0.25">
      <c r="A4" s="721" t="s">
        <v>4</v>
      </c>
      <c r="B4" s="721" t="s">
        <v>1348</v>
      </c>
      <c r="C4" s="722" t="s">
        <v>1349</v>
      </c>
      <c r="D4" s="723" t="s">
        <v>1350</v>
      </c>
      <c r="E4" s="722" t="s">
        <v>1351</v>
      </c>
      <c r="F4" s="723" t="s">
        <v>8</v>
      </c>
      <c r="G4" s="723"/>
      <c r="H4" s="388" t="s">
        <v>10</v>
      </c>
      <c r="J4" s="704" t="s">
        <v>1044</v>
      </c>
      <c r="K4" s="690" t="s">
        <v>1045</v>
      </c>
      <c r="L4" s="690" t="s">
        <v>1046</v>
      </c>
      <c r="M4" s="690" t="s">
        <v>1047</v>
      </c>
      <c r="N4" s="690" t="s">
        <v>1048</v>
      </c>
      <c r="O4" s="690" t="s">
        <v>1049</v>
      </c>
      <c r="P4" s="690" t="s">
        <v>1050</v>
      </c>
      <c r="Q4" s="690" t="s">
        <v>1051</v>
      </c>
      <c r="R4" s="690" t="s">
        <v>1052</v>
      </c>
      <c r="S4" s="690" t="s">
        <v>1053</v>
      </c>
      <c r="T4" s="690" t="s">
        <v>1054</v>
      </c>
      <c r="U4" s="690" t="s">
        <v>1055</v>
      </c>
      <c r="V4" s="690" t="s">
        <v>1056</v>
      </c>
      <c r="W4" s="690" t="s">
        <v>1057</v>
      </c>
      <c r="X4" s="690" t="s">
        <v>1058</v>
      </c>
      <c r="Y4" s="690" t="s">
        <v>1059</v>
      </c>
      <c r="Z4" s="690" t="s">
        <v>1060</v>
      </c>
      <c r="AA4" s="690" t="s">
        <v>1061</v>
      </c>
      <c r="AB4" s="690" t="s">
        <v>1062</v>
      </c>
    </row>
    <row r="5" spans="1:28" ht="31.5" customHeight="1" x14ac:dyDescent="0.25">
      <c r="A5" s="721"/>
      <c r="B5" s="721"/>
      <c r="C5" s="722"/>
      <c r="D5" s="723"/>
      <c r="E5" s="722"/>
      <c r="F5" s="388" t="s">
        <v>1352</v>
      </c>
      <c r="G5" s="376" t="s">
        <v>1353</v>
      </c>
      <c r="H5" s="388" t="s">
        <v>1326</v>
      </c>
      <c r="J5" s="705"/>
      <c r="K5" s="691"/>
      <c r="L5" s="691"/>
      <c r="M5" s="691"/>
      <c r="N5" s="691"/>
      <c r="O5" s="691"/>
      <c r="P5" s="691"/>
      <c r="Q5" s="691"/>
      <c r="R5" s="691"/>
      <c r="S5" s="691"/>
      <c r="T5" s="691"/>
      <c r="U5" s="691"/>
      <c r="V5" s="691"/>
      <c r="W5" s="691"/>
      <c r="X5" s="691"/>
      <c r="Y5" s="691"/>
      <c r="Z5" s="691"/>
      <c r="AA5" s="691"/>
      <c r="AB5" s="691"/>
    </row>
    <row r="6" spans="1:28" ht="25.25" customHeight="1" x14ac:dyDescent="0.25">
      <c r="A6" s="332" t="s">
        <v>1354</v>
      </c>
      <c r="B6" s="332" t="s">
        <v>1355</v>
      </c>
      <c r="C6" s="352"/>
      <c r="D6" s="352"/>
      <c r="E6" s="352"/>
      <c r="F6" s="335"/>
      <c r="G6" s="334"/>
      <c r="H6" s="344"/>
      <c r="J6" s="289"/>
      <c r="K6" s="289"/>
      <c r="L6" s="289"/>
      <c r="M6" s="289"/>
      <c r="N6" s="289"/>
      <c r="O6" s="289"/>
      <c r="P6" s="289"/>
      <c r="Q6" s="289"/>
      <c r="R6" s="289"/>
      <c r="S6" s="289"/>
      <c r="T6" s="289"/>
      <c r="U6" s="289"/>
      <c r="V6" s="289"/>
      <c r="W6" s="289"/>
      <c r="X6" s="289"/>
      <c r="Y6" s="289"/>
      <c r="Z6" s="289"/>
      <c r="AA6" s="289"/>
      <c r="AB6" s="289"/>
    </row>
    <row r="7" spans="1:28" ht="25.25" customHeight="1" x14ac:dyDescent="0.25">
      <c r="A7" s="335" t="s">
        <v>1356</v>
      </c>
      <c r="B7" s="335" t="s">
        <v>1357</v>
      </c>
      <c r="C7" s="352" t="s">
        <v>1358</v>
      </c>
      <c r="D7" s="352">
        <v>132</v>
      </c>
      <c r="E7" s="352">
        <v>15</v>
      </c>
      <c r="F7" s="389"/>
      <c r="G7" s="385"/>
      <c r="H7" s="382"/>
      <c r="J7" s="289">
        <f>SUM(K7:AB7)</f>
        <v>0</v>
      </c>
      <c r="K7" s="289"/>
      <c r="L7" s="289"/>
      <c r="M7" s="289"/>
      <c r="N7" s="289"/>
      <c r="O7" s="289"/>
      <c r="P7" s="289"/>
      <c r="Q7" s="289"/>
      <c r="R7" s="289"/>
      <c r="S7" s="289"/>
      <c r="T7" s="289"/>
      <c r="U7" s="289"/>
      <c r="V7" s="289"/>
      <c r="W7" s="289"/>
      <c r="X7" s="289"/>
      <c r="Y7" s="289"/>
      <c r="Z7" s="289"/>
      <c r="AA7" s="289"/>
      <c r="AB7" s="289"/>
    </row>
    <row r="8" spans="1:28" ht="25.25" customHeight="1" x14ac:dyDescent="0.25">
      <c r="A8" s="335" t="s">
        <v>1359</v>
      </c>
      <c r="B8" s="335" t="s">
        <v>1360</v>
      </c>
      <c r="C8" s="352" t="s">
        <v>1358</v>
      </c>
      <c r="D8" s="352">
        <v>132</v>
      </c>
      <c r="E8" s="352">
        <v>15</v>
      </c>
      <c r="F8" s="389"/>
      <c r="G8" s="385"/>
      <c r="H8" s="382"/>
      <c r="J8" s="289">
        <f t="shared" ref="J8:J37" si="0">SUM(K8:AB8)</f>
        <v>0</v>
      </c>
      <c r="K8" s="289"/>
      <c r="L8" s="289"/>
      <c r="M8" s="289"/>
      <c r="N8" s="289"/>
      <c r="O8" s="289"/>
      <c r="P8" s="289"/>
      <c r="Q8" s="289"/>
      <c r="R8" s="289"/>
      <c r="S8" s="289"/>
      <c r="T8" s="289"/>
      <c r="U8" s="289"/>
      <c r="V8" s="289"/>
      <c r="W8" s="289"/>
      <c r="X8" s="289"/>
      <c r="Y8" s="289"/>
      <c r="Z8" s="289"/>
      <c r="AA8" s="289"/>
      <c r="AB8" s="289"/>
    </row>
    <row r="9" spans="1:28" ht="25.25" customHeight="1" x14ac:dyDescent="0.25">
      <c r="A9" s="335" t="s">
        <v>1361</v>
      </c>
      <c r="B9" s="335" t="s">
        <v>1362</v>
      </c>
      <c r="C9" s="352" t="s">
        <v>1363</v>
      </c>
      <c r="D9" s="352"/>
      <c r="E9" s="352" t="s">
        <v>1364</v>
      </c>
      <c r="F9" s="353"/>
      <c r="G9" s="385"/>
      <c r="H9" s="382"/>
      <c r="J9" s="289">
        <f t="shared" si="0"/>
        <v>0</v>
      </c>
      <c r="K9" s="289"/>
      <c r="L9" s="289"/>
      <c r="M9" s="289"/>
      <c r="N9" s="289"/>
      <c r="O9" s="289"/>
      <c r="P9" s="289"/>
      <c r="Q9" s="289"/>
      <c r="R9" s="289"/>
      <c r="S9" s="289"/>
      <c r="T9" s="289"/>
      <c r="U9" s="289"/>
      <c r="V9" s="289"/>
      <c r="W9" s="289"/>
      <c r="X9" s="289"/>
      <c r="Y9" s="289"/>
      <c r="Z9" s="289"/>
      <c r="AA9" s="289"/>
      <c r="AB9" s="289"/>
    </row>
    <row r="10" spans="1:28" ht="25.25" customHeight="1" x14ac:dyDescent="0.25">
      <c r="A10" s="335" t="s">
        <v>1365</v>
      </c>
      <c r="B10" s="335" t="s">
        <v>1366</v>
      </c>
      <c r="C10" s="352" t="s">
        <v>1363</v>
      </c>
      <c r="D10" s="352">
        <v>44</v>
      </c>
      <c r="E10" s="352">
        <v>15</v>
      </c>
      <c r="F10" s="353"/>
      <c r="G10" s="385"/>
      <c r="H10" s="382"/>
      <c r="J10" s="289">
        <f t="shared" si="0"/>
        <v>0</v>
      </c>
      <c r="K10" s="289"/>
      <c r="L10" s="289"/>
      <c r="M10" s="289"/>
      <c r="N10" s="289"/>
      <c r="O10" s="289"/>
      <c r="P10" s="289"/>
      <c r="Q10" s="289"/>
      <c r="R10" s="289"/>
      <c r="S10" s="289"/>
      <c r="T10" s="289"/>
      <c r="U10" s="289"/>
      <c r="V10" s="289"/>
      <c r="W10" s="289"/>
      <c r="X10" s="289"/>
      <c r="Y10" s="289"/>
      <c r="Z10" s="289"/>
      <c r="AA10" s="289"/>
      <c r="AB10" s="289"/>
    </row>
    <row r="11" spans="1:28" ht="25.25" customHeight="1" x14ac:dyDescent="0.25">
      <c r="A11" s="335" t="s">
        <v>1367</v>
      </c>
      <c r="B11" s="335" t="s">
        <v>1368</v>
      </c>
      <c r="C11" s="352" t="s">
        <v>1363</v>
      </c>
      <c r="D11" s="352"/>
      <c r="E11" s="352" t="s">
        <v>1364</v>
      </c>
      <c r="F11" s="353"/>
      <c r="G11" s="385"/>
      <c r="H11" s="382"/>
      <c r="J11" s="289">
        <f t="shared" si="0"/>
        <v>0</v>
      </c>
      <c r="K11" s="289"/>
      <c r="L11" s="289"/>
      <c r="M11" s="289"/>
      <c r="N11" s="289"/>
      <c r="O11" s="289"/>
      <c r="P11" s="289"/>
      <c r="Q11" s="289"/>
      <c r="R11" s="289"/>
      <c r="S11" s="289"/>
      <c r="T11" s="289"/>
      <c r="U11" s="289"/>
      <c r="V11" s="289"/>
      <c r="W11" s="289"/>
      <c r="X11" s="289"/>
      <c r="Y11" s="289"/>
      <c r="Z11" s="289"/>
      <c r="AA11" s="289"/>
      <c r="AB11" s="289"/>
    </row>
    <row r="12" spans="1:28" ht="25.25" customHeight="1" x14ac:dyDescent="0.25">
      <c r="A12" s="335" t="s">
        <v>1369</v>
      </c>
      <c r="B12" s="335" t="s">
        <v>1370</v>
      </c>
      <c r="C12" s="352" t="s">
        <v>1371</v>
      </c>
      <c r="D12" s="352"/>
      <c r="E12" s="352">
        <v>420</v>
      </c>
      <c r="F12" s="726" t="s">
        <v>1372</v>
      </c>
      <c r="G12" s="726"/>
      <c r="H12" s="382">
        <v>95592</v>
      </c>
      <c r="J12" s="289">
        <f t="shared" si="0"/>
        <v>0</v>
      </c>
      <c r="K12" s="289"/>
      <c r="L12" s="289"/>
      <c r="M12" s="289"/>
      <c r="N12" s="289"/>
      <c r="O12" s="289"/>
      <c r="P12" s="289"/>
      <c r="Q12" s="289"/>
      <c r="R12" s="289"/>
      <c r="S12" s="289"/>
      <c r="T12" s="289"/>
      <c r="U12" s="289"/>
      <c r="V12" s="289"/>
      <c r="W12" s="289"/>
      <c r="X12" s="289"/>
      <c r="Y12" s="289"/>
      <c r="Z12" s="289"/>
      <c r="AA12" s="289"/>
      <c r="AB12" s="289"/>
    </row>
    <row r="13" spans="1:28" ht="25.25" customHeight="1" x14ac:dyDescent="0.25">
      <c r="A13" s="335" t="s">
        <v>1373</v>
      </c>
      <c r="B13" s="335" t="s">
        <v>1374</v>
      </c>
      <c r="C13" s="352"/>
      <c r="D13" s="352"/>
      <c r="E13" s="352"/>
      <c r="F13" s="727"/>
      <c r="G13" s="726"/>
      <c r="H13" s="382"/>
      <c r="J13" s="289">
        <f t="shared" si="0"/>
        <v>0</v>
      </c>
      <c r="K13" s="289"/>
      <c r="L13" s="289"/>
      <c r="M13" s="289"/>
      <c r="N13" s="289"/>
      <c r="O13" s="289"/>
      <c r="P13" s="289"/>
      <c r="Q13" s="289"/>
      <c r="R13" s="289"/>
      <c r="S13" s="289"/>
      <c r="T13" s="289"/>
      <c r="U13" s="289"/>
      <c r="V13" s="289"/>
      <c r="W13" s="289"/>
      <c r="X13" s="289"/>
      <c r="Y13" s="289"/>
      <c r="Z13" s="289"/>
      <c r="AA13" s="289"/>
      <c r="AB13" s="289"/>
    </row>
    <row r="14" spans="1:28" ht="25.25" customHeight="1" x14ac:dyDescent="0.25">
      <c r="A14" s="335" t="s">
        <v>1375</v>
      </c>
      <c r="B14" s="335" t="s">
        <v>1376</v>
      </c>
      <c r="C14" s="352" t="s">
        <v>1377</v>
      </c>
      <c r="D14" s="352">
        <v>75</v>
      </c>
      <c r="E14" s="352">
        <v>175</v>
      </c>
      <c r="F14" s="724"/>
      <c r="G14" s="728"/>
      <c r="H14" s="382"/>
      <c r="J14" s="289">
        <f t="shared" si="0"/>
        <v>0</v>
      </c>
      <c r="K14" s="289"/>
      <c r="L14" s="289"/>
      <c r="M14" s="289"/>
      <c r="N14" s="289"/>
      <c r="O14" s="289"/>
      <c r="P14" s="289"/>
      <c r="Q14" s="289"/>
      <c r="R14" s="289"/>
      <c r="S14" s="289"/>
      <c r="T14" s="289"/>
      <c r="U14" s="289"/>
      <c r="V14" s="289"/>
      <c r="W14" s="289"/>
      <c r="X14" s="289"/>
      <c r="Y14" s="289"/>
      <c r="Z14" s="289"/>
      <c r="AA14" s="289"/>
      <c r="AB14" s="289"/>
    </row>
    <row r="15" spans="1:28" ht="25.25" customHeight="1" x14ac:dyDescent="0.25">
      <c r="A15" s="335" t="s">
        <v>1378</v>
      </c>
      <c r="B15" s="335" t="s">
        <v>1379</v>
      </c>
      <c r="C15" s="352" t="s">
        <v>1363</v>
      </c>
      <c r="D15" s="352">
        <v>44</v>
      </c>
      <c r="E15" s="352">
        <v>45</v>
      </c>
      <c r="F15" s="390"/>
      <c r="G15" s="385"/>
      <c r="H15" s="382"/>
      <c r="J15" s="289">
        <f t="shared" si="0"/>
        <v>0</v>
      </c>
      <c r="K15" s="289"/>
      <c r="L15" s="289"/>
      <c r="M15" s="289"/>
      <c r="N15" s="289"/>
      <c r="O15" s="289"/>
      <c r="P15" s="289"/>
      <c r="Q15" s="289"/>
      <c r="R15" s="289"/>
      <c r="S15" s="289"/>
      <c r="T15" s="289"/>
      <c r="U15" s="289"/>
      <c r="V15" s="289"/>
      <c r="W15" s="289"/>
      <c r="X15" s="289"/>
      <c r="Y15" s="289"/>
      <c r="Z15" s="289"/>
      <c r="AA15" s="289"/>
      <c r="AB15" s="289"/>
    </row>
    <row r="16" spans="1:28" ht="25.25" customHeight="1" x14ac:dyDescent="0.25">
      <c r="A16" s="335" t="s">
        <v>1380</v>
      </c>
      <c r="B16" s="335" t="s">
        <v>1381</v>
      </c>
      <c r="C16" s="352" t="s">
        <v>1382</v>
      </c>
      <c r="D16" s="352">
        <v>33</v>
      </c>
      <c r="E16" s="352">
        <v>55</v>
      </c>
      <c r="F16" s="390"/>
      <c r="G16" s="385"/>
      <c r="H16" s="382"/>
      <c r="J16" s="289">
        <f t="shared" si="0"/>
        <v>0</v>
      </c>
      <c r="K16" s="289"/>
      <c r="L16" s="289"/>
      <c r="M16" s="289"/>
      <c r="N16" s="289"/>
      <c r="O16" s="289"/>
      <c r="P16" s="289"/>
      <c r="Q16" s="289"/>
      <c r="R16" s="289"/>
      <c r="S16" s="289"/>
      <c r="T16" s="289"/>
      <c r="U16" s="289"/>
      <c r="V16" s="289"/>
      <c r="W16" s="289"/>
      <c r="X16" s="289"/>
      <c r="Y16" s="289"/>
      <c r="Z16" s="289"/>
      <c r="AA16" s="289"/>
      <c r="AB16" s="289"/>
    </row>
    <row r="17" spans="1:28" ht="25.25" customHeight="1" x14ac:dyDescent="0.25">
      <c r="A17" s="335" t="s">
        <v>1383</v>
      </c>
      <c r="B17" s="335" t="s">
        <v>1384</v>
      </c>
      <c r="C17" s="352" t="s">
        <v>1385</v>
      </c>
      <c r="D17" s="352">
        <v>33</v>
      </c>
      <c r="E17" s="352">
        <v>75</v>
      </c>
      <c r="F17" s="390"/>
      <c r="G17" s="385"/>
      <c r="H17" s="382"/>
      <c r="J17" s="289">
        <f t="shared" si="0"/>
        <v>0</v>
      </c>
      <c r="K17" s="289"/>
      <c r="L17" s="289"/>
      <c r="M17" s="289"/>
      <c r="N17" s="289"/>
      <c r="O17" s="289"/>
      <c r="P17" s="289"/>
      <c r="Q17" s="289"/>
      <c r="R17" s="289"/>
      <c r="S17" s="289"/>
      <c r="T17" s="289"/>
      <c r="U17" s="289"/>
      <c r="V17" s="289"/>
      <c r="W17" s="289"/>
      <c r="X17" s="289"/>
      <c r="Y17" s="289"/>
      <c r="Z17" s="289"/>
      <c r="AA17" s="289"/>
      <c r="AB17" s="289"/>
    </row>
    <row r="18" spans="1:28" ht="25.25" customHeight="1" x14ac:dyDescent="0.25">
      <c r="A18" s="335" t="s">
        <v>1386</v>
      </c>
      <c r="B18" s="335" t="s">
        <v>1387</v>
      </c>
      <c r="C18" s="352" t="s">
        <v>1385</v>
      </c>
      <c r="D18" s="352">
        <v>33</v>
      </c>
      <c r="E18" s="352">
        <v>80</v>
      </c>
      <c r="F18" s="390"/>
      <c r="G18" s="385"/>
      <c r="H18" s="382"/>
      <c r="J18" s="289">
        <f t="shared" si="0"/>
        <v>0</v>
      </c>
      <c r="K18" s="289"/>
      <c r="L18" s="289"/>
      <c r="M18" s="289"/>
      <c r="N18" s="289"/>
      <c r="O18" s="289"/>
      <c r="P18" s="289"/>
      <c r="Q18" s="289"/>
      <c r="R18" s="289"/>
      <c r="S18" s="289"/>
      <c r="T18" s="289"/>
      <c r="U18" s="289"/>
      <c r="V18" s="289"/>
      <c r="W18" s="289"/>
      <c r="X18" s="289"/>
      <c r="Y18" s="289"/>
      <c r="Z18" s="289"/>
      <c r="AA18" s="289"/>
      <c r="AB18" s="289"/>
    </row>
    <row r="19" spans="1:28" ht="25.25" customHeight="1" x14ac:dyDescent="0.25">
      <c r="A19" s="335" t="s">
        <v>1388</v>
      </c>
      <c r="B19" s="335" t="s">
        <v>1389</v>
      </c>
      <c r="C19" s="352" t="s">
        <v>1385</v>
      </c>
      <c r="D19" s="352">
        <v>33</v>
      </c>
      <c r="E19" s="352">
        <v>55</v>
      </c>
      <c r="F19" s="390"/>
      <c r="G19" s="385"/>
      <c r="H19" s="382"/>
      <c r="J19" s="289">
        <f t="shared" si="0"/>
        <v>0</v>
      </c>
      <c r="K19" s="289"/>
      <c r="L19" s="289"/>
      <c r="M19" s="289"/>
      <c r="N19" s="289"/>
      <c r="O19" s="289"/>
      <c r="P19" s="289"/>
      <c r="Q19" s="289"/>
      <c r="R19" s="289"/>
      <c r="S19" s="289"/>
      <c r="T19" s="289"/>
      <c r="U19" s="289"/>
      <c r="V19" s="289"/>
      <c r="W19" s="289"/>
      <c r="X19" s="289"/>
      <c r="Y19" s="289"/>
      <c r="Z19" s="289"/>
      <c r="AA19" s="289"/>
      <c r="AB19" s="289"/>
    </row>
    <row r="20" spans="1:28" ht="25.25" customHeight="1" x14ac:dyDescent="0.25">
      <c r="A20" s="335" t="s">
        <v>1390</v>
      </c>
      <c r="B20" s="355" t="s">
        <v>1391</v>
      </c>
      <c r="C20" s="352" t="s">
        <v>1385</v>
      </c>
      <c r="D20" s="352">
        <v>33</v>
      </c>
      <c r="E20" s="352">
        <v>175</v>
      </c>
      <c r="F20" s="724"/>
      <c r="G20" s="725"/>
      <c r="H20" s="382"/>
      <c r="J20" s="289">
        <f t="shared" si="0"/>
        <v>0</v>
      </c>
      <c r="K20" s="289"/>
      <c r="L20" s="289"/>
      <c r="M20" s="289"/>
      <c r="N20" s="289"/>
      <c r="O20" s="289"/>
      <c r="P20" s="289"/>
      <c r="Q20" s="289"/>
      <c r="R20" s="289"/>
      <c r="S20" s="289"/>
      <c r="T20" s="289"/>
      <c r="U20" s="289"/>
      <c r="V20" s="289"/>
      <c r="W20" s="289"/>
      <c r="X20" s="289"/>
      <c r="Y20" s="289"/>
      <c r="Z20" s="289"/>
      <c r="AA20" s="289"/>
      <c r="AB20" s="289"/>
    </row>
    <row r="21" spans="1:28" ht="25.25" customHeight="1" x14ac:dyDescent="0.25">
      <c r="A21" s="335" t="s">
        <v>1392</v>
      </c>
      <c r="B21" s="355" t="s">
        <v>1393</v>
      </c>
      <c r="C21" s="352" t="s">
        <v>1385</v>
      </c>
      <c r="D21" s="352"/>
      <c r="E21" s="352">
        <v>420</v>
      </c>
      <c r="F21" s="726" t="s">
        <v>1372</v>
      </c>
      <c r="G21" s="726"/>
      <c r="H21" s="382">
        <v>23751</v>
      </c>
      <c r="J21" s="289">
        <f t="shared" si="0"/>
        <v>0</v>
      </c>
      <c r="K21" s="289"/>
      <c r="L21" s="289"/>
      <c r="M21" s="289"/>
      <c r="N21" s="289"/>
      <c r="O21" s="289"/>
      <c r="P21" s="289"/>
      <c r="Q21" s="289"/>
      <c r="R21" s="289"/>
      <c r="S21" s="289"/>
      <c r="T21" s="289"/>
      <c r="U21" s="289"/>
      <c r="V21" s="289"/>
      <c r="W21" s="289"/>
      <c r="X21" s="289"/>
      <c r="Y21" s="289"/>
      <c r="Z21" s="289"/>
      <c r="AA21" s="289"/>
      <c r="AB21" s="289"/>
    </row>
    <row r="22" spans="1:28" ht="25.25" customHeight="1" x14ac:dyDescent="0.25">
      <c r="A22" s="335" t="s">
        <v>1394</v>
      </c>
      <c r="B22" s="335" t="s">
        <v>1395</v>
      </c>
      <c r="C22" s="352"/>
      <c r="D22" s="352"/>
      <c r="E22" s="352"/>
      <c r="F22" s="727"/>
      <c r="G22" s="726"/>
      <c r="H22" s="382"/>
      <c r="J22" s="289">
        <f t="shared" si="0"/>
        <v>0</v>
      </c>
      <c r="K22" s="289"/>
      <c r="L22" s="289"/>
      <c r="M22" s="289"/>
      <c r="N22" s="289"/>
      <c r="O22" s="289"/>
      <c r="P22" s="289"/>
      <c r="Q22" s="289"/>
      <c r="R22" s="289"/>
      <c r="S22" s="289"/>
      <c r="T22" s="289"/>
      <c r="U22" s="289"/>
      <c r="V22" s="289"/>
      <c r="W22" s="289"/>
      <c r="X22" s="289"/>
      <c r="Y22" s="289"/>
      <c r="Z22" s="289"/>
      <c r="AA22" s="289"/>
      <c r="AB22" s="289"/>
    </row>
    <row r="23" spans="1:28" ht="25.25" customHeight="1" x14ac:dyDescent="0.25">
      <c r="A23" s="335" t="s">
        <v>1396</v>
      </c>
      <c r="B23" s="355" t="s">
        <v>1397</v>
      </c>
      <c r="C23" s="352" t="s">
        <v>1398</v>
      </c>
      <c r="D23" s="352"/>
      <c r="E23" s="352" t="s">
        <v>1399</v>
      </c>
      <c r="F23" s="726" t="s">
        <v>1372</v>
      </c>
      <c r="G23" s="726"/>
      <c r="H23" s="382">
        <v>1500</v>
      </c>
      <c r="J23" s="289">
        <f t="shared" si="0"/>
        <v>0</v>
      </c>
      <c r="K23" s="289"/>
      <c r="L23" s="289"/>
      <c r="M23" s="289"/>
      <c r="N23" s="289"/>
      <c r="O23" s="289"/>
      <c r="P23" s="289"/>
      <c r="Q23" s="289"/>
      <c r="R23" s="289"/>
      <c r="S23" s="289"/>
      <c r="T23" s="289"/>
      <c r="U23" s="289"/>
      <c r="V23" s="289"/>
      <c r="W23" s="289"/>
      <c r="X23" s="289"/>
      <c r="Y23" s="289"/>
      <c r="Z23" s="289"/>
      <c r="AA23" s="289"/>
      <c r="AB23" s="289"/>
    </row>
    <row r="24" spans="1:28" ht="25.25" customHeight="1" x14ac:dyDescent="0.25">
      <c r="A24" s="335" t="s">
        <v>1400</v>
      </c>
      <c r="B24" s="335" t="s">
        <v>1401</v>
      </c>
      <c r="C24" s="352"/>
      <c r="D24" s="352"/>
      <c r="E24" s="352"/>
      <c r="F24" s="727"/>
      <c r="G24" s="726"/>
      <c r="H24" s="382"/>
      <c r="J24" s="289">
        <f t="shared" si="0"/>
        <v>0</v>
      </c>
      <c r="K24" s="289"/>
      <c r="L24" s="289"/>
      <c r="M24" s="289"/>
      <c r="N24" s="289"/>
      <c r="O24" s="289"/>
      <c r="P24" s="289"/>
      <c r="Q24" s="289"/>
      <c r="R24" s="289"/>
      <c r="S24" s="289"/>
      <c r="T24" s="289"/>
      <c r="U24" s="289"/>
      <c r="V24" s="289"/>
      <c r="W24" s="289"/>
      <c r="X24" s="289"/>
      <c r="Y24" s="289"/>
      <c r="Z24" s="289"/>
      <c r="AA24" s="289"/>
      <c r="AB24" s="289"/>
    </row>
    <row r="25" spans="1:28" ht="21" x14ac:dyDescent="0.25">
      <c r="A25" s="332" t="s">
        <v>1402</v>
      </c>
      <c r="B25" s="332" t="s">
        <v>1403</v>
      </c>
      <c r="C25" s="352"/>
      <c r="D25" s="352"/>
      <c r="E25" s="352"/>
      <c r="F25" s="353"/>
      <c r="G25" s="385"/>
      <c r="H25" s="382"/>
      <c r="J25" s="289">
        <f t="shared" si="0"/>
        <v>0</v>
      </c>
      <c r="K25" s="289"/>
      <c r="L25" s="289"/>
      <c r="M25" s="289"/>
      <c r="N25" s="289"/>
      <c r="O25" s="289"/>
      <c r="P25" s="289"/>
      <c r="Q25" s="289"/>
      <c r="R25" s="289"/>
      <c r="S25" s="289"/>
      <c r="T25" s="289"/>
      <c r="U25" s="289"/>
      <c r="V25" s="289"/>
      <c r="W25" s="289"/>
      <c r="X25" s="289"/>
      <c r="Y25" s="289"/>
      <c r="Z25" s="289"/>
      <c r="AA25" s="289"/>
      <c r="AB25" s="289"/>
    </row>
    <row r="26" spans="1:28" ht="20" x14ac:dyDescent="0.25">
      <c r="A26" s="335" t="s">
        <v>1404</v>
      </c>
      <c r="B26" s="335" t="s">
        <v>1405</v>
      </c>
      <c r="C26" s="352" t="s">
        <v>1398</v>
      </c>
      <c r="D26" s="352"/>
      <c r="E26" s="352" t="s">
        <v>1399</v>
      </c>
      <c r="F26" s="726" t="s">
        <v>1372</v>
      </c>
      <c r="G26" s="726"/>
      <c r="H26" s="382">
        <v>1500</v>
      </c>
      <c r="J26" s="289">
        <f t="shared" si="0"/>
        <v>0</v>
      </c>
      <c r="K26" s="289"/>
      <c r="L26" s="289"/>
      <c r="M26" s="289"/>
      <c r="N26" s="289"/>
      <c r="O26" s="289"/>
      <c r="P26" s="289"/>
      <c r="Q26" s="289"/>
      <c r="R26" s="289"/>
      <c r="S26" s="289"/>
      <c r="T26" s="289"/>
      <c r="U26" s="289"/>
      <c r="V26" s="289"/>
      <c r="W26" s="289"/>
      <c r="X26" s="289"/>
      <c r="Y26" s="289"/>
      <c r="Z26" s="289"/>
      <c r="AA26" s="289"/>
      <c r="AB26" s="289"/>
    </row>
    <row r="27" spans="1:28" ht="20" x14ac:dyDescent="0.25">
      <c r="A27" s="335" t="s">
        <v>1406</v>
      </c>
      <c r="B27" s="335" t="s">
        <v>1407</v>
      </c>
      <c r="C27" s="352"/>
      <c r="D27" s="352"/>
      <c r="E27" s="352"/>
      <c r="F27" s="727"/>
      <c r="G27" s="726"/>
      <c r="H27" s="382"/>
      <c r="J27" s="289">
        <f t="shared" si="0"/>
        <v>0</v>
      </c>
      <c r="K27" s="289"/>
      <c r="L27" s="289"/>
      <c r="M27" s="289"/>
      <c r="N27" s="289"/>
      <c r="O27" s="289"/>
      <c r="P27" s="289"/>
      <c r="Q27" s="289"/>
      <c r="R27" s="289"/>
      <c r="S27" s="289"/>
      <c r="T27" s="289"/>
      <c r="U27" s="289"/>
      <c r="V27" s="289"/>
      <c r="W27" s="289"/>
      <c r="X27" s="289"/>
      <c r="Y27" s="289"/>
      <c r="Z27" s="289"/>
      <c r="AA27" s="289"/>
      <c r="AB27" s="289"/>
    </row>
    <row r="28" spans="1:28" x14ac:dyDescent="0.25">
      <c r="A28" s="335" t="s">
        <v>1408</v>
      </c>
      <c r="B28" s="335" t="s">
        <v>1409</v>
      </c>
      <c r="C28" s="352" t="s">
        <v>1398</v>
      </c>
      <c r="D28" s="352"/>
      <c r="E28" s="352" t="s">
        <v>1399</v>
      </c>
      <c r="F28" s="726" t="s">
        <v>1372</v>
      </c>
      <c r="G28" s="726"/>
      <c r="H28" s="382">
        <v>1500</v>
      </c>
      <c r="J28" s="289">
        <f t="shared" si="0"/>
        <v>0</v>
      </c>
      <c r="K28" s="289"/>
      <c r="L28" s="289"/>
      <c r="M28" s="289"/>
      <c r="N28" s="289"/>
      <c r="O28" s="289"/>
      <c r="P28" s="289"/>
      <c r="Q28" s="289"/>
      <c r="R28" s="289"/>
      <c r="S28" s="289"/>
      <c r="T28" s="289"/>
      <c r="U28" s="289"/>
      <c r="V28" s="289"/>
      <c r="W28" s="289"/>
      <c r="X28" s="289"/>
      <c r="Y28" s="289"/>
      <c r="Z28" s="289"/>
      <c r="AA28" s="289"/>
      <c r="AB28" s="289"/>
    </row>
    <row r="29" spans="1:28" ht="20" x14ac:dyDescent="0.25">
      <c r="A29" s="335" t="s">
        <v>1410</v>
      </c>
      <c r="B29" s="335" t="s">
        <v>1411</v>
      </c>
      <c r="C29" s="352"/>
      <c r="D29" s="352"/>
      <c r="E29" s="352"/>
      <c r="F29" s="727"/>
      <c r="G29" s="726"/>
      <c r="H29" s="382"/>
      <c r="J29" s="289">
        <f t="shared" si="0"/>
        <v>0</v>
      </c>
      <c r="K29" s="289"/>
      <c r="L29" s="289"/>
      <c r="M29" s="289"/>
      <c r="N29" s="289"/>
      <c r="O29" s="289"/>
      <c r="P29" s="289"/>
      <c r="Q29" s="289"/>
      <c r="R29" s="289"/>
      <c r="S29" s="289"/>
      <c r="T29" s="289"/>
      <c r="U29" s="289"/>
      <c r="V29" s="289"/>
      <c r="W29" s="289"/>
      <c r="X29" s="289"/>
      <c r="Y29" s="289"/>
      <c r="Z29" s="289"/>
      <c r="AA29" s="289"/>
      <c r="AB29" s="289"/>
    </row>
    <row r="30" spans="1:28" ht="25.25" customHeight="1" x14ac:dyDescent="0.25">
      <c r="A30" s="332" t="s">
        <v>1412</v>
      </c>
      <c r="B30" s="332" t="s">
        <v>1413</v>
      </c>
      <c r="C30" s="352"/>
      <c r="D30" s="352"/>
      <c r="E30" s="352"/>
      <c r="F30" s="353"/>
      <c r="G30" s="385"/>
      <c r="H30" s="382"/>
      <c r="J30" s="289">
        <f t="shared" si="0"/>
        <v>0</v>
      </c>
      <c r="K30" s="289"/>
      <c r="L30" s="289"/>
      <c r="M30" s="289"/>
      <c r="N30" s="289"/>
      <c r="O30" s="289"/>
      <c r="P30" s="289"/>
      <c r="Q30" s="289"/>
      <c r="R30" s="289"/>
      <c r="S30" s="289"/>
      <c r="T30" s="289"/>
      <c r="U30" s="289"/>
      <c r="V30" s="289"/>
      <c r="W30" s="289"/>
      <c r="X30" s="289"/>
      <c r="Y30" s="289"/>
      <c r="Z30" s="289"/>
      <c r="AA30" s="289"/>
      <c r="AB30" s="289"/>
    </row>
    <row r="31" spans="1:28" ht="25.25" customHeight="1" x14ac:dyDescent="0.25">
      <c r="A31" s="335" t="s">
        <v>1414</v>
      </c>
      <c r="B31" s="335" t="s">
        <v>1357</v>
      </c>
      <c r="C31" s="352" t="s">
        <v>1415</v>
      </c>
      <c r="D31" s="352">
        <v>83</v>
      </c>
      <c r="E31" s="352">
        <v>15</v>
      </c>
      <c r="F31" s="390"/>
      <c r="G31" s="385"/>
      <c r="H31" s="382"/>
      <c r="J31" s="289">
        <f t="shared" si="0"/>
        <v>0</v>
      </c>
      <c r="K31" s="289"/>
      <c r="L31" s="289"/>
      <c r="M31" s="289"/>
      <c r="N31" s="289"/>
      <c r="O31" s="289"/>
      <c r="P31" s="289"/>
      <c r="Q31" s="289"/>
      <c r="R31" s="289"/>
      <c r="S31" s="289"/>
      <c r="T31" s="289"/>
      <c r="U31" s="289"/>
      <c r="V31" s="289"/>
      <c r="W31" s="289"/>
      <c r="X31" s="289"/>
      <c r="Y31" s="289"/>
      <c r="Z31" s="289"/>
      <c r="AA31" s="289"/>
      <c r="AB31" s="289"/>
    </row>
    <row r="32" spans="1:28" ht="25.25" customHeight="1" x14ac:dyDescent="0.25">
      <c r="A32" s="335" t="s">
        <v>1416</v>
      </c>
      <c r="B32" s="335" t="s">
        <v>1360</v>
      </c>
      <c r="C32" s="352" t="s">
        <v>1415</v>
      </c>
      <c r="D32" s="352">
        <v>83</v>
      </c>
      <c r="E32" s="352">
        <v>15</v>
      </c>
      <c r="F32" s="391"/>
      <c r="G32" s="385"/>
      <c r="H32" s="382"/>
      <c r="J32" s="289">
        <f t="shared" si="0"/>
        <v>0</v>
      </c>
      <c r="K32" s="289"/>
      <c r="L32" s="289"/>
      <c r="M32" s="289"/>
      <c r="N32" s="289"/>
      <c r="O32" s="289"/>
      <c r="P32" s="289"/>
      <c r="Q32" s="289"/>
      <c r="R32" s="289"/>
      <c r="S32" s="289"/>
      <c r="T32" s="289"/>
      <c r="U32" s="289"/>
      <c r="V32" s="289"/>
      <c r="W32" s="289"/>
      <c r="X32" s="289"/>
      <c r="Y32" s="289"/>
      <c r="Z32" s="289"/>
      <c r="AA32" s="289"/>
      <c r="AB32" s="289"/>
    </row>
    <row r="33" spans="1:28" ht="25.25" customHeight="1" x14ac:dyDescent="0.25">
      <c r="A33" s="332" t="s">
        <v>1417</v>
      </c>
      <c r="B33" s="332" t="s">
        <v>1418</v>
      </c>
      <c r="C33" s="352"/>
      <c r="D33" s="352"/>
      <c r="E33" s="352"/>
      <c r="F33" s="353"/>
      <c r="G33" s="385"/>
      <c r="H33" s="382"/>
      <c r="J33" s="289">
        <f t="shared" si="0"/>
        <v>0</v>
      </c>
      <c r="K33" s="289"/>
      <c r="L33" s="289"/>
      <c r="M33" s="289"/>
      <c r="N33" s="289"/>
      <c r="O33" s="289"/>
      <c r="P33" s="289"/>
      <c r="Q33" s="289"/>
      <c r="R33" s="289"/>
      <c r="S33" s="289"/>
      <c r="T33" s="289"/>
      <c r="U33" s="289"/>
      <c r="V33" s="289"/>
      <c r="W33" s="289"/>
      <c r="X33" s="289"/>
      <c r="Y33" s="289"/>
      <c r="Z33" s="289"/>
      <c r="AA33" s="289"/>
      <c r="AB33" s="289"/>
    </row>
    <row r="34" spans="1:28" ht="25.25" customHeight="1" x14ac:dyDescent="0.25">
      <c r="A34" s="335" t="s">
        <v>1419</v>
      </c>
      <c r="B34" s="335" t="s">
        <v>1420</v>
      </c>
      <c r="C34" s="352" t="s">
        <v>1385</v>
      </c>
      <c r="D34" s="352">
        <v>33</v>
      </c>
      <c r="E34" s="352">
        <v>25</v>
      </c>
      <c r="F34" s="353"/>
      <c r="G34" s="385"/>
      <c r="H34" s="382"/>
      <c r="J34" s="289">
        <f t="shared" si="0"/>
        <v>0</v>
      </c>
      <c r="K34" s="289"/>
      <c r="L34" s="289"/>
      <c r="M34" s="289"/>
      <c r="N34" s="289"/>
      <c r="O34" s="289"/>
      <c r="P34" s="289"/>
      <c r="Q34" s="289"/>
      <c r="R34" s="289"/>
      <c r="S34" s="289"/>
      <c r="T34" s="289"/>
      <c r="U34" s="289"/>
      <c r="V34" s="289"/>
      <c r="W34" s="289"/>
      <c r="X34" s="289"/>
      <c r="Y34" s="289"/>
      <c r="Z34" s="289"/>
      <c r="AA34" s="289"/>
      <c r="AB34" s="289"/>
    </row>
    <row r="35" spans="1:28" ht="33.65" customHeight="1" x14ac:dyDescent="0.25">
      <c r="A35" s="335" t="s">
        <v>1421</v>
      </c>
      <c r="B35" s="721" t="s">
        <v>1422</v>
      </c>
      <c r="C35" s="721"/>
      <c r="D35" s="721"/>
      <c r="E35" s="721"/>
      <c r="F35" s="335"/>
      <c r="G35" s="334"/>
      <c r="J35" s="289">
        <f t="shared" si="0"/>
        <v>0</v>
      </c>
      <c r="K35" s="289"/>
      <c r="L35" s="289"/>
      <c r="M35" s="289"/>
      <c r="N35" s="289"/>
      <c r="O35" s="289"/>
      <c r="P35" s="289"/>
      <c r="Q35" s="289"/>
      <c r="R35" s="289"/>
      <c r="S35" s="289"/>
      <c r="T35" s="289"/>
      <c r="U35" s="289"/>
      <c r="V35" s="289"/>
      <c r="W35" s="289"/>
      <c r="X35" s="289"/>
      <c r="Y35" s="289"/>
      <c r="Z35" s="289"/>
      <c r="AA35" s="289"/>
      <c r="AB35" s="289"/>
    </row>
    <row r="36" spans="1:28" ht="80" x14ac:dyDescent="0.25">
      <c r="A36" s="335"/>
      <c r="B36" s="335" t="s">
        <v>1423</v>
      </c>
      <c r="C36" s="352"/>
      <c r="D36" s="352"/>
      <c r="E36" s="352"/>
      <c r="F36" s="335"/>
      <c r="G36" s="334"/>
      <c r="H36" s="382"/>
      <c r="J36" s="289">
        <f t="shared" si="0"/>
        <v>0</v>
      </c>
      <c r="K36" s="289"/>
      <c r="L36" s="289"/>
      <c r="M36" s="289"/>
      <c r="N36" s="289"/>
      <c r="O36" s="289"/>
      <c r="P36" s="289"/>
      <c r="Q36" s="289"/>
      <c r="R36" s="289"/>
      <c r="S36" s="289"/>
      <c r="T36" s="289"/>
      <c r="U36" s="289"/>
      <c r="V36" s="289"/>
      <c r="W36" s="289"/>
      <c r="X36" s="289"/>
      <c r="Y36" s="289"/>
      <c r="Z36" s="289"/>
      <c r="AA36" s="289"/>
      <c r="AB36" s="289"/>
    </row>
    <row r="37" spans="1:28" ht="30" customHeight="1" x14ac:dyDescent="0.25">
      <c r="A37" s="729" t="s">
        <v>1424</v>
      </c>
      <c r="B37" s="730"/>
      <c r="C37" s="730"/>
      <c r="D37" s="730"/>
      <c r="E37" s="730"/>
      <c r="F37" s="730"/>
      <c r="G37" s="730"/>
      <c r="H37" s="387"/>
      <c r="J37" s="356">
        <f t="shared" si="0"/>
        <v>0</v>
      </c>
      <c r="K37" s="356"/>
      <c r="L37" s="356"/>
      <c r="M37" s="356"/>
      <c r="N37" s="356"/>
      <c r="O37" s="356"/>
      <c r="P37" s="356"/>
      <c r="Q37" s="356"/>
      <c r="R37" s="356"/>
      <c r="S37" s="356"/>
      <c r="T37" s="356"/>
      <c r="U37" s="356"/>
      <c r="V37" s="356"/>
      <c r="W37" s="356"/>
      <c r="X37" s="356"/>
      <c r="Y37" s="356"/>
      <c r="Z37" s="356"/>
      <c r="AA37" s="356"/>
      <c r="AB37" s="356"/>
    </row>
  </sheetData>
  <mergeCells count="40">
    <mergeCell ref="F28:G28"/>
    <mergeCell ref="F29:G29"/>
    <mergeCell ref="B35:E35"/>
    <mergeCell ref="A37:G37"/>
    <mergeCell ref="F21:G21"/>
    <mergeCell ref="F22:G22"/>
    <mergeCell ref="F23:G23"/>
    <mergeCell ref="F24:G24"/>
    <mergeCell ref="F26:G26"/>
    <mergeCell ref="F27:G27"/>
    <mergeCell ref="AA4:AA5"/>
    <mergeCell ref="AB4:AB5"/>
    <mergeCell ref="F12:G12"/>
    <mergeCell ref="F13:G13"/>
    <mergeCell ref="F14:G14"/>
    <mergeCell ref="Y4:Y5"/>
    <mergeCell ref="Z4:Z5"/>
    <mergeCell ref="F20:G20"/>
    <mergeCell ref="U4:U5"/>
    <mergeCell ref="V4:V5"/>
    <mergeCell ref="W4:W5"/>
    <mergeCell ref="X4:X5"/>
    <mergeCell ref="O4:O5"/>
    <mergeCell ref="P4:P5"/>
    <mergeCell ref="Q4:Q5"/>
    <mergeCell ref="R4:R5"/>
    <mergeCell ref="S4:S5"/>
    <mergeCell ref="T4:T5"/>
    <mergeCell ref="J4:J5"/>
    <mergeCell ref="K4:K5"/>
    <mergeCell ref="L4:L5"/>
    <mergeCell ref="M4:M5"/>
    <mergeCell ref="N4:N5"/>
    <mergeCell ref="A3:G3"/>
    <mergeCell ref="A4:A5"/>
    <mergeCell ref="B4:B5"/>
    <mergeCell ref="C4:C5"/>
    <mergeCell ref="D4:D5"/>
    <mergeCell ref="E4:E5"/>
    <mergeCell ref="F4:G4"/>
  </mergeCell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49733-C2C3-45CA-8241-051938AE6C83}">
  <dimension ref="C1:I116"/>
  <sheetViews>
    <sheetView view="pageBreakPreview" topLeftCell="A56" zoomScaleNormal="100" zoomScaleSheetLayoutView="100" workbookViewId="0">
      <selection activeCell="L54" sqref="L54"/>
    </sheetView>
  </sheetViews>
  <sheetFormatPr defaultColWidth="8.90625" defaultRowHeight="11.5" x14ac:dyDescent="0.35"/>
  <cols>
    <col min="1" max="1" width="8.90625" style="62" customWidth="1"/>
    <col min="2" max="2" width="1.81640625" style="62" customWidth="1"/>
    <col min="3" max="3" width="8.90625" style="63"/>
    <col min="4" max="4" width="9.36328125" style="63" customWidth="1"/>
    <col min="5" max="5" width="38.90625" style="61" customWidth="1"/>
    <col min="6" max="7" width="8.90625" style="63"/>
    <col min="8" max="8" width="11" style="62" bestFit="1" customWidth="1"/>
    <col min="9" max="9" width="12.81640625" style="62" customWidth="1"/>
    <col min="10" max="10" width="2.81640625" style="62" customWidth="1"/>
    <col min="11" max="16384" width="8.90625" style="62"/>
  </cols>
  <sheetData>
    <row r="1" spans="3:9" x14ac:dyDescent="0.35">
      <c r="C1" s="661" t="s">
        <v>0</v>
      </c>
      <c r="D1" s="661"/>
      <c r="E1" s="661"/>
      <c r="I1" s="37"/>
    </row>
    <row r="2" spans="3:9" x14ac:dyDescent="0.35">
      <c r="C2" s="661" t="s">
        <v>161</v>
      </c>
      <c r="D2" s="661"/>
      <c r="E2" s="661"/>
      <c r="I2" s="37"/>
    </row>
    <row r="3" spans="3:9" x14ac:dyDescent="0.35">
      <c r="C3" s="661" t="s">
        <v>701</v>
      </c>
      <c r="D3" s="661"/>
      <c r="E3" s="661"/>
      <c r="I3" s="37"/>
    </row>
    <row r="4" spans="3:9" x14ac:dyDescent="0.35">
      <c r="D4" s="76"/>
      <c r="I4" s="37"/>
    </row>
    <row r="5" spans="3:9" x14ac:dyDescent="0.35">
      <c r="C5" s="64" t="s">
        <v>4</v>
      </c>
      <c r="D5" s="65" t="s">
        <v>2</v>
      </c>
      <c r="E5" s="65" t="s">
        <v>6</v>
      </c>
      <c r="F5" s="64" t="s">
        <v>7</v>
      </c>
      <c r="G5" s="64" t="s">
        <v>9</v>
      </c>
      <c r="H5" s="64" t="s">
        <v>8</v>
      </c>
      <c r="I5" s="38" t="s">
        <v>10</v>
      </c>
    </row>
    <row r="6" spans="3:9" x14ac:dyDescent="0.35">
      <c r="C6" s="66" t="s">
        <v>5</v>
      </c>
      <c r="D6" s="67" t="s">
        <v>3</v>
      </c>
      <c r="E6" s="67"/>
      <c r="F6" s="66"/>
      <c r="G6" s="66"/>
      <c r="H6" s="66"/>
      <c r="I6" s="39"/>
    </row>
    <row r="7" spans="3:9" x14ac:dyDescent="0.35">
      <c r="C7" s="59"/>
      <c r="D7" s="77"/>
      <c r="E7" s="68"/>
      <c r="F7" s="59"/>
      <c r="G7" s="59"/>
      <c r="H7" s="69"/>
      <c r="I7" s="40"/>
    </row>
    <row r="8" spans="3:9" x14ac:dyDescent="0.35">
      <c r="C8" s="132" t="s">
        <v>607</v>
      </c>
      <c r="D8" s="47" t="s">
        <v>12</v>
      </c>
      <c r="E8" s="168"/>
      <c r="F8" s="169"/>
      <c r="G8" s="79"/>
      <c r="H8" s="170"/>
      <c r="I8" s="40"/>
    </row>
    <row r="9" spans="3:9" x14ac:dyDescent="0.35">
      <c r="C9" s="132"/>
      <c r="D9" s="47" t="s">
        <v>608</v>
      </c>
      <c r="E9" s="168" t="s">
        <v>609</v>
      </c>
      <c r="F9" s="169"/>
      <c r="G9" s="79"/>
      <c r="H9" s="170"/>
      <c r="I9" s="40"/>
    </row>
    <row r="10" spans="3:9" x14ac:dyDescent="0.35">
      <c r="C10" s="98"/>
      <c r="D10" s="52"/>
      <c r="E10" s="171"/>
      <c r="F10" s="169"/>
      <c r="G10" s="79"/>
      <c r="H10" s="170"/>
      <c r="I10" s="40"/>
    </row>
    <row r="11" spans="3:9" x14ac:dyDescent="0.35">
      <c r="C11" s="98" t="s">
        <v>610</v>
      </c>
      <c r="D11" s="52" t="s">
        <v>38</v>
      </c>
      <c r="E11" s="171" t="s">
        <v>611</v>
      </c>
      <c r="F11" s="169" t="s">
        <v>34</v>
      </c>
      <c r="G11" s="79">
        <v>400</v>
      </c>
      <c r="H11" s="170"/>
      <c r="I11" s="40"/>
    </row>
    <row r="12" spans="3:9" x14ac:dyDescent="0.35">
      <c r="C12" s="98"/>
      <c r="D12" s="52"/>
      <c r="E12" s="171"/>
      <c r="F12" s="169"/>
      <c r="G12" s="79"/>
      <c r="H12" s="170"/>
      <c r="I12" s="40"/>
    </row>
    <row r="13" spans="3:9" ht="23" x14ac:dyDescent="0.35">
      <c r="C13" s="160"/>
      <c r="D13" s="102" t="s">
        <v>44</v>
      </c>
      <c r="E13" s="172" t="s">
        <v>612</v>
      </c>
      <c r="F13" s="173"/>
      <c r="G13" s="101"/>
      <c r="H13" s="174"/>
      <c r="I13" s="40"/>
    </row>
    <row r="14" spans="3:9" x14ac:dyDescent="0.35">
      <c r="C14" s="98"/>
      <c r="D14" s="52"/>
      <c r="E14" s="171"/>
      <c r="F14" s="169"/>
      <c r="G14" s="79"/>
      <c r="H14" s="170"/>
      <c r="I14" s="40"/>
    </row>
    <row r="15" spans="3:9" x14ac:dyDescent="0.35">
      <c r="C15" s="98" t="s">
        <v>613</v>
      </c>
      <c r="D15" s="52" t="s">
        <v>142</v>
      </c>
      <c r="E15" s="171" t="s">
        <v>614</v>
      </c>
      <c r="F15" s="169" t="s">
        <v>67</v>
      </c>
      <c r="G15" s="79">
        <v>1</v>
      </c>
      <c r="H15" s="170"/>
      <c r="I15" s="40"/>
    </row>
    <row r="16" spans="3:9" x14ac:dyDescent="0.35">
      <c r="C16" s="98"/>
      <c r="D16" s="52"/>
      <c r="E16" s="171"/>
      <c r="F16" s="169"/>
      <c r="G16" s="79"/>
      <c r="H16" s="170"/>
      <c r="I16" s="40"/>
    </row>
    <row r="17" spans="3:9" x14ac:dyDescent="0.35">
      <c r="C17" s="98" t="s">
        <v>615</v>
      </c>
      <c r="D17" s="52" t="s">
        <v>137</v>
      </c>
      <c r="E17" s="171" t="s">
        <v>616</v>
      </c>
      <c r="F17" s="169" t="s">
        <v>67</v>
      </c>
      <c r="G17" s="79">
        <v>1</v>
      </c>
      <c r="H17" s="170"/>
      <c r="I17" s="40"/>
    </row>
    <row r="18" spans="3:9" x14ac:dyDescent="0.35">
      <c r="C18" s="98"/>
      <c r="D18" s="52"/>
      <c r="E18" s="171"/>
      <c r="F18" s="169"/>
      <c r="G18" s="79"/>
      <c r="H18" s="170"/>
      <c r="I18" s="40"/>
    </row>
    <row r="19" spans="3:9" ht="23" x14ac:dyDescent="0.35">
      <c r="C19" s="98" t="s">
        <v>617</v>
      </c>
      <c r="D19" s="52" t="s">
        <v>135</v>
      </c>
      <c r="E19" s="172" t="s">
        <v>618</v>
      </c>
      <c r="F19" s="169" t="s">
        <v>34</v>
      </c>
      <c r="G19" s="79">
        <v>100</v>
      </c>
      <c r="H19" s="170"/>
      <c r="I19" s="40"/>
    </row>
    <row r="20" spans="3:9" x14ac:dyDescent="0.35">
      <c r="C20" s="98"/>
      <c r="D20" s="52"/>
      <c r="E20" s="171"/>
      <c r="F20" s="169"/>
      <c r="G20" s="79"/>
      <c r="H20" s="170"/>
      <c r="I20" s="40"/>
    </row>
    <row r="21" spans="3:9" x14ac:dyDescent="0.35">
      <c r="C21" s="98"/>
      <c r="D21" s="47" t="s">
        <v>12</v>
      </c>
      <c r="E21" s="168" t="s">
        <v>14</v>
      </c>
      <c r="F21" s="169"/>
      <c r="G21" s="79"/>
      <c r="H21" s="170"/>
      <c r="I21" s="40"/>
    </row>
    <row r="22" spans="3:9" x14ac:dyDescent="0.35">
      <c r="C22" s="98"/>
      <c r="D22" s="47" t="s">
        <v>13</v>
      </c>
      <c r="E22" s="168"/>
      <c r="F22" s="169"/>
      <c r="G22" s="79"/>
      <c r="H22" s="170"/>
      <c r="I22" s="40"/>
    </row>
    <row r="23" spans="3:9" x14ac:dyDescent="0.35">
      <c r="C23" s="98"/>
      <c r="D23" s="52"/>
      <c r="E23" s="171"/>
      <c r="F23" s="169"/>
      <c r="G23" s="79"/>
      <c r="H23" s="170"/>
      <c r="I23" s="40"/>
    </row>
    <row r="24" spans="3:9" x14ac:dyDescent="0.35">
      <c r="C24" s="132" t="s">
        <v>619</v>
      </c>
      <c r="D24" s="47" t="s">
        <v>346</v>
      </c>
      <c r="E24" s="168" t="s">
        <v>620</v>
      </c>
      <c r="F24" s="169"/>
      <c r="G24" s="79"/>
      <c r="H24" s="170"/>
      <c r="I24" s="40"/>
    </row>
    <row r="25" spans="3:9" x14ac:dyDescent="0.35">
      <c r="C25" s="98"/>
      <c r="D25" s="52"/>
      <c r="E25" s="171"/>
      <c r="F25" s="169"/>
      <c r="G25" s="79"/>
      <c r="H25" s="170"/>
      <c r="I25" s="40"/>
    </row>
    <row r="26" spans="3:9" ht="23" x14ac:dyDescent="0.35">
      <c r="C26" s="98" t="s">
        <v>621</v>
      </c>
      <c r="D26" s="52" t="s">
        <v>622</v>
      </c>
      <c r="E26" s="172" t="s">
        <v>623</v>
      </c>
      <c r="F26" s="169" t="s">
        <v>34</v>
      </c>
      <c r="G26" s="79">
        <v>200</v>
      </c>
      <c r="H26" s="170"/>
      <c r="I26" s="40"/>
    </row>
    <row r="27" spans="3:9" x14ac:dyDescent="0.35">
      <c r="C27" s="98"/>
      <c r="D27" s="52"/>
      <c r="E27" s="171"/>
      <c r="F27" s="169"/>
      <c r="G27" s="79"/>
      <c r="H27" s="170"/>
      <c r="I27" s="40"/>
    </row>
    <row r="28" spans="3:9" x14ac:dyDescent="0.35">
      <c r="C28" s="98"/>
      <c r="D28" s="52"/>
      <c r="E28" s="168" t="s">
        <v>624</v>
      </c>
      <c r="F28" s="169"/>
      <c r="G28" s="79"/>
      <c r="H28" s="170"/>
      <c r="I28" s="40"/>
    </row>
    <row r="29" spans="3:9" x14ac:dyDescent="0.35">
      <c r="C29" s="98"/>
      <c r="D29" s="52"/>
      <c r="E29" s="171"/>
      <c r="F29" s="169"/>
      <c r="G29" s="79"/>
      <c r="H29" s="170"/>
      <c r="I29" s="40"/>
    </row>
    <row r="30" spans="3:9" ht="34.5" x14ac:dyDescent="0.35">
      <c r="C30" s="160"/>
      <c r="D30" s="102" t="s">
        <v>625</v>
      </c>
      <c r="E30" s="172" t="s">
        <v>626</v>
      </c>
      <c r="F30" s="173"/>
      <c r="G30" s="101"/>
      <c r="H30" s="174"/>
      <c r="I30" s="40"/>
    </row>
    <row r="31" spans="3:9" x14ac:dyDescent="0.35">
      <c r="C31" s="98"/>
      <c r="D31" s="52"/>
      <c r="E31" s="171"/>
      <c r="F31" s="169"/>
      <c r="G31" s="79"/>
      <c r="H31" s="174"/>
      <c r="I31" s="40"/>
    </row>
    <row r="32" spans="3:9" ht="23" x14ac:dyDescent="0.35">
      <c r="C32" s="160" t="s">
        <v>627</v>
      </c>
      <c r="D32" s="102"/>
      <c r="E32" s="172" t="s">
        <v>628</v>
      </c>
      <c r="F32" s="173" t="s">
        <v>21</v>
      </c>
      <c r="G32" s="101">
        <v>50</v>
      </c>
      <c r="H32" s="174"/>
      <c r="I32" s="40"/>
    </row>
    <row r="33" spans="3:9" x14ac:dyDescent="0.35">
      <c r="C33" s="98"/>
      <c r="D33" s="52"/>
      <c r="E33" s="171"/>
      <c r="F33" s="169"/>
      <c r="G33" s="79"/>
      <c r="H33" s="170"/>
      <c r="I33" s="40"/>
    </row>
    <row r="34" spans="3:9" x14ac:dyDescent="0.35">
      <c r="C34" s="98" t="s">
        <v>629</v>
      </c>
      <c r="D34" s="52"/>
      <c r="E34" s="171" t="s">
        <v>630</v>
      </c>
      <c r="F34" s="169" t="s">
        <v>21</v>
      </c>
      <c r="G34" s="79">
        <v>50</v>
      </c>
      <c r="H34" s="170"/>
      <c r="I34" s="40"/>
    </row>
    <row r="35" spans="3:9" x14ac:dyDescent="0.35">
      <c r="C35" s="98"/>
      <c r="D35" s="52"/>
      <c r="E35" s="171"/>
      <c r="F35" s="169"/>
      <c r="G35" s="79"/>
      <c r="H35" s="170"/>
      <c r="I35" s="40"/>
    </row>
    <row r="36" spans="3:9" ht="23" x14ac:dyDescent="0.35">
      <c r="C36" s="160" t="s">
        <v>631</v>
      </c>
      <c r="D36" s="102"/>
      <c r="E36" s="172" t="s">
        <v>632</v>
      </c>
      <c r="F36" s="173" t="s">
        <v>21</v>
      </c>
      <c r="G36" s="101">
        <v>50</v>
      </c>
      <c r="H36" s="174"/>
      <c r="I36" s="40"/>
    </row>
    <row r="37" spans="3:9" x14ac:dyDescent="0.35">
      <c r="C37" s="98"/>
      <c r="D37" s="52"/>
      <c r="E37" s="171"/>
      <c r="F37" s="169"/>
      <c r="G37" s="79"/>
      <c r="H37" s="170"/>
      <c r="I37" s="40"/>
    </row>
    <row r="38" spans="3:9" x14ac:dyDescent="0.35">
      <c r="C38" s="98" t="s">
        <v>633</v>
      </c>
      <c r="D38" s="52"/>
      <c r="E38" s="171" t="s">
        <v>634</v>
      </c>
      <c r="F38" s="169" t="s">
        <v>21</v>
      </c>
      <c r="G38" s="79">
        <v>50</v>
      </c>
      <c r="H38" s="170"/>
      <c r="I38" s="40"/>
    </row>
    <row r="39" spans="3:9" x14ac:dyDescent="0.35">
      <c r="C39" s="98"/>
      <c r="D39" s="52"/>
      <c r="E39" s="171"/>
      <c r="F39" s="169"/>
      <c r="G39" s="79"/>
      <c r="H39" s="170"/>
      <c r="I39" s="40"/>
    </row>
    <row r="40" spans="3:9" ht="23" x14ac:dyDescent="0.35">
      <c r="C40" s="160"/>
      <c r="D40" s="102" t="s">
        <v>378</v>
      </c>
      <c r="E40" s="172" t="s">
        <v>635</v>
      </c>
      <c r="F40" s="173"/>
      <c r="G40" s="101"/>
      <c r="H40" s="174"/>
      <c r="I40" s="40"/>
    </row>
    <row r="41" spans="3:9" x14ac:dyDescent="0.35">
      <c r="C41" s="98"/>
      <c r="D41" s="52"/>
      <c r="E41" s="171"/>
      <c r="F41" s="169"/>
      <c r="G41" s="79"/>
      <c r="H41" s="170"/>
      <c r="I41" s="40"/>
    </row>
    <row r="42" spans="3:9" x14ac:dyDescent="0.35">
      <c r="C42" s="98" t="s">
        <v>636</v>
      </c>
      <c r="D42" s="52"/>
      <c r="E42" s="171" t="s">
        <v>28</v>
      </c>
      <c r="F42" s="169" t="s">
        <v>21</v>
      </c>
      <c r="G42" s="79">
        <v>50</v>
      </c>
      <c r="H42" s="170"/>
      <c r="I42" s="40"/>
    </row>
    <row r="43" spans="3:9" x14ac:dyDescent="0.35">
      <c r="C43" s="98"/>
      <c r="D43" s="52"/>
      <c r="E43" s="171"/>
      <c r="F43" s="169"/>
      <c r="G43" s="79"/>
      <c r="H43" s="170"/>
      <c r="I43" s="40"/>
    </row>
    <row r="44" spans="3:9" x14ac:dyDescent="0.35">
      <c r="C44" s="98" t="s">
        <v>637</v>
      </c>
      <c r="D44" s="52" t="s">
        <v>638</v>
      </c>
      <c r="E44" s="171" t="s">
        <v>639</v>
      </c>
      <c r="F44" s="169" t="s">
        <v>640</v>
      </c>
      <c r="G44" s="79">
        <v>500</v>
      </c>
      <c r="H44" s="170"/>
      <c r="I44" s="40"/>
    </row>
    <row r="45" spans="3:9" x14ac:dyDescent="0.35">
      <c r="C45" s="98"/>
      <c r="D45" s="52"/>
      <c r="E45" s="171"/>
      <c r="F45" s="169"/>
      <c r="G45" s="79"/>
      <c r="H45" s="170"/>
      <c r="I45" s="40"/>
    </row>
    <row r="46" spans="3:9" ht="23" x14ac:dyDescent="0.35">
      <c r="C46" s="157" t="s">
        <v>641</v>
      </c>
      <c r="D46" s="158" t="s">
        <v>642</v>
      </c>
      <c r="E46" s="175" t="s">
        <v>643</v>
      </c>
      <c r="F46" s="173"/>
      <c r="G46" s="101"/>
      <c r="H46" s="174"/>
      <c r="I46" s="40"/>
    </row>
    <row r="47" spans="3:9" x14ac:dyDescent="0.35">
      <c r="C47" s="98"/>
      <c r="D47" s="52"/>
      <c r="E47" s="171"/>
      <c r="F47" s="173"/>
      <c r="G47" s="101"/>
      <c r="H47" s="170"/>
      <c r="I47" s="40"/>
    </row>
    <row r="48" spans="3:9" x14ac:dyDescent="0.35">
      <c r="C48" s="98" t="s">
        <v>644</v>
      </c>
      <c r="D48" s="52">
        <v>8.1</v>
      </c>
      <c r="E48" s="171" t="s">
        <v>645</v>
      </c>
      <c r="F48" s="173" t="s">
        <v>34</v>
      </c>
      <c r="G48" s="101">
        <v>200</v>
      </c>
      <c r="H48" s="170"/>
      <c r="I48" s="40"/>
    </row>
    <row r="49" spans="3:9" x14ac:dyDescent="0.35">
      <c r="C49" s="98"/>
      <c r="D49" s="52"/>
      <c r="E49" s="171"/>
      <c r="F49" s="173"/>
      <c r="G49" s="101"/>
      <c r="H49" s="170"/>
      <c r="I49" s="40"/>
    </row>
    <row r="50" spans="3:9" s="73" customFormat="1" ht="23" x14ac:dyDescent="0.35">
      <c r="C50" s="160" t="s">
        <v>646</v>
      </c>
      <c r="D50" s="102" t="s">
        <v>44</v>
      </c>
      <c r="E50" s="172" t="s">
        <v>647</v>
      </c>
      <c r="F50" s="173" t="s">
        <v>34</v>
      </c>
      <c r="G50" s="101">
        <v>200</v>
      </c>
      <c r="H50" s="174"/>
      <c r="I50" s="40"/>
    </row>
    <row r="51" spans="3:9" s="73" customFormat="1" ht="14.5" x14ac:dyDescent="0.35">
      <c r="C51" s="98"/>
      <c r="D51" s="52"/>
      <c r="E51" s="171"/>
      <c r="F51" s="173"/>
      <c r="G51" s="101"/>
      <c r="H51" s="170"/>
      <c r="I51" s="40"/>
    </row>
    <row r="52" spans="3:9" s="73" customFormat="1" ht="34.5" x14ac:dyDescent="0.35">
      <c r="C52" s="160" t="s">
        <v>648</v>
      </c>
      <c r="D52" s="102" t="s">
        <v>38</v>
      </c>
      <c r="E52" s="172" t="s">
        <v>649</v>
      </c>
      <c r="F52" s="173" t="s">
        <v>64</v>
      </c>
      <c r="G52" s="101">
        <v>200</v>
      </c>
      <c r="H52" s="174"/>
      <c r="I52" s="40"/>
    </row>
    <row r="53" spans="3:9" x14ac:dyDescent="0.35">
      <c r="C53" s="98"/>
      <c r="D53" s="52"/>
      <c r="E53" s="171"/>
      <c r="F53" s="173"/>
      <c r="G53" s="101"/>
      <c r="H53" s="170"/>
      <c r="I53" s="40"/>
    </row>
    <row r="54" spans="3:9" x14ac:dyDescent="0.35">
      <c r="C54" s="98"/>
      <c r="D54" s="52" t="s">
        <v>54</v>
      </c>
      <c r="E54" s="171" t="s">
        <v>650</v>
      </c>
      <c r="F54" s="173"/>
      <c r="G54" s="101"/>
      <c r="H54" s="170"/>
      <c r="I54" s="40"/>
    </row>
    <row r="55" spans="3:9" x14ac:dyDescent="0.35">
      <c r="C55" s="98"/>
      <c r="D55" s="47"/>
      <c r="E55" s="168"/>
      <c r="F55" s="173"/>
      <c r="G55" s="101"/>
      <c r="H55" s="170"/>
      <c r="I55" s="40"/>
    </row>
    <row r="56" spans="3:9" x14ac:dyDescent="0.35">
      <c r="C56" s="98" t="s">
        <v>651</v>
      </c>
      <c r="D56" s="52"/>
      <c r="E56" s="171" t="s">
        <v>652</v>
      </c>
      <c r="F56" s="173" t="s">
        <v>64</v>
      </c>
      <c r="G56" s="101">
        <v>200</v>
      </c>
      <c r="H56" s="170"/>
      <c r="I56" s="40"/>
    </row>
    <row r="57" spans="3:9" x14ac:dyDescent="0.35">
      <c r="C57" s="98"/>
      <c r="D57" s="52"/>
      <c r="E57" s="171"/>
      <c r="F57" s="173"/>
      <c r="G57" s="101"/>
      <c r="H57" s="170"/>
      <c r="I57" s="40"/>
    </row>
    <row r="58" spans="3:9" x14ac:dyDescent="0.35">
      <c r="C58" s="592"/>
      <c r="D58" s="593"/>
      <c r="E58" s="594" t="s">
        <v>160</v>
      </c>
      <c r="F58" s="595"/>
      <c r="G58" s="596"/>
      <c r="H58" s="597"/>
      <c r="I58" s="532"/>
    </row>
    <row r="59" spans="3:9" ht="15" customHeight="1" x14ac:dyDescent="0.35">
      <c r="C59" s="144"/>
      <c r="D59" s="145"/>
      <c r="E59" s="146" t="s">
        <v>58</v>
      </c>
      <c r="F59" s="147"/>
      <c r="G59" s="148"/>
      <c r="H59" s="176"/>
      <c r="I59" s="185"/>
    </row>
    <row r="60" spans="3:9" x14ac:dyDescent="0.35">
      <c r="C60" s="180"/>
      <c r="D60" s="598"/>
      <c r="E60" s="168"/>
      <c r="F60" s="79"/>
      <c r="G60" s="79"/>
      <c r="H60" s="599"/>
      <c r="I60" s="523"/>
    </row>
    <row r="61" spans="3:9" x14ac:dyDescent="0.35">
      <c r="C61" s="98" t="s">
        <v>653</v>
      </c>
      <c r="D61" s="52"/>
      <c r="E61" s="171" t="s">
        <v>654</v>
      </c>
      <c r="F61" s="173" t="s">
        <v>64</v>
      </c>
      <c r="G61" s="101">
        <v>50</v>
      </c>
      <c r="H61" s="170"/>
      <c r="I61" s="40"/>
    </row>
    <row r="62" spans="3:9" x14ac:dyDescent="0.35">
      <c r="C62" s="98"/>
      <c r="D62" s="52"/>
      <c r="E62" s="171"/>
      <c r="F62" s="173"/>
      <c r="G62" s="101"/>
      <c r="H62" s="170"/>
      <c r="I62" s="40"/>
    </row>
    <row r="63" spans="3:9" x14ac:dyDescent="0.35">
      <c r="C63" s="98"/>
      <c r="D63" s="52"/>
      <c r="E63" s="171"/>
      <c r="F63" s="177"/>
      <c r="G63" s="79"/>
      <c r="H63" s="170"/>
      <c r="I63" s="69"/>
    </row>
    <row r="64" spans="3:9" x14ac:dyDescent="0.35">
      <c r="C64" s="132" t="s">
        <v>656</v>
      </c>
      <c r="D64" s="47"/>
      <c r="E64" s="168" t="s">
        <v>657</v>
      </c>
      <c r="F64" s="173"/>
      <c r="G64" s="101"/>
      <c r="H64" s="170"/>
      <c r="I64" s="69"/>
    </row>
    <row r="65" spans="3:9" x14ac:dyDescent="0.35">
      <c r="C65" s="98"/>
      <c r="D65" s="52"/>
      <c r="E65" s="171"/>
      <c r="F65" s="173"/>
      <c r="G65" s="101"/>
      <c r="H65" s="170"/>
      <c r="I65" s="69"/>
    </row>
    <row r="66" spans="3:9" ht="23" x14ac:dyDescent="0.35">
      <c r="C66" s="160"/>
      <c r="D66" s="158" t="s">
        <v>658</v>
      </c>
      <c r="E66" s="178" t="s">
        <v>14</v>
      </c>
      <c r="F66" s="179"/>
      <c r="G66" s="161"/>
      <c r="H66" s="174"/>
      <c r="I66" s="69"/>
    </row>
    <row r="67" spans="3:9" x14ac:dyDescent="0.35">
      <c r="C67" s="180"/>
      <c r="D67" s="181"/>
      <c r="E67" s="181"/>
      <c r="F67" s="181"/>
      <c r="G67" s="161"/>
      <c r="H67" s="170"/>
      <c r="I67" s="40"/>
    </row>
    <row r="68" spans="3:9" x14ac:dyDescent="0.35">
      <c r="C68" s="98" t="s">
        <v>659</v>
      </c>
      <c r="D68" s="52" t="s">
        <v>625</v>
      </c>
      <c r="E68" s="151" t="s">
        <v>660</v>
      </c>
      <c r="F68" s="52" t="s">
        <v>21</v>
      </c>
      <c r="G68" s="97">
        <v>30</v>
      </c>
      <c r="H68" s="170"/>
      <c r="I68" s="40"/>
    </row>
    <row r="69" spans="3:9" x14ac:dyDescent="0.35">
      <c r="C69" s="180"/>
      <c r="D69" s="181"/>
      <c r="E69" s="181"/>
      <c r="F69" s="181"/>
      <c r="G69" s="97"/>
      <c r="H69" s="170"/>
      <c r="I69" s="40"/>
    </row>
    <row r="70" spans="3:9" x14ac:dyDescent="0.35">
      <c r="C70" s="98" t="s">
        <v>661</v>
      </c>
      <c r="D70" s="52" t="s">
        <v>662</v>
      </c>
      <c r="E70" s="151" t="s">
        <v>663</v>
      </c>
      <c r="F70" s="52" t="s">
        <v>21</v>
      </c>
      <c r="G70" s="97">
        <v>20</v>
      </c>
      <c r="H70" s="170"/>
      <c r="I70" s="40"/>
    </row>
    <row r="71" spans="3:9" x14ac:dyDescent="0.35">
      <c r="C71" s="98"/>
      <c r="D71" s="52"/>
      <c r="E71" s="151"/>
      <c r="F71" s="102"/>
      <c r="G71" s="161"/>
      <c r="H71" s="170"/>
      <c r="I71" s="40"/>
    </row>
    <row r="72" spans="3:9" x14ac:dyDescent="0.35">
      <c r="C72" s="8"/>
      <c r="D72" s="8"/>
      <c r="E72" s="5" t="s">
        <v>664</v>
      </c>
      <c r="F72" s="8"/>
      <c r="G72" s="101"/>
      <c r="H72" s="170"/>
      <c r="I72" s="40"/>
    </row>
    <row r="73" spans="3:9" x14ac:dyDescent="0.35">
      <c r="C73" s="8"/>
      <c r="D73" s="8"/>
      <c r="E73" s="8"/>
      <c r="F73" s="8"/>
      <c r="G73" s="101"/>
      <c r="H73" s="170"/>
      <c r="I73" s="40"/>
    </row>
    <row r="74" spans="3:9" x14ac:dyDescent="0.35">
      <c r="C74" s="11" t="s">
        <v>665</v>
      </c>
      <c r="D74" s="11" t="s">
        <v>343</v>
      </c>
      <c r="E74" s="5" t="s">
        <v>666</v>
      </c>
      <c r="F74" s="11" t="s">
        <v>21</v>
      </c>
      <c r="G74" s="95">
        <v>30</v>
      </c>
      <c r="H74" s="170"/>
      <c r="I74" s="40"/>
    </row>
    <row r="75" spans="3:9" x14ac:dyDescent="0.35">
      <c r="C75" s="8"/>
      <c r="D75" s="8"/>
      <c r="E75" s="8"/>
      <c r="F75" s="8"/>
      <c r="G75" s="95"/>
      <c r="H75" s="170"/>
      <c r="I75" s="40"/>
    </row>
    <row r="76" spans="3:9" x14ac:dyDescent="0.35">
      <c r="C76" s="8"/>
      <c r="D76" s="8"/>
      <c r="E76" s="5" t="s">
        <v>667</v>
      </c>
      <c r="F76" s="8"/>
      <c r="G76" s="95"/>
      <c r="H76" s="170"/>
      <c r="I76" s="40"/>
    </row>
    <row r="77" spans="3:9" x14ac:dyDescent="0.35">
      <c r="C77" s="8"/>
      <c r="D77" s="8"/>
      <c r="E77" s="8"/>
      <c r="F77" s="8"/>
      <c r="G77" s="95"/>
      <c r="H77" s="170"/>
      <c r="I77" s="40"/>
    </row>
    <row r="78" spans="3:9" ht="34.5" x14ac:dyDescent="0.35">
      <c r="C78" s="11" t="s">
        <v>668</v>
      </c>
      <c r="D78" s="11" t="s">
        <v>17</v>
      </c>
      <c r="E78" s="5" t="s">
        <v>669</v>
      </c>
      <c r="F78" s="11" t="s">
        <v>21</v>
      </c>
      <c r="G78" s="95">
        <v>90</v>
      </c>
      <c r="H78" s="170"/>
      <c r="I78" s="40"/>
    </row>
    <row r="79" spans="3:9" x14ac:dyDescent="0.35">
      <c r="C79" s="98"/>
      <c r="D79" s="52"/>
      <c r="E79" s="171"/>
      <c r="F79" s="173"/>
      <c r="G79" s="101"/>
      <c r="H79" s="170"/>
      <c r="I79" s="40"/>
    </row>
    <row r="80" spans="3:9" x14ac:dyDescent="0.35">
      <c r="C80" s="4"/>
      <c r="D80" s="2" t="s">
        <v>344</v>
      </c>
      <c r="E80" s="3" t="s">
        <v>670</v>
      </c>
      <c r="F80" s="4"/>
      <c r="G80" s="101"/>
      <c r="H80" s="170"/>
      <c r="I80" s="40"/>
    </row>
    <row r="81" spans="3:9" x14ac:dyDescent="0.35">
      <c r="C81" s="4"/>
      <c r="D81" s="4"/>
      <c r="E81" s="4"/>
      <c r="F81" s="4"/>
      <c r="G81" s="95"/>
      <c r="H81" s="170"/>
      <c r="I81" s="40"/>
    </row>
    <row r="82" spans="3:9" x14ac:dyDescent="0.35">
      <c r="C82" s="2" t="s">
        <v>671</v>
      </c>
      <c r="D82" s="4"/>
      <c r="E82" s="3" t="s">
        <v>672</v>
      </c>
      <c r="F82" s="2" t="s">
        <v>34</v>
      </c>
      <c r="G82" s="82">
        <v>200</v>
      </c>
      <c r="H82" s="170"/>
      <c r="I82" s="40"/>
    </row>
    <row r="83" spans="3:9" x14ac:dyDescent="0.35">
      <c r="C83" s="2"/>
      <c r="D83" s="4"/>
      <c r="E83" s="3"/>
      <c r="F83" s="2"/>
      <c r="G83" s="82"/>
      <c r="H83" s="170"/>
      <c r="I83" s="40"/>
    </row>
    <row r="84" spans="3:9" ht="23" x14ac:dyDescent="0.35">
      <c r="C84" s="11"/>
      <c r="D84" s="11" t="s">
        <v>673</v>
      </c>
      <c r="E84" s="5" t="s">
        <v>674</v>
      </c>
      <c r="F84" s="8"/>
      <c r="G84" s="182"/>
      <c r="H84" s="170"/>
      <c r="I84" s="40"/>
    </row>
    <row r="85" spans="3:9" x14ac:dyDescent="0.35">
      <c r="C85" s="8"/>
      <c r="D85" s="8"/>
      <c r="E85" s="8"/>
      <c r="F85" s="8"/>
      <c r="G85" s="182"/>
      <c r="H85" s="170"/>
      <c r="I85" s="40"/>
    </row>
    <row r="86" spans="3:9" ht="23" x14ac:dyDescent="0.35">
      <c r="C86" s="8"/>
      <c r="D86" s="8"/>
      <c r="E86" s="5" t="s">
        <v>675</v>
      </c>
      <c r="F86" s="8"/>
      <c r="G86" s="183"/>
      <c r="H86" s="170"/>
      <c r="I86" s="40"/>
    </row>
    <row r="87" spans="3:9" x14ac:dyDescent="0.35">
      <c r="C87" s="8"/>
      <c r="D87" s="8"/>
      <c r="E87" s="8"/>
      <c r="F87" s="8"/>
      <c r="G87" s="184"/>
      <c r="H87" s="170"/>
      <c r="I87" s="40"/>
    </row>
    <row r="88" spans="3:9" ht="23" x14ac:dyDescent="0.35">
      <c r="C88" s="11" t="s">
        <v>676</v>
      </c>
      <c r="D88" s="11" t="s">
        <v>72</v>
      </c>
      <c r="E88" s="5" t="s">
        <v>677</v>
      </c>
      <c r="F88" s="11" t="s">
        <v>21</v>
      </c>
      <c r="G88" s="95">
        <v>30</v>
      </c>
      <c r="H88" s="170"/>
      <c r="I88" s="40"/>
    </row>
    <row r="89" spans="3:9" x14ac:dyDescent="0.35">
      <c r="C89" s="11"/>
      <c r="D89" s="11"/>
      <c r="E89" s="5"/>
      <c r="F89" s="11"/>
      <c r="G89" s="95"/>
      <c r="H89" s="170"/>
      <c r="I89" s="40"/>
    </row>
    <row r="90" spans="3:9" ht="23" x14ac:dyDescent="0.35">
      <c r="C90" s="11" t="s">
        <v>678</v>
      </c>
      <c r="D90" s="11" t="s">
        <v>72</v>
      </c>
      <c r="E90" s="5" t="s">
        <v>679</v>
      </c>
      <c r="F90" s="11" t="s">
        <v>21</v>
      </c>
      <c r="G90" s="95">
        <v>60</v>
      </c>
      <c r="H90" s="170"/>
      <c r="I90" s="40"/>
    </row>
    <row r="91" spans="3:9" x14ac:dyDescent="0.35">
      <c r="C91" s="11"/>
      <c r="D91" s="11"/>
      <c r="E91" s="5"/>
      <c r="F91" s="11"/>
      <c r="G91" s="95"/>
      <c r="H91" s="170"/>
      <c r="I91" s="40"/>
    </row>
    <row r="92" spans="3:9" x14ac:dyDescent="0.35">
      <c r="C92" s="11" t="s">
        <v>680</v>
      </c>
      <c r="D92" s="11" t="s">
        <v>681</v>
      </c>
      <c r="E92" s="5" t="s">
        <v>682</v>
      </c>
      <c r="F92" s="11" t="s">
        <v>21</v>
      </c>
      <c r="G92" s="95">
        <v>90</v>
      </c>
      <c r="H92" s="170"/>
      <c r="I92" s="40"/>
    </row>
    <row r="93" spans="3:9" x14ac:dyDescent="0.35">
      <c r="C93" s="11"/>
      <c r="D93" s="11"/>
      <c r="E93" s="5"/>
      <c r="F93" s="11"/>
      <c r="G93" s="95"/>
      <c r="H93" s="170"/>
      <c r="I93" s="40"/>
    </row>
    <row r="94" spans="3:9" ht="23" x14ac:dyDescent="0.35">
      <c r="C94" s="11" t="s">
        <v>683</v>
      </c>
      <c r="D94" s="11" t="s">
        <v>684</v>
      </c>
      <c r="E94" s="5" t="s">
        <v>685</v>
      </c>
      <c r="F94" s="11" t="s">
        <v>74</v>
      </c>
      <c r="G94" s="95">
        <v>3</v>
      </c>
      <c r="H94" s="170"/>
      <c r="I94" s="40"/>
    </row>
    <row r="95" spans="3:9" x14ac:dyDescent="0.35">
      <c r="C95" s="180"/>
      <c r="D95" s="181"/>
      <c r="E95" s="177"/>
      <c r="F95" s="177"/>
      <c r="G95" s="184"/>
      <c r="H95" s="170"/>
      <c r="I95" s="40"/>
    </row>
    <row r="96" spans="3:9" x14ac:dyDescent="0.35">
      <c r="C96" s="8"/>
      <c r="D96" s="8"/>
      <c r="E96" s="5" t="s">
        <v>686</v>
      </c>
      <c r="F96" s="8"/>
      <c r="G96" s="184"/>
      <c r="H96" s="170"/>
      <c r="I96" s="40"/>
    </row>
    <row r="97" spans="3:9" x14ac:dyDescent="0.35">
      <c r="C97" s="8"/>
      <c r="D97" s="8"/>
      <c r="E97" s="8"/>
      <c r="F97" s="8"/>
      <c r="G97" s="184"/>
      <c r="H97" s="170"/>
      <c r="I97" s="40"/>
    </row>
    <row r="98" spans="3:9" ht="23" x14ac:dyDescent="0.35">
      <c r="C98" s="11" t="s">
        <v>687</v>
      </c>
      <c r="D98" s="11" t="s">
        <v>688</v>
      </c>
      <c r="E98" s="5" t="s">
        <v>689</v>
      </c>
      <c r="F98" s="11" t="s">
        <v>690</v>
      </c>
      <c r="G98" s="95">
        <v>500</v>
      </c>
      <c r="H98" s="170"/>
      <c r="I98" s="40"/>
    </row>
    <row r="99" spans="3:9" x14ac:dyDescent="0.35">
      <c r="C99" s="8"/>
      <c r="D99" s="8"/>
      <c r="E99" s="8"/>
      <c r="F99" s="8"/>
      <c r="G99" s="184"/>
      <c r="H99" s="170"/>
      <c r="I99" s="40"/>
    </row>
    <row r="100" spans="3:9" x14ac:dyDescent="0.35">
      <c r="C100" s="8"/>
      <c r="D100" s="11" t="s">
        <v>691</v>
      </c>
      <c r="E100" s="8"/>
      <c r="F100" s="8"/>
      <c r="G100" s="184"/>
      <c r="H100" s="170"/>
      <c r="I100" s="40"/>
    </row>
    <row r="101" spans="3:9" ht="23" x14ac:dyDescent="0.35">
      <c r="C101" s="8"/>
      <c r="D101" s="11" t="s">
        <v>692</v>
      </c>
      <c r="E101" s="5" t="s">
        <v>693</v>
      </c>
      <c r="F101" s="8"/>
      <c r="G101" s="182"/>
      <c r="H101" s="170"/>
      <c r="I101" s="40"/>
    </row>
    <row r="102" spans="3:9" x14ac:dyDescent="0.35">
      <c r="C102" s="8"/>
      <c r="D102" s="8"/>
      <c r="E102" s="8"/>
      <c r="F102" s="8"/>
      <c r="G102" s="182"/>
      <c r="H102" s="170"/>
      <c r="I102" s="40"/>
    </row>
    <row r="103" spans="3:9" x14ac:dyDescent="0.35">
      <c r="C103" s="11" t="s">
        <v>694</v>
      </c>
      <c r="D103" s="52">
        <v>8.1</v>
      </c>
      <c r="E103" s="171" t="s">
        <v>645</v>
      </c>
      <c r="F103" s="173" t="s">
        <v>34</v>
      </c>
      <c r="G103" s="182">
        <v>400</v>
      </c>
      <c r="H103" s="170"/>
      <c r="I103" s="40"/>
    </row>
    <row r="104" spans="3:9" s="73" customFormat="1" ht="14.5" x14ac:dyDescent="0.35">
      <c r="C104" s="5"/>
      <c r="D104" s="52"/>
      <c r="E104" s="171"/>
      <c r="F104" s="173"/>
      <c r="G104" s="182"/>
      <c r="H104" s="170"/>
      <c r="I104" s="40"/>
    </row>
    <row r="105" spans="3:9" s="73" customFormat="1" ht="23" x14ac:dyDescent="0.35">
      <c r="C105" s="11" t="s">
        <v>695</v>
      </c>
      <c r="D105" s="102" t="s">
        <v>44</v>
      </c>
      <c r="E105" s="172" t="s">
        <v>696</v>
      </c>
      <c r="F105" s="173" t="s">
        <v>34</v>
      </c>
      <c r="G105" s="95">
        <v>400</v>
      </c>
      <c r="H105" s="170"/>
      <c r="I105" s="40"/>
    </row>
    <row r="106" spans="3:9" x14ac:dyDescent="0.35">
      <c r="C106" s="11"/>
      <c r="D106" s="52"/>
      <c r="E106" s="171"/>
      <c r="F106" s="173"/>
      <c r="G106" s="182"/>
      <c r="H106" s="170"/>
      <c r="I106" s="40"/>
    </row>
    <row r="107" spans="3:9" ht="34.5" x14ac:dyDescent="0.35">
      <c r="C107" s="11" t="s">
        <v>697</v>
      </c>
      <c r="D107" s="102" t="s">
        <v>38</v>
      </c>
      <c r="E107" s="172" t="s">
        <v>649</v>
      </c>
      <c r="F107" s="173" t="s">
        <v>64</v>
      </c>
      <c r="G107" s="182">
        <v>250</v>
      </c>
      <c r="H107" s="174"/>
      <c r="I107" s="40"/>
    </row>
    <row r="108" spans="3:9" x14ac:dyDescent="0.35">
      <c r="C108" s="11"/>
      <c r="D108" s="52"/>
      <c r="E108" s="171"/>
      <c r="F108" s="173"/>
      <c r="G108" s="182"/>
      <c r="H108" s="170"/>
      <c r="I108" s="40"/>
    </row>
    <row r="109" spans="3:9" x14ac:dyDescent="0.35">
      <c r="C109" s="11"/>
      <c r="D109" s="52" t="s">
        <v>54</v>
      </c>
      <c r="E109" s="171" t="s">
        <v>650</v>
      </c>
      <c r="F109" s="173"/>
      <c r="G109" s="182"/>
      <c r="H109" s="170"/>
      <c r="I109" s="40"/>
    </row>
    <row r="110" spans="3:9" x14ac:dyDescent="0.35">
      <c r="C110" s="11"/>
      <c r="D110" s="52"/>
      <c r="E110" s="171"/>
      <c r="F110" s="173"/>
      <c r="G110" s="182"/>
      <c r="H110" s="170"/>
      <c r="I110" s="40"/>
    </row>
    <row r="111" spans="3:9" x14ac:dyDescent="0.35">
      <c r="C111" s="11" t="s">
        <v>698</v>
      </c>
      <c r="D111" s="52"/>
      <c r="E111" s="171" t="s">
        <v>652</v>
      </c>
      <c r="F111" s="173" t="s">
        <v>64</v>
      </c>
      <c r="G111" s="95">
        <v>200</v>
      </c>
      <c r="H111" s="170"/>
      <c r="I111" s="40"/>
    </row>
    <row r="112" spans="3:9" x14ac:dyDescent="0.35">
      <c r="C112" s="11"/>
      <c r="D112" s="52"/>
      <c r="E112" s="171"/>
      <c r="F112" s="173"/>
      <c r="G112" s="95"/>
      <c r="H112" s="170"/>
      <c r="I112" s="40"/>
    </row>
    <row r="113" spans="3:9" x14ac:dyDescent="0.35">
      <c r="C113" s="11" t="s">
        <v>699</v>
      </c>
      <c r="D113" s="52"/>
      <c r="E113" s="171" t="s">
        <v>654</v>
      </c>
      <c r="F113" s="173" t="s">
        <v>64</v>
      </c>
      <c r="G113" s="95">
        <v>50</v>
      </c>
      <c r="H113" s="170"/>
      <c r="I113" s="40"/>
    </row>
    <row r="114" spans="3:9" x14ac:dyDescent="0.35">
      <c r="C114" s="11"/>
      <c r="D114" s="52"/>
      <c r="E114" s="171"/>
      <c r="F114" s="173"/>
      <c r="G114" s="95"/>
      <c r="H114" s="170"/>
      <c r="I114" s="40"/>
    </row>
    <row r="115" spans="3:9" x14ac:dyDescent="0.35">
      <c r="C115" s="82"/>
      <c r="D115" s="82"/>
      <c r="E115" s="150"/>
      <c r="F115" s="82"/>
      <c r="G115" s="82"/>
      <c r="H115" s="170"/>
      <c r="I115" s="40"/>
    </row>
    <row r="116" spans="3:9" x14ac:dyDescent="0.35">
      <c r="C116" s="663" t="s">
        <v>700</v>
      </c>
      <c r="D116" s="664"/>
      <c r="E116" s="664"/>
      <c r="F116" s="664"/>
      <c r="G116" s="664"/>
      <c r="H116" s="665"/>
      <c r="I116" s="43"/>
    </row>
  </sheetData>
  <mergeCells count="4">
    <mergeCell ref="C2:E2"/>
    <mergeCell ref="C3:E3"/>
    <mergeCell ref="C1:E1"/>
    <mergeCell ref="C116:H116"/>
  </mergeCells>
  <pageMargins left="0.70866141732283472" right="0.70866141732283472" top="0.74803149606299213" bottom="0.74803149606299213" header="0.31496062992125984" footer="0.31496062992125984"/>
  <pageSetup paperSize="9" scale="78" orientation="portrait" r:id="rId1"/>
  <rowBreaks count="1" manualBreakCount="1">
    <brk id="58" min="1"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2658-0F70-46A5-B9B5-D13FF0812544}">
  <sheetPr>
    <pageSetUpPr fitToPage="1"/>
  </sheetPr>
  <dimension ref="A1:AA52"/>
  <sheetViews>
    <sheetView showZeros="0" view="pageBreakPreview" zoomScale="85" zoomScaleNormal="100" zoomScaleSheetLayoutView="85" workbookViewId="0">
      <pane xSplit="7" ySplit="5" topLeftCell="H29" activePane="bottomRight" state="frozen"/>
      <selection activeCell="H30" sqref="H30"/>
      <selection pane="topRight" activeCell="H30" sqref="H30"/>
      <selection pane="bottomLeft" activeCell="H30" sqref="H30"/>
      <selection pane="bottomRight" activeCell="G51" sqref="G51"/>
    </sheetView>
  </sheetViews>
  <sheetFormatPr defaultColWidth="6.453125" defaultRowHeight="10" x14ac:dyDescent="0.2"/>
  <cols>
    <col min="1" max="1" width="6.90625" style="357" customWidth="1"/>
    <col min="2" max="2" width="25.54296875" style="357" customWidth="1"/>
    <col min="3" max="3" width="11.453125" style="357" customWidth="1"/>
    <col min="4" max="4" width="10" style="357" customWidth="1"/>
    <col min="5" max="5" width="6" style="357" customWidth="1"/>
    <col min="6" max="6" width="7.90625" style="357" customWidth="1"/>
    <col min="7" max="7" width="19.08984375" style="358" customWidth="1"/>
    <col min="8" max="8" width="6.453125" style="357"/>
    <col min="9" max="27" width="8.54296875" style="357" customWidth="1"/>
    <col min="28" max="249" width="6.453125" style="357"/>
    <col min="250" max="250" width="6.90625" style="357" customWidth="1"/>
    <col min="251" max="251" width="25.54296875" style="357" customWidth="1"/>
    <col min="252" max="252" width="11.453125" style="357" customWidth="1"/>
    <col min="253" max="253" width="7.1796875" style="357" customWidth="1"/>
    <col min="254" max="254" width="6" style="357" customWidth="1"/>
    <col min="255" max="255" width="6.54296875" style="357" customWidth="1"/>
    <col min="256" max="256" width="0" style="357" hidden="1" customWidth="1"/>
    <col min="257" max="263" width="17.1796875" style="357" customWidth="1"/>
    <col min="264" max="264" width="6.453125" style="357"/>
    <col min="265" max="283" width="8.54296875" style="357" customWidth="1"/>
    <col min="284" max="505" width="6.453125" style="357"/>
    <col min="506" max="506" width="6.90625" style="357" customWidth="1"/>
    <col min="507" max="507" width="25.54296875" style="357" customWidth="1"/>
    <col min="508" max="508" width="11.453125" style="357" customWidth="1"/>
    <col min="509" max="509" width="7.1796875" style="357" customWidth="1"/>
    <col min="510" max="510" width="6" style="357" customWidth="1"/>
    <col min="511" max="511" width="6.54296875" style="357" customWidth="1"/>
    <col min="512" max="512" width="0" style="357" hidden="1" customWidth="1"/>
    <col min="513" max="519" width="17.1796875" style="357" customWidth="1"/>
    <col min="520" max="520" width="6.453125" style="357"/>
    <col min="521" max="539" width="8.54296875" style="357" customWidth="1"/>
    <col min="540" max="761" width="6.453125" style="357"/>
    <col min="762" max="762" width="6.90625" style="357" customWidth="1"/>
    <col min="763" max="763" width="25.54296875" style="357" customWidth="1"/>
    <col min="764" max="764" width="11.453125" style="357" customWidth="1"/>
    <col min="765" max="765" width="7.1796875" style="357" customWidth="1"/>
    <col min="766" max="766" width="6" style="357" customWidth="1"/>
    <col min="767" max="767" width="6.54296875" style="357" customWidth="1"/>
    <col min="768" max="768" width="0" style="357" hidden="1" customWidth="1"/>
    <col min="769" max="775" width="17.1796875" style="357" customWidth="1"/>
    <col min="776" max="776" width="6.453125" style="357"/>
    <col min="777" max="795" width="8.54296875" style="357" customWidth="1"/>
    <col min="796" max="1017" width="6.453125" style="357"/>
    <col min="1018" max="1018" width="6.90625" style="357" customWidth="1"/>
    <col min="1019" max="1019" width="25.54296875" style="357" customWidth="1"/>
    <col min="1020" max="1020" width="11.453125" style="357" customWidth="1"/>
    <col min="1021" max="1021" width="7.1796875" style="357" customWidth="1"/>
    <col min="1022" max="1022" width="6" style="357" customWidth="1"/>
    <col min="1023" max="1023" width="6.54296875" style="357" customWidth="1"/>
    <col min="1024" max="1024" width="0" style="357" hidden="1" customWidth="1"/>
    <col min="1025" max="1031" width="17.1796875" style="357" customWidth="1"/>
    <col min="1032" max="1032" width="6.453125" style="357"/>
    <col min="1033" max="1051" width="8.54296875" style="357" customWidth="1"/>
    <col min="1052" max="1273" width="6.453125" style="357"/>
    <col min="1274" max="1274" width="6.90625" style="357" customWidth="1"/>
    <col min="1275" max="1275" width="25.54296875" style="357" customWidth="1"/>
    <col min="1276" max="1276" width="11.453125" style="357" customWidth="1"/>
    <col min="1277" max="1277" width="7.1796875" style="357" customWidth="1"/>
    <col min="1278" max="1278" width="6" style="357" customWidth="1"/>
    <col min="1279" max="1279" width="6.54296875" style="357" customWidth="1"/>
    <col min="1280" max="1280" width="0" style="357" hidden="1" customWidth="1"/>
    <col min="1281" max="1287" width="17.1796875" style="357" customWidth="1"/>
    <col min="1288" max="1288" width="6.453125" style="357"/>
    <col min="1289" max="1307" width="8.54296875" style="357" customWidth="1"/>
    <col min="1308" max="1529" width="6.453125" style="357"/>
    <col min="1530" max="1530" width="6.90625" style="357" customWidth="1"/>
    <col min="1531" max="1531" width="25.54296875" style="357" customWidth="1"/>
    <col min="1532" max="1532" width="11.453125" style="357" customWidth="1"/>
    <col min="1533" max="1533" width="7.1796875" style="357" customWidth="1"/>
    <col min="1534" max="1534" width="6" style="357" customWidth="1"/>
    <col min="1535" max="1535" width="6.54296875" style="357" customWidth="1"/>
    <col min="1536" max="1536" width="0" style="357" hidden="1" customWidth="1"/>
    <col min="1537" max="1543" width="17.1796875" style="357" customWidth="1"/>
    <col min="1544" max="1544" width="6.453125" style="357"/>
    <col min="1545" max="1563" width="8.54296875" style="357" customWidth="1"/>
    <col min="1564" max="1785" width="6.453125" style="357"/>
    <col min="1786" max="1786" width="6.90625" style="357" customWidth="1"/>
    <col min="1787" max="1787" width="25.54296875" style="357" customWidth="1"/>
    <col min="1788" max="1788" width="11.453125" style="357" customWidth="1"/>
    <col min="1789" max="1789" width="7.1796875" style="357" customWidth="1"/>
    <col min="1790" max="1790" width="6" style="357" customWidth="1"/>
    <col min="1791" max="1791" width="6.54296875" style="357" customWidth="1"/>
    <col min="1792" max="1792" width="0" style="357" hidden="1" customWidth="1"/>
    <col min="1793" max="1799" width="17.1796875" style="357" customWidth="1"/>
    <col min="1800" max="1800" width="6.453125" style="357"/>
    <col min="1801" max="1819" width="8.54296875" style="357" customWidth="1"/>
    <col min="1820" max="2041" width="6.453125" style="357"/>
    <col min="2042" max="2042" width="6.90625" style="357" customWidth="1"/>
    <col min="2043" max="2043" width="25.54296875" style="357" customWidth="1"/>
    <col min="2044" max="2044" width="11.453125" style="357" customWidth="1"/>
    <col min="2045" max="2045" width="7.1796875" style="357" customWidth="1"/>
    <col min="2046" max="2046" width="6" style="357" customWidth="1"/>
    <col min="2047" max="2047" width="6.54296875" style="357" customWidth="1"/>
    <col min="2048" max="2048" width="0" style="357" hidden="1" customWidth="1"/>
    <col min="2049" max="2055" width="17.1796875" style="357" customWidth="1"/>
    <col min="2056" max="2056" width="6.453125" style="357"/>
    <col min="2057" max="2075" width="8.54296875" style="357" customWidth="1"/>
    <col min="2076" max="2297" width="6.453125" style="357"/>
    <col min="2298" max="2298" width="6.90625" style="357" customWidth="1"/>
    <col min="2299" max="2299" width="25.54296875" style="357" customWidth="1"/>
    <col min="2300" max="2300" width="11.453125" style="357" customWidth="1"/>
    <col min="2301" max="2301" width="7.1796875" style="357" customWidth="1"/>
    <col min="2302" max="2302" width="6" style="357" customWidth="1"/>
    <col min="2303" max="2303" width="6.54296875" style="357" customWidth="1"/>
    <col min="2304" max="2304" width="0" style="357" hidden="1" customWidth="1"/>
    <col min="2305" max="2311" width="17.1796875" style="357" customWidth="1"/>
    <col min="2312" max="2312" width="6.453125" style="357"/>
    <col min="2313" max="2331" width="8.54296875" style="357" customWidth="1"/>
    <col min="2332" max="2553" width="6.453125" style="357"/>
    <col min="2554" max="2554" width="6.90625" style="357" customWidth="1"/>
    <col min="2555" max="2555" width="25.54296875" style="357" customWidth="1"/>
    <col min="2556" max="2556" width="11.453125" style="357" customWidth="1"/>
    <col min="2557" max="2557" width="7.1796875" style="357" customWidth="1"/>
    <col min="2558" max="2558" width="6" style="357" customWidth="1"/>
    <col min="2559" max="2559" width="6.54296875" style="357" customWidth="1"/>
    <col min="2560" max="2560" width="0" style="357" hidden="1" customWidth="1"/>
    <col min="2561" max="2567" width="17.1796875" style="357" customWidth="1"/>
    <col min="2568" max="2568" width="6.453125" style="357"/>
    <col min="2569" max="2587" width="8.54296875" style="357" customWidth="1"/>
    <col min="2588" max="2809" width="6.453125" style="357"/>
    <col min="2810" max="2810" width="6.90625" style="357" customWidth="1"/>
    <col min="2811" max="2811" width="25.54296875" style="357" customWidth="1"/>
    <col min="2812" max="2812" width="11.453125" style="357" customWidth="1"/>
    <col min="2813" max="2813" width="7.1796875" style="357" customWidth="1"/>
    <col min="2814" max="2814" width="6" style="357" customWidth="1"/>
    <col min="2815" max="2815" width="6.54296875" style="357" customWidth="1"/>
    <col min="2816" max="2816" width="0" style="357" hidden="1" customWidth="1"/>
    <col min="2817" max="2823" width="17.1796875" style="357" customWidth="1"/>
    <col min="2824" max="2824" width="6.453125" style="357"/>
    <col min="2825" max="2843" width="8.54296875" style="357" customWidth="1"/>
    <col min="2844" max="3065" width="6.453125" style="357"/>
    <col min="3066" max="3066" width="6.90625" style="357" customWidth="1"/>
    <col min="3067" max="3067" width="25.54296875" style="357" customWidth="1"/>
    <col min="3068" max="3068" width="11.453125" style="357" customWidth="1"/>
    <col min="3069" max="3069" width="7.1796875" style="357" customWidth="1"/>
    <col min="3070" max="3070" width="6" style="357" customWidth="1"/>
    <col min="3071" max="3071" width="6.54296875" style="357" customWidth="1"/>
    <col min="3072" max="3072" width="0" style="357" hidden="1" customWidth="1"/>
    <col min="3073" max="3079" width="17.1796875" style="357" customWidth="1"/>
    <col min="3080" max="3080" width="6.453125" style="357"/>
    <col min="3081" max="3099" width="8.54296875" style="357" customWidth="1"/>
    <col min="3100" max="3321" width="6.453125" style="357"/>
    <col min="3322" max="3322" width="6.90625" style="357" customWidth="1"/>
    <col min="3323" max="3323" width="25.54296875" style="357" customWidth="1"/>
    <col min="3324" max="3324" width="11.453125" style="357" customWidth="1"/>
    <col min="3325" max="3325" width="7.1796875" style="357" customWidth="1"/>
    <col min="3326" max="3326" width="6" style="357" customWidth="1"/>
    <col min="3327" max="3327" width="6.54296875" style="357" customWidth="1"/>
    <col min="3328" max="3328" width="0" style="357" hidden="1" customWidth="1"/>
    <col min="3329" max="3335" width="17.1796875" style="357" customWidth="1"/>
    <col min="3336" max="3336" width="6.453125" style="357"/>
    <col min="3337" max="3355" width="8.54296875" style="357" customWidth="1"/>
    <col min="3356" max="3577" width="6.453125" style="357"/>
    <col min="3578" max="3578" width="6.90625" style="357" customWidth="1"/>
    <col min="3579" max="3579" width="25.54296875" style="357" customWidth="1"/>
    <col min="3580" max="3580" width="11.453125" style="357" customWidth="1"/>
    <col min="3581" max="3581" width="7.1796875" style="357" customWidth="1"/>
    <col min="3582" max="3582" width="6" style="357" customWidth="1"/>
    <col min="3583" max="3583" width="6.54296875" style="357" customWidth="1"/>
    <col min="3584" max="3584" width="0" style="357" hidden="1" customWidth="1"/>
    <col min="3585" max="3591" width="17.1796875" style="357" customWidth="1"/>
    <col min="3592" max="3592" width="6.453125" style="357"/>
    <col min="3593" max="3611" width="8.54296875" style="357" customWidth="1"/>
    <col min="3612" max="3833" width="6.453125" style="357"/>
    <col min="3834" max="3834" width="6.90625" style="357" customWidth="1"/>
    <col min="3835" max="3835" width="25.54296875" style="357" customWidth="1"/>
    <col min="3836" max="3836" width="11.453125" style="357" customWidth="1"/>
    <col min="3837" max="3837" width="7.1796875" style="357" customWidth="1"/>
    <col min="3838" max="3838" width="6" style="357" customWidth="1"/>
    <col min="3839" max="3839" width="6.54296875" style="357" customWidth="1"/>
    <col min="3840" max="3840" width="0" style="357" hidden="1" customWidth="1"/>
    <col min="3841" max="3847" width="17.1796875" style="357" customWidth="1"/>
    <col min="3848" max="3848" width="6.453125" style="357"/>
    <col min="3849" max="3867" width="8.54296875" style="357" customWidth="1"/>
    <col min="3868" max="4089" width="6.453125" style="357"/>
    <col min="4090" max="4090" width="6.90625" style="357" customWidth="1"/>
    <col min="4091" max="4091" width="25.54296875" style="357" customWidth="1"/>
    <col min="4092" max="4092" width="11.453125" style="357" customWidth="1"/>
    <col min="4093" max="4093" width="7.1796875" style="357" customWidth="1"/>
    <col min="4094" max="4094" width="6" style="357" customWidth="1"/>
    <col min="4095" max="4095" width="6.54296875" style="357" customWidth="1"/>
    <col min="4096" max="4096" width="0" style="357" hidden="1" customWidth="1"/>
    <col min="4097" max="4103" width="17.1796875" style="357" customWidth="1"/>
    <col min="4104" max="4104" width="6.453125" style="357"/>
    <col min="4105" max="4123" width="8.54296875" style="357" customWidth="1"/>
    <col min="4124" max="4345" width="6.453125" style="357"/>
    <col min="4346" max="4346" width="6.90625" style="357" customWidth="1"/>
    <col min="4347" max="4347" width="25.54296875" style="357" customWidth="1"/>
    <col min="4348" max="4348" width="11.453125" style="357" customWidth="1"/>
    <col min="4349" max="4349" width="7.1796875" style="357" customWidth="1"/>
    <col min="4350" max="4350" width="6" style="357" customWidth="1"/>
    <col min="4351" max="4351" width="6.54296875" style="357" customWidth="1"/>
    <col min="4352" max="4352" width="0" style="357" hidden="1" customWidth="1"/>
    <col min="4353" max="4359" width="17.1796875" style="357" customWidth="1"/>
    <col min="4360" max="4360" width="6.453125" style="357"/>
    <col min="4361" max="4379" width="8.54296875" style="357" customWidth="1"/>
    <col min="4380" max="4601" width="6.453125" style="357"/>
    <col min="4602" max="4602" width="6.90625" style="357" customWidth="1"/>
    <col min="4603" max="4603" width="25.54296875" style="357" customWidth="1"/>
    <col min="4604" max="4604" width="11.453125" style="357" customWidth="1"/>
    <col min="4605" max="4605" width="7.1796875" style="357" customWidth="1"/>
    <col min="4606" max="4606" width="6" style="357" customWidth="1"/>
    <col min="4607" max="4607" width="6.54296875" style="357" customWidth="1"/>
    <col min="4608" max="4608" width="0" style="357" hidden="1" customWidth="1"/>
    <col min="4609" max="4615" width="17.1796875" style="357" customWidth="1"/>
    <col min="4616" max="4616" width="6.453125" style="357"/>
    <col min="4617" max="4635" width="8.54296875" style="357" customWidth="1"/>
    <col min="4636" max="4857" width="6.453125" style="357"/>
    <col min="4858" max="4858" width="6.90625" style="357" customWidth="1"/>
    <col min="4859" max="4859" width="25.54296875" style="357" customWidth="1"/>
    <col min="4860" max="4860" width="11.453125" style="357" customWidth="1"/>
    <col min="4861" max="4861" width="7.1796875" style="357" customWidth="1"/>
    <col min="4862" max="4862" width="6" style="357" customWidth="1"/>
    <col min="4863" max="4863" width="6.54296875" style="357" customWidth="1"/>
    <col min="4864" max="4864" width="0" style="357" hidden="1" customWidth="1"/>
    <col min="4865" max="4871" width="17.1796875" style="357" customWidth="1"/>
    <col min="4872" max="4872" width="6.453125" style="357"/>
    <col min="4873" max="4891" width="8.54296875" style="357" customWidth="1"/>
    <col min="4892" max="5113" width="6.453125" style="357"/>
    <col min="5114" max="5114" width="6.90625" style="357" customWidth="1"/>
    <col min="5115" max="5115" width="25.54296875" style="357" customWidth="1"/>
    <col min="5116" max="5116" width="11.453125" style="357" customWidth="1"/>
    <col min="5117" max="5117" width="7.1796875" style="357" customWidth="1"/>
    <col min="5118" max="5118" width="6" style="357" customWidth="1"/>
    <col min="5119" max="5119" width="6.54296875" style="357" customWidth="1"/>
    <col min="5120" max="5120" width="0" style="357" hidden="1" customWidth="1"/>
    <col min="5121" max="5127" width="17.1796875" style="357" customWidth="1"/>
    <col min="5128" max="5128" width="6.453125" style="357"/>
    <col min="5129" max="5147" width="8.54296875" style="357" customWidth="1"/>
    <col min="5148" max="5369" width="6.453125" style="357"/>
    <col min="5370" max="5370" width="6.90625" style="357" customWidth="1"/>
    <col min="5371" max="5371" width="25.54296875" style="357" customWidth="1"/>
    <col min="5372" max="5372" width="11.453125" style="357" customWidth="1"/>
    <col min="5373" max="5373" width="7.1796875" style="357" customWidth="1"/>
    <col min="5374" max="5374" width="6" style="357" customWidth="1"/>
    <col min="5375" max="5375" width="6.54296875" style="357" customWidth="1"/>
    <col min="5376" max="5376" width="0" style="357" hidden="1" customWidth="1"/>
    <col min="5377" max="5383" width="17.1796875" style="357" customWidth="1"/>
    <col min="5384" max="5384" width="6.453125" style="357"/>
    <col min="5385" max="5403" width="8.54296875" style="357" customWidth="1"/>
    <col min="5404" max="5625" width="6.453125" style="357"/>
    <col min="5626" max="5626" width="6.90625" style="357" customWidth="1"/>
    <col min="5627" max="5627" width="25.54296875" style="357" customWidth="1"/>
    <col min="5628" max="5628" width="11.453125" style="357" customWidth="1"/>
    <col min="5629" max="5629" width="7.1796875" style="357" customWidth="1"/>
    <col min="5630" max="5630" width="6" style="357" customWidth="1"/>
    <col min="5631" max="5631" width="6.54296875" style="357" customWidth="1"/>
    <col min="5632" max="5632" width="0" style="357" hidden="1" customWidth="1"/>
    <col min="5633" max="5639" width="17.1796875" style="357" customWidth="1"/>
    <col min="5640" max="5640" width="6.453125" style="357"/>
    <col min="5641" max="5659" width="8.54296875" style="357" customWidth="1"/>
    <col min="5660" max="5881" width="6.453125" style="357"/>
    <col min="5882" max="5882" width="6.90625" style="357" customWidth="1"/>
    <col min="5883" max="5883" width="25.54296875" style="357" customWidth="1"/>
    <col min="5884" max="5884" width="11.453125" style="357" customWidth="1"/>
    <col min="5885" max="5885" width="7.1796875" style="357" customWidth="1"/>
    <col min="5886" max="5886" width="6" style="357" customWidth="1"/>
    <col min="5887" max="5887" width="6.54296875" style="357" customWidth="1"/>
    <col min="5888" max="5888" width="0" style="357" hidden="1" customWidth="1"/>
    <col min="5889" max="5895" width="17.1796875" style="357" customWidth="1"/>
    <col min="5896" max="5896" width="6.453125" style="357"/>
    <col min="5897" max="5915" width="8.54296875" style="357" customWidth="1"/>
    <col min="5916" max="6137" width="6.453125" style="357"/>
    <col min="6138" max="6138" width="6.90625" style="357" customWidth="1"/>
    <col min="6139" max="6139" width="25.54296875" style="357" customWidth="1"/>
    <col min="6140" max="6140" width="11.453125" style="357" customWidth="1"/>
    <col min="6141" max="6141" width="7.1796875" style="357" customWidth="1"/>
    <col min="6142" max="6142" width="6" style="357" customWidth="1"/>
    <col min="6143" max="6143" width="6.54296875" style="357" customWidth="1"/>
    <col min="6144" max="6144" width="0" style="357" hidden="1" customWidth="1"/>
    <col min="6145" max="6151" width="17.1796875" style="357" customWidth="1"/>
    <col min="6152" max="6152" width="6.453125" style="357"/>
    <col min="6153" max="6171" width="8.54296875" style="357" customWidth="1"/>
    <col min="6172" max="6393" width="6.453125" style="357"/>
    <col min="6394" max="6394" width="6.90625" style="357" customWidth="1"/>
    <col min="6395" max="6395" width="25.54296875" style="357" customWidth="1"/>
    <col min="6396" max="6396" width="11.453125" style="357" customWidth="1"/>
    <col min="6397" max="6397" width="7.1796875" style="357" customWidth="1"/>
    <col min="6398" max="6398" width="6" style="357" customWidth="1"/>
    <col min="6399" max="6399" width="6.54296875" style="357" customWidth="1"/>
    <col min="6400" max="6400" width="0" style="357" hidden="1" customWidth="1"/>
    <col min="6401" max="6407" width="17.1796875" style="357" customWidth="1"/>
    <col min="6408" max="6408" width="6.453125" style="357"/>
    <col min="6409" max="6427" width="8.54296875" style="357" customWidth="1"/>
    <col min="6428" max="6649" width="6.453125" style="357"/>
    <col min="6650" max="6650" width="6.90625" style="357" customWidth="1"/>
    <col min="6651" max="6651" width="25.54296875" style="357" customWidth="1"/>
    <col min="6652" max="6652" width="11.453125" style="357" customWidth="1"/>
    <col min="6653" max="6653" width="7.1796875" style="357" customWidth="1"/>
    <col min="6654" max="6654" width="6" style="357" customWidth="1"/>
    <col min="6655" max="6655" width="6.54296875" style="357" customWidth="1"/>
    <col min="6656" max="6656" width="0" style="357" hidden="1" customWidth="1"/>
    <col min="6657" max="6663" width="17.1796875" style="357" customWidth="1"/>
    <col min="6664" max="6664" width="6.453125" style="357"/>
    <col min="6665" max="6683" width="8.54296875" style="357" customWidth="1"/>
    <col min="6684" max="6905" width="6.453125" style="357"/>
    <col min="6906" max="6906" width="6.90625" style="357" customWidth="1"/>
    <col min="6907" max="6907" width="25.54296875" style="357" customWidth="1"/>
    <col min="6908" max="6908" width="11.453125" style="357" customWidth="1"/>
    <col min="6909" max="6909" width="7.1796875" style="357" customWidth="1"/>
    <col min="6910" max="6910" width="6" style="357" customWidth="1"/>
    <col min="6911" max="6911" width="6.54296875" style="357" customWidth="1"/>
    <col min="6912" max="6912" width="0" style="357" hidden="1" customWidth="1"/>
    <col min="6913" max="6919" width="17.1796875" style="357" customWidth="1"/>
    <col min="6920" max="6920" width="6.453125" style="357"/>
    <col min="6921" max="6939" width="8.54296875" style="357" customWidth="1"/>
    <col min="6940" max="7161" width="6.453125" style="357"/>
    <col min="7162" max="7162" width="6.90625" style="357" customWidth="1"/>
    <col min="7163" max="7163" width="25.54296875" style="357" customWidth="1"/>
    <col min="7164" max="7164" width="11.453125" style="357" customWidth="1"/>
    <col min="7165" max="7165" width="7.1796875" style="357" customWidth="1"/>
    <col min="7166" max="7166" width="6" style="357" customWidth="1"/>
    <col min="7167" max="7167" width="6.54296875" style="357" customWidth="1"/>
    <col min="7168" max="7168" width="0" style="357" hidden="1" customWidth="1"/>
    <col min="7169" max="7175" width="17.1796875" style="357" customWidth="1"/>
    <col min="7176" max="7176" width="6.453125" style="357"/>
    <col min="7177" max="7195" width="8.54296875" style="357" customWidth="1"/>
    <col min="7196" max="7417" width="6.453125" style="357"/>
    <col min="7418" max="7418" width="6.90625" style="357" customWidth="1"/>
    <col min="7419" max="7419" width="25.54296875" style="357" customWidth="1"/>
    <col min="7420" max="7420" width="11.453125" style="357" customWidth="1"/>
    <col min="7421" max="7421" width="7.1796875" style="357" customWidth="1"/>
    <col min="7422" max="7422" width="6" style="357" customWidth="1"/>
    <col min="7423" max="7423" width="6.54296875" style="357" customWidth="1"/>
    <col min="7424" max="7424" width="0" style="357" hidden="1" customWidth="1"/>
    <col min="7425" max="7431" width="17.1796875" style="357" customWidth="1"/>
    <col min="7432" max="7432" width="6.453125" style="357"/>
    <col min="7433" max="7451" width="8.54296875" style="357" customWidth="1"/>
    <col min="7452" max="7673" width="6.453125" style="357"/>
    <col min="7674" max="7674" width="6.90625" style="357" customWidth="1"/>
    <col min="7675" max="7675" width="25.54296875" style="357" customWidth="1"/>
    <col min="7676" max="7676" width="11.453125" style="357" customWidth="1"/>
    <col min="7677" max="7677" width="7.1796875" style="357" customWidth="1"/>
    <col min="7678" max="7678" width="6" style="357" customWidth="1"/>
    <col min="7679" max="7679" width="6.54296875" style="357" customWidth="1"/>
    <col min="7680" max="7680" width="0" style="357" hidden="1" customWidth="1"/>
    <col min="7681" max="7687" width="17.1796875" style="357" customWidth="1"/>
    <col min="7688" max="7688" width="6.453125" style="357"/>
    <col min="7689" max="7707" width="8.54296875" style="357" customWidth="1"/>
    <col min="7708" max="7929" width="6.453125" style="357"/>
    <col min="7930" max="7930" width="6.90625" style="357" customWidth="1"/>
    <col min="7931" max="7931" width="25.54296875" style="357" customWidth="1"/>
    <col min="7932" max="7932" width="11.453125" style="357" customWidth="1"/>
    <col min="7933" max="7933" width="7.1796875" style="357" customWidth="1"/>
    <col min="7934" max="7934" width="6" style="357" customWidth="1"/>
    <col min="7935" max="7935" width="6.54296875" style="357" customWidth="1"/>
    <col min="7936" max="7936" width="0" style="357" hidden="1" customWidth="1"/>
    <col min="7937" max="7943" width="17.1796875" style="357" customWidth="1"/>
    <col min="7944" max="7944" width="6.453125" style="357"/>
    <col min="7945" max="7963" width="8.54296875" style="357" customWidth="1"/>
    <col min="7964" max="8185" width="6.453125" style="357"/>
    <col min="8186" max="8186" width="6.90625" style="357" customWidth="1"/>
    <col min="8187" max="8187" width="25.54296875" style="357" customWidth="1"/>
    <col min="8188" max="8188" width="11.453125" style="357" customWidth="1"/>
    <col min="8189" max="8189" width="7.1796875" style="357" customWidth="1"/>
    <col min="8190" max="8190" width="6" style="357" customWidth="1"/>
    <col min="8191" max="8191" width="6.54296875" style="357" customWidth="1"/>
    <col min="8192" max="8192" width="0" style="357" hidden="1" customWidth="1"/>
    <col min="8193" max="8199" width="17.1796875" style="357" customWidth="1"/>
    <col min="8200" max="8200" width="6.453125" style="357"/>
    <col min="8201" max="8219" width="8.54296875" style="357" customWidth="1"/>
    <col min="8220" max="8441" width="6.453125" style="357"/>
    <col min="8442" max="8442" width="6.90625" style="357" customWidth="1"/>
    <col min="8443" max="8443" width="25.54296875" style="357" customWidth="1"/>
    <col min="8444" max="8444" width="11.453125" style="357" customWidth="1"/>
    <col min="8445" max="8445" width="7.1796875" style="357" customWidth="1"/>
    <col min="8446" max="8446" width="6" style="357" customWidth="1"/>
    <col min="8447" max="8447" width="6.54296875" style="357" customWidth="1"/>
    <col min="8448" max="8448" width="0" style="357" hidden="1" customWidth="1"/>
    <col min="8449" max="8455" width="17.1796875" style="357" customWidth="1"/>
    <col min="8456" max="8456" width="6.453125" style="357"/>
    <col min="8457" max="8475" width="8.54296875" style="357" customWidth="1"/>
    <col min="8476" max="8697" width="6.453125" style="357"/>
    <col min="8698" max="8698" width="6.90625" style="357" customWidth="1"/>
    <col min="8699" max="8699" width="25.54296875" style="357" customWidth="1"/>
    <col min="8700" max="8700" width="11.453125" style="357" customWidth="1"/>
    <col min="8701" max="8701" width="7.1796875" style="357" customWidth="1"/>
    <col min="8702" max="8702" width="6" style="357" customWidth="1"/>
    <col min="8703" max="8703" width="6.54296875" style="357" customWidth="1"/>
    <col min="8704" max="8704" width="0" style="357" hidden="1" customWidth="1"/>
    <col min="8705" max="8711" width="17.1796875" style="357" customWidth="1"/>
    <col min="8712" max="8712" width="6.453125" style="357"/>
    <col min="8713" max="8731" width="8.54296875" style="357" customWidth="1"/>
    <col min="8732" max="8953" width="6.453125" style="357"/>
    <col min="8954" max="8954" width="6.90625" style="357" customWidth="1"/>
    <col min="8955" max="8955" width="25.54296875" style="357" customWidth="1"/>
    <col min="8956" max="8956" width="11.453125" style="357" customWidth="1"/>
    <col min="8957" max="8957" width="7.1796875" style="357" customWidth="1"/>
    <col min="8958" max="8958" width="6" style="357" customWidth="1"/>
    <col min="8959" max="8959" width="6.54296875" style="357" customWidth="1"/>
    <col min="8960" max="8960" width="0" style="357" hidden="1" customWidth="1"/>
    <col min="8961" max="8967" width="17.1796875" style="357" customWidth="1"/>
    <col min="8968" max="8968" width="6.453125" style="357"/>
    <col min="8969" max="8987" width="8.54296875" style="357" customWidth="1"/>
    <col min="8988" max="9209" width="6.453125" style="357"/>
    <col min="9210" max="9210" width="6.90625" style="357" customWidth="1"/>
    <col min="9211" max="9211" width="25.54296875" style="357" customWidth="1"/>
    <col min="9212" max="9212" width="11.453125" style="357" customWidth="1"/>
    <col min="9213" max="9213" width="7.1796875" style="357" customWidth="1"/>
    <col min="9214" max="9214" width="6" style="357" customWidth="1"/>
    <col min="9215" max="9215" width="6.54296875" style="357" customWidth="1"/>
    <col min="9216" max="9216" width="0" style="357" hidden="1" customWidth="1"/>
    <col min="9217" max="9223" width="17.1796875" style="357" customWidth="1"/>
    <col min="9224" max="9224" width="6.453125" style="357"/>
    <col min="9225" max="9243" width="8.54296875" style="357" customWidth="1"/>
    <col min="9244" max="9465" width="6.453125" style="357"/>
    <col min="9466" max="9466" width="6.90625" style="357" customWidth="1"/>
    <col min="9467" max="9467" width="25.54296875" style="357" customWidth="1"/>
    <col min="9468" max="9468" width="11.453125" style="357" customWidth="1"/>
    <col min="9469" max="9469" width="7.1796875" style="357" customWidth="1"/>
    <col min="9470" max="9470" width="6" style="357" customWidth="1"/>
    <col min="9471" max="9471" width="6.54296875" style="357" customWidth="1"/>
    <col min="9472" max="9472" width="0" style="357" hidden="1" customWidth="1"/>
    <col min="9473" max="9479" width="17.1796875" style="357" customWidth="1"/>
    <col min="9480" max="9480" width="6.453125" style="357"/>
    <col min="9481" max="9499" width="8.54296875" style="357" customWidth="1"/>
    <col min="9500" max="9721" width="6.453125" style="357"/>
    <col min="9722" max="9722" width="6.90625" style="357" customWidth="1"/>
    <col min="9723" max="9723" width="25.54296875" style="357" customWidth="1"/>
    <col min="9724" max="9724" width="11.453125" style="357" customWidth="1"/>
    <col min="9725" max="9725" width="7.1796875" style="357" customWidth="1"/>
    <col min="9726" max="9726" width="6" style="357" customWidth="1"/>
    <col min="9727" max="9727" width="6.54296875" style="357" customWidth="1"/>
    <col min="9728" max="9728" width="0" style="357" hidden="1" customWidth="1"/>
    <col min="9729" max="9735" width="17.1796875" style="357" customWidth="1"/>
    <col min="9736" max="9736" width="6.453125" style="357"/>
    <col min="9737" max="9755" width="8.54296875" style="357" customWidth="1"/>
    <col min="9756" max="9977" width="6.453125" style="357"/>
    <col min="9978" max="9978" width="6.90625" style="357" customWidth="1"/>
    <col min="9979" max="9979" width="25.54296875" style="357" customWidth="1"/>
    <col min="9980" max="9980" width="11.453125" style="357" customWidth="1"/>
    <col min="9981" max="9981" width="7.1796875" style="357" customWidth="1"/>
    <col min="9982" max="9982" width="6" style="357" customWidth="1"/>
    <col min="9983" max="9983" width="6.54296875" style="357" customWidth="1"/>
    <col min="9984" max="9984" width="0" style="357" hidden="1" customWidth="1"/>
    <col min="9985" max="9991" width="17.1796875" style="357" customWidth="1"/>
    <col min="9992" max="9992" width="6.453125" style="357"/>
    <col min="9993" max="10011" width="8.54296875" style="357" customWidth="1"/>
    <col min="10012" max="10233" width="6.453125" style="357"/>
    <col min="10234" max="10234" width="6.90625" style="357" customWidth="1"/>
    <col min="10235" max="10235" width="25.54296875" style="357" customWidth="1"/>
    <col min="10236" max="10236" width="11.453125" style="357" customWidth="1"/>
    <col min="10237" max="10237" width="7.1796875" style="357" customWidth="1"/>
    <col min="10238" max="10238" width="6" style="357" customWidth="1"/>
    <col min="10239" max="10239" width="6.54296875" style="357" customWidth="1"/>
    <col min="10240" max="10240" width="0" style="357" hidden="1" customWidth="1"/>
    <col min="10241" max="10247" width="17.1796875" style="357" customWidth="1"/>
    <col min="10248" max="10248" width="6.453125" style="357"/>
    <col min="10249" max="10267" width="8.54296875" style="357" customWidth="1"/>
    <col min="10268" max="10489" width="6.453125" style="357"/>
    <col min="10490" max="10490" width="6.90625" style="357" customWidth="1"/>
    <col min="10491" max="10491" width="25.54296875" style="357" customWidth="1"/>
    <col min="10492" max="10492" width="11.453125" style="357" customWidth="1"/>
    <col min="10493" max="10493" width="7.1796875" style="357" customWidth="1"/>
    <col min="10494" max="10494" width="6" style="357" customWidth="1"/>
    <col min="10495" max="10495" width="6.54296875" style="357" customWidth="1"/>
    <col min="10496" max="10496" width="0" style="357" hidden="1" customWidth="1"/>
    <col min="10497" max="10503" width="17.1796875" style="357" customWidth="1"/>
    <col min="10504" max="10504" width="6.453125" style="357"/>
    <col min="10505" max="10523" width="8.54296875" style="357" customWidth="1"/>
    <col min="10524" max="10745" width="6.453125" style="357"/>
    <col min="10746" max="10746" width="6.90625" style="357" customWidth="1"/>
    <col min="10747" max="10747" width="25.54296875" style="357" customWidth="1"/>
    <col min="10748" max="10748" width="11.453125" style="357" customWidth="1"/>
    <col min="10749" max="10749" width="7.1796875" style="357" customWidth="1"/>
    <col min="10750" max="10750" width="6" style="357" customWidth="1"/>
    <col min="10751" max="10751" width="6.54296875" style="357" customWidth="1"/>
    <col min="10752" max="10752" width="0" style="357" hidden="1" customWidth="1"/>
    <col min="10753" max="10759" width="17.1796875" style="357" customWidth="1"/>
    <col min="10760" max="10760" width="6.453125" style="357"/>
    <col min="10761" max="10779" width="8.54296875" style="357" customWidth="1"/>
    <col min="10780" max="11001" width="6.453125" style="357"/>
    <col min="11002" max="11002" width="6.90625" style="357" customWidth="1"/>
    <col min="11003" max="11003" width="25.54296875" style="357" customWidth="1"/>
    <col min="11004" max="11004" width="11.453125" style="357" customWidth="1"/>
    <col min="11005" max="11005" width="7.1796875" style="357" customWidth="1"/>
    <col min="11006" max="11006" width="6" style="357" customWidth="1"/>
    <col min="11007" max="11007" width="6.54296875" style="357" customWidth="1"/>
    <col min="11008" max="11008" width="0" style="357" hidden="1" customWidth="1"/>
    <col min="11009" max="11015" width="17.1796875" style="357" customWidth="1"/>
    <col min="11016" max="11016" width="6.453125" style="357"/>
    <col min="11017" max="11035" width="8.54296875" style="357" customWidth="1"/>
    <col min="11036" max="11257" width="6.453125" style="357"/>
    <col min="11258" max="11258" width="6.90625" style="357" customWidth="1"/>
    <col min="11259" max="11259" width="25.54296875" style="357" customWidth="1"/>
    <col min="11260" max="11260" width="11.453125" style="357" customWidth="1"/>
    <col min="11261" max="11261" width="7.1796875" style="357" customWidth="1"/>
    <col min="11262" max="11262" width="6" style="357" customWidth="1"/>
    <col min="11263" max="11263" width="6.54296875" style="357" customWidth="1"/>
    <col min="11264" max="11264" width="0" style="357" hidden="1" customWidth="1"/>
    <col min="11265" max="11271" width="17.1796875" style="357" customWidth="1"/>
    <col min="11272" max="11272" width="6.453125" style="357"/>
    <col min="11273" max="11291" width="8.54296875" style="357" customWidth="1"/>
    <col min="11292" max="11513" width="6.453125" style="357"/>
    <col min="11514" max="11514" width="6.90625" style="357" customWidth="1"/>
    <col min="11515" max="11515" width="25.54296875" style="357" customWidth="1"/>
    <col min="11516" max="11516" width="11.453125" style="357" customWidth="1"/>
    <col min="11517" max="11517" width="7.1796875" style="357" customWidth="1"/>
    <col min="11518" max="11518" width="6" style="357" customWidth="1"/>
    <col min="11519" max="11519" width="6.54296875" style="357" customWidth="1"/>
    <col min="11520" max="11520" width="0" style="357" hidden="1" customWidth="1"/>
    <col min="11521" max="11527" width="17.1796875" style="357" customWidth="1"/>
    <col min="11528" max="11528" width="6.453125" style="357"/>
    <col min="11529" max="11547" width="8.54296875" style="357" customWidth="1"/>
    <col min="11548" max="11769" width="6.453125" style="357"/>
    <col min="11770" max="11770" width="6.90625" style="357" customWidth="1"/>
    <col min="11771" max="11771" width="25.54296875" style="357" customWidth="1"/>
    <col min="11772" max="11772" width="11.453125" style="357" customWidth="1"/>
    <col min="11773" max="11773" width="7.1796875" style="357" customWidth="1"/>
    <col min="11774" max="11774" width="6" style="357" customWidth="1"/>
    <col min="11775" max="11775" width="6.54296875" style="357" customWidth="1"/>
    <col min="11776" max="11776" width="0" style="357" hidden="1" customWidth="1"/>
    <col min="11777" max="11783" width="17.1796875" style="357" customWidth="1"/>
    <col min="11784" max="11784" width="6.453125" style="357"/>
    <col min="11785" max="11803" width="8.54296875" style="357" customWidth="1"/>
    <col min="11804" max="12025" width="6.453125" style="357"/>
    <col min="12026" max="12026" width="6.90625" style="357" customWidth="1"/>
    <col min="12027" max="12027" width="25.54296875" style="357" customWidth="1"/>
    <col min="12028" max="12028" width="11.453125" style="357" customWidth="1"/>
    <col min="12029" max="12029" width="7.1796875" style="357" customWidth="1"/>
    <col min="12030" max="12030" width="6" style="357" customWidth="1"/>
    <col min="12031" max="12031" width="6.54296875" style="357" customWidth="1"/>
    <col min="12032" max="12032" width="0" style="357" hidden="1" customWidth="1"/>
    <col min="12033" max="12039" width="17.1796875" style="357" customWidth="1"/>
    <col min="12040" max="12040" width="6.453125" style="357"/>
    <col min="12041" max="12059" width="8.54296875" style="357" customWidth="1"/>
    <col min="12060" max="12281" width="6.453125" style="357"/>
    <col min="12282" max="12282" width="6.90625" style="357" customWidth="1"/>
    <col min="12283" max="12283" width="25.54296875" style="357" customWidth="1"/>
    <col min="12284" max="12284" width="11.453125" style="357" customWidth="1"/>
    <col min="12285" max="12285" width="7.1796875" style="357" customWidth="1"/>
    <col min="12286" max="12286" width="6" style="357" customWidth="1"/>
    <col min="12287" max="12287" width="6.54296875" style="357" customWidth="1"/>
    <col min="12288" max="12288" width="0" style="357" hidden="1" customWidth="1"/>
    <col min="12289" max="12295" width="17.1796875" style="357" customWidth="1"/>
    <col min="12296" max="12296" width="6.453125" style="357"/>
    <col min="12297" max="12315" width="8.54296875" style="357" customWidth="1"/>
    <col min="12316" max="12537" width="6.453125" style="357"/>
    <col min="12538" max="12538" width="6.90625" style="357" customWidth="1"/>
    <col min="12539" max="12539" width="25.54296875" style="357" customWidth="1"/>
    <col min="12540" max="12540" width="11.453125" style="357" customWidth="1"/>
    <col min="12541" max="12541" width="7.1796875" style="357" customWidth="1"/>
    <col min="12542" max="12542" width="6" style="357" customWidth="1"/>
    <col min="12543" max="12543" width="6.54296875" style="357" customWidth="1"/>
    <col min="12544" max="12544" width="0" style="357" hidden="1" customWidth="1"/>
    <col min="12545" max="12551" width="17.1796875" style="357" customWidth="1"/>
    <col min="12552" max="12552" width="6.453125" style="357"/>
    <col min="12553" max="12571" width="8.54296875" style="357" customWidth="1"/>
    <col min="12572" max="12793" width="6.453125" style="357"/>
    <col min="12794" max="12794" width="6.90625" style="357" customWidth="1"/>
    <col min="12795" max="12795" width="25.54296875" style="357" customWidth="1"/>
    <col min="12796" max="12796" width="11.453125" style="357" customWidth="1"/>
    <col min="12797" max="12797" width="7.1796875" style="357" customWidth="1"/>
    <col min="12798" max="12798" width="6" style="357" customWidth="1"/>
    <col min="12799" max="12799" width="6.54296875" style="357" customWidth="1"/>
    <col min="12800" max="12800" width="0" style="357" hidden="1" customWidth="1"/>
    <col min="12801" max="12807" width="17.1796875" style="357" customWidth="1"/>
    <col min="12808" max="12808" width="6.453125" style="357"/>
    <col min="12809" max="12827" width="8.54296875" style="357" customWidth="1"/>
    <col min="12828" max="13049" width="6.453125" style="357"/>
    <col min="13050" max="13050" width="6.90625" style="357" customWidth="1"/>
    <col min="13051" max="13051" width="25.54296875" style="357" customWidth="1"/>
    <col min="13052" max="13052" width="11.453125" style="357" customWidth="1"/>
    <col min="13053" max="13053" width="7.1796875" style="357" customWidth="1"/>
    <col min="13054" max="13054" width="6" style="357" customWidth="1"/>
    <col min="13055" max="13055" width="6.54296875" style="357" customWidth="1"/>
    <col min="13056" max="13056" width="0" style="357" hidden="1" customWidth="1"/>
    <col min="13057" max="13063" width="17.1796875" style="357" customWidth="1"/>
    <col min="13064" max="13064" width="6.453125" style="357"/>
    <col min="13065" max="13083" width="8.54296875" style="357" customWidth="1"/>
    <col min="13084" max="13305" width="6.453125" style="357"/>
    <col min="13306" max="13306" width="6.90625" style="357" customWidth="1"/>
    <col min="13307" max="13307" width="25.54296875" style="357" customWidth="1"/>
    <col min="13308" max="13308" width="11.453125" style="357" customWidth="1"/>
    <col min="13309" max="13309" width="7.1796875" style="357" customWidth="1"/>
    <col min="13310" max="13310" width="6" style="357" customWidth="1"/>
    <col min="13311" max="13311" width="6.54296875" style="357" customWidth="1"/>
    <col min="13312" max="13312" width="0" style="357" hidden="1" customWidth="1"/>
    <col min="13313" max="13319" width="17.1796875" style="357" customWidth="1"/>
    <col min="13320" max="13320" width="6.453125" style="357"/>
    <col min="13321" max="13339" width="8.54296875" style="357" customWidth="1"/>
    <col min="13340" max="13561" width="6.453125" style="357"/>
    <col min="13562" max="13562" width="6.90625" style="357" customWidth="1"/>
    <col min="13563" max="13563" width="25.54296875" style="357" customWidth="1"/>
    <col min="13564" max="13564" width="11.453125" style="357" customWidth="1"/>
    <col min="13565" max="13565" width="7.1796875" style="357" customWidth="1"/>
    <col min="13566" max="13566" width="6" style="357" customWidth="1"/>
    <col min="13567" max="13567" width="6.54296875" style="357" customWidth="1"/>
    <col min="13568" max="13568" width="0" style="357" hidden="1" customWidth="1"/>
    <col min="13569" max="13575" width="17.1796875" style="357" customWidth="1"/>
    <col min="13576" max="13576" width="6.453125" style="357"/>
    <col min="13577" max="13595" width="8.54296875" style="357" customWidth="1"/>
    <col min="13596" max="13817" width="6.453125" style="357"/>
    <col min="13818" max="13818" width="6.90625" style="357" customWidth="1"/>
    <col min="13819" max="13819" width="25.54296875" style="357" customWidth="1"/>
    <col min="13820" max="13820" width="11.453125" style="357" customWidth="1"/>
    <col min="13821" max="13821" width="7.1796875" style="357" customWidth="1"/>
    <col min="13822" max="13822" width="6" style="357" customWidth="1"/>
    <col min="13823" max="13823" width="6.54296875" style="357" customWidth="1"/>
    <col min="13824" max="13824" width="0" style="357" hidden="1" customWidth="1"/>
    <col min="13825" max="13831" width="17.1796875" style="357" customWidth="1"/>
    <col min="13832" max="13832" width="6.453125" style="357"/>
    <col min="13833" max="13851" width="8.54296875" style="357" customWidth="1"/>
    <col min="13852" max="14073" width="6.453125" style="357"/>
    <col min="14074" max="14074" width="6.90625" style="357" customWidth="1"/>
    <col min="14075" max="14075" width="25.54296875" style="357" customWidth="1"/>
    <col min="14076" max="14076" width="11.453125" style="357" customWidth="1"/>
    <col min="14077" max="14077" width="7.1796875" style="357" customWidth="1"/>
    <col min="14078" max="14078" width="6" style="357" customWidth="1"/>
    <col min="14079" max="14079" width="6.54296875" style="357" customWidth="1"/>
    <col min="14080" max="14080" width="0" style="357" hidden="1" customWidth="1"/>
    <col min="14081" max="14087" width="17.1796875" style="357" customWidth="1"/>
    <col min="14088" max="14088" width="6.453125" style="357"/>
    <col min="14089" max="14107" width="8.54296875" style="357" customWidth="1"/>
    <col min="14108" max="14329" width="6.453125" style="357"/>
    <col min="14330" max="14330" width="6.90625" style="357" customWidth="1"/>
    <col min="14331" max="14331" width="25.54296875" style="357" customWidth="1"/>
    <col min="14332" max="14332" width="11.453125" style="357" customWidth="1"/>
    <col min="14333" max="14333" width="7.1796875" style="357" customWidth="1"/>
    <col min="14334" max="14334" width="6" style="357" customWidth="1"/>
    <col min="14335" max="14335" width="6.54296875" style="357" customWidth="1"/>
    <col min="14336" max="14336" width="0" style="357" hidden="1" customWidth="1"/>
    <col min="14337" max="14343" width="17.1796875" style="357" customWidth="1"/>
    <col min="14344" max="14344" width="6.453125" style="357"/>
    <col min="14345" max="14363" width="8.54296875" style="357" customWidth="1"/>
    <col min="14364" max="14585" width="6.453125" style="357"/>
    <col min="14586" max="14586" width="6.90625" style="357" customWidth="1"/>
    <col min="14587" max="14587" width="25.54296875" style="357" customWidth="1"/>
    <col min="14588" max="14588" width="11.453125" style="357" customWidth="1"/>
    <col min="14589" max="14589" width="7.1796875" style="357" customWidth="1"/>
    <col min="14590" max="14590" width="6" style="357" customWidth="1"/>
    <col min="14591" max="14591" width="6.54296875" style="357" customWidth="1"/>
    <col min="14592" max="14592" width="0" style="357" hidden="1" customWidth="1"/>
    <col min="14593" max="14599" width="17.1796875" style="357" customWidth="1"/>
    <col min="14600" max="14600" width="6.453125" style="357"/>
    <col min="14601" max="14619" width="8.54296875" style="357" customWidth="1"/>
    <col min="14620" max="14841" width="6.453125" style="357"/>
    <col min="14842" max="14842" width="6.90625" style="357" customWidth="1"/>
    <col min="14843" max="14843" width="25.54296875" style="357" customWidth="1"/>
    <col min="14844" max="14844" width="11.453125" style="357" customWidth="1"/>
    <col min="14845" max="14845" width="7.1796875" style="357" customWidth="1"/>
    <col min="14846" max="14846" width="6" style="357" customWidth="1"/>
    <col min="14847" max="14847" width="6.54296875" style="357" customWidth="1"/>
    <col min="14848" max="14848" width="0" style="357" hidden="1" customWidth="1"/>
    <col min="14849" max="14855" width="17.1796875" style="357" customWidth="1"/>
    <col min="14856" max="14856" width="6.453125" style="357"/>
    <col min="14857" max="14875" width="8.54296875" style="357" customWidth="1"/>
    <col min="14876" max="15097" width="6.453125" style="357"/>
    <col min="15098" max="15098" width="6.90625" style="357" customWidth="1"/>
    <col min="15099" max="15099" width="25.54296875" style="357" customWidth="1"/>
    <col min="15100" max="15100" width="11.453125" style="357" customWidth="1"/>
    <col min="15101" max="15101" width="7.1796875" style="357" customWidth="1"/>
    <col min="15102" max="15102" width="6" style="357" customWidth="1"/>
    <col min="15103" max="15103" width="6.54296875" style="357" customWidth="1"/>
    <col min="15104" max="15104" width="0" style="357" hidden="1" customWidth="1"/>
    <col min="15105" max="15111" width="17.1796875" style="357" customWidth="1"/>
    <col min="15112" max="15112" width="6.453125" style="357"/>
    <col min="15113" max="15131" width="8.54296875" style="357" customWidth="1"/>
    <col min="15132" max="15353" width="6.453125" style="357"/>
    <col min="15354" max="15354" width="6.90625" style="357" customWidth="1"/>
    <col min="15355" max="15355" width="25.54296875" style="357" customWidth="1"/>
    <col min="15356" max="15356" width="11.453125" style="357" customWidth="1"/>
    <col min="15357" max="15357" width="7.1796875" style="357" customWidth="1"/>
    <col min="15358" max="15358" width="6" style="357" customWidth="1"/>
    <col min="15359" max="15359" width="6.54296875" style="357" customWidth="1"/>
    <col min="15360" max="15360" width="0" style="357" hidden="1" customWidth="1"/>
    <col min="15361" max="15367" width="17.1796875" style="357" customWidth="1"/>
    <col min="15368" max="15368" width="6.453125" style="357"/>
    <col min="15369" max="15387" width="8.54296875" style="357" customWidth="1"/>
    <col min="15388" max="15609" width="6.453125" style="357"/>
    <col min="15610" max="15610" width="6.90625" style="357" customWidth="1"/>
    <col min="15611" max="15611" width="25.54296875" style="357" customWidth="1"/>
    <col min="15612" max="15612" width="11.453125" style="357" customWidth="1"/>
    <col min="15613" max="15613" width="7.1796875" style="357" customWidth="1"/>
    <col min="15614" max="15614" width="6" style="357" customWidth="1"/>
    <col min="15615" max="15615" width="6.54296875" style="357" customWidth="1"/>
    <col min="15616" max="15616" width="0" style="357" hidden="1" customWidth="1"/>
    <col min="15617" max="15623" width="17.1796875" style="357" customWidth="1"/>
    <col min="15624" max="15624" width="6.453125" style="357"/>
    <col min="15625" max="15643" width="8.54296875" style="357" customWidth="1"/>
    <col min="15644" max="15865" width="6.453125" style="357"/>
    <col min="15866" max="15866" width="6.90625" style="357" customWidth="1"/>
    <col min="15867" max="15867" width="25.54296875" style="357" customWidth="1"/>
    <col min="15868" max="15868" width="11.453125" style="357" customWidth="1"/>
    <col min="15869" max="15869" width="7.1796875" style="357" customWidth="1"/>
    <col min="15870" max="15870" width="6" style="357" customWidth="1"/>
    <col min="15871" max="15871" width="6.54296875" style="357" customWidth="1"/>
    <col min="15872" max="15872" width="0" style="357" hidden="1" customWidth="1"/>
    <col min="15873" max="15879" width="17.1796875" style="357" customWidth="1"/>
    <col min="15880" max="15880" width="6.453125" style="357"/>
    <col min="15881" max="15899" width="8.54296875" style="357" customWidth="1"/>
    <col min="15900" max="16121" width="6.453125" style="357"/>
    <col min="16122" max="16122" width="6.90625" style="357" customWidth="1"/>
    <col min="16123" max="16123" width="25.54296875" style="357" customWidth="1"/>
    <col min="16124" max="16124" width="11.453125" style="357" customWidth="1"/>
    <col min="16125" max="16125" width="7.1796875" style="357" customWidth="1"/>
    <col min="16126" max="16126" width="6" style="357" customWidth="1"/>
    <col min="16127" max="16127" width="6.54296875" style="357" customWidth="1"/>
    <col min="16128" max="16128" width="0" style="357" hidden="1" customWidth="1"/>
    <col min="16129" max="16135" width="17.1796875" style="357" customWidth="1"/>
    <col min="16136" max="16136" width="6.453125" style="357"/>
    <col min="16137" max="16155" width="8.54296875" style="357" customWidth="1"/>
    <col min="16156" max="16384" width="6.453125" style="357"/>
  </cols>
  <sheetData>
    <row r="1" spans="1:27" ht="14" x14ac:dyDescent="0.2">
      <c r="A1" s="304" t="s">
        <v>1319</v>
      </c>
    </row>
    <row r="2" spans="1:27" ht="14" x14ac:dyDescent="0.2">
      <c r="A2" s="304" t="s">
        <v>161</v>
      </c>
    </row>
    <row r="3" spans="1:27" ht="13" x14ac:dyDescent="0.2">
      <c r="A3" s="720" t="s">
        <v>1425</v>
      </c>
      <c r="B3" s="720"/>
      <c r="C3" s="720"/>
      <c r="D3" s="720"/>
      <c r="E3" s="720"/>
      <c r="F3" s="720"/>
    </row>
    <row r="4" spans="1:27" ht="10.5" x14ac:dyDescent="0.2">
      <c r="A4" s="731" t="s">
        <v>4</v>
      </c>
      <c r="B4" s="731" t="s">
        <v>1426</v>
      </c>
      <c r="C4" s="731" t="s">
        <v>1427</v>
      </c>
      <c r="D4" s="731" t="s">
        <v>8</v>
      </c>
      <c r="E4" s="731"/>
      <c r="F4" s="731"/>
      <c r="G4" s="395" t="s">
        <v>10</v>
      </c>
      <c r="I4" s="704" t="s">
        <v>1044</v>
      </c>
      <c r="J4" s="690" t="s">
        <v>1045</v>
      </c>
      <c r="K4" s="690" t="s">
        <v>1046</v>
      </c>
      <c r="L4" s="690" t="s">
        <v>1047</v>
      </c>
      <c r="M4" s="690" t="s">
        <v>1048</v>
      </c>
      <c r="N4" s="690" t="s">
        <v>1049</v>
      </c>
      <c r="O4" s="690" t="s">
        <v>1050</v>
      </c>
      <c r="P4" s="690" t="s">
        <v>1051</v>
      </c>
      <c r="Q4" s="690" t="s">
        <v>1052</v>
      </c>
      <c r="R4" s="690" t="s">
        <v>1053</v>
      </c>
      <c r="S4" s="690" t="s">
        <v>1054</v>
      </c>
      <c r="T4" s="690" t="s">
        <v>1055</v>
      </c>
      <c r="U4" s="690" t="s">
        <v>1056</v>
      </c>
      <c r="V4" s="690" t="s">
        <v>1057</v>
      </c>
      <c r="W4" s="690" t="s">
        <v>1058</v>
      </c>
      <c r="X4" s="690" t="s">
        <v>1059</v>
      </c>
      <c r="Y4" s="690" t="s">
        <v>1060</v>
      </c>
      <c r="Z4" s="690" t="s">
        <v>1061</v>
      </c>
      <c r="AA4" s="690" t="s">
        <v>1062</v>
      </c>
    </row>
    <row r="5" spans="1:27" ht="32" customHeight="1" x14ac:dyDescent="0.2">
      <c r="A5" s="731"/>
      <c r="B5" s="731"/>
      <c r="C5" s="731"/>
      <c r="D5" s="359" t="s">
        <v>1428</v>
      </c>
      <c r="E5" s="359" t="s">
        <v>1429</v>
      </c>
      <c r="F5" s="297" t="s">
        <v>1430</v>
      </c>
      <c r="G5" s="375" t="s">
        <v>1326</v>
      </c>
      <c r="I5" s="705"/>
      <c r="J5" s="691"/>
      <c r="K5" s="691"/>
      <c r="L5" s="691"/>
      <c r="M5" s="691"/>
      <c r="N5" s="691"/>
      <c r="O5" s="691"/>
      <c r="P5" s="691"/>
      <c r="Q5" s="691"/>
      <c r="R5" s="691"/>
      <c r="S5" s="691"/>
      <c r="T5" s="691"/>
      <c r="U5" s="691"/>
      <c r="V5" s="691"/>
      <c r="W5" s="691"/>
      <c r="X5" s="691"/>
      <c r="Y5" s="691"/>
      <c r="Z5" s="691"/>
      <c r="AA5" s="691"/>
    </row>
    <row r="6" spans="1:27" ht="25.25" customHeight="1" x14ac:dyDescent="0.2">
      <c r="A6" s="359" t="s">
        <v>1431</v>
      </c>
      <c r="B6" s="359" t="s">
        <v>1432</v>
      </c>
      <c r="C6" s="355"/>
      <c r="D6" s="360"/>
      <c r="E6" s="360"/>
      <c r="F6" s="392"/>
      <c r="G6" s="396"/>
      <c r="I6" s="361"/>
      <c r="J6" s="361"/>
      <c r="K6" s="361"/>
      <c r="L6" s="361"/>
      <c r="M6" s="361"/>
      <c r="N6" s="361"/>
      <c r="O6" s="361"/>
      <c r="P6" s="361"/>
      <c r="Q6" s="361"/>
      <c r="R6" s="361"/>
      <c r="S6" s="361"/>
      <c r="T6" s="361"/>
      <c r="U6" s="361"/>
      <c r="V6" s="361"/>
      <c r="W6" s="361"/>
      <c r="X6" s="361"/>
      <c r="Y6" s="361"/>
      <c r="Z6" s="361"/>
      <c r="AA6" s="361"/>
    </row>
    <row r="7" spans="1:27" ht="25.25" customHeight="1" x14ac:dyDescent="0.2">
      <c r="A7" s="359" t="s">
        <v>1433</v>
      </c>
      <c r="B7" s="359" t="s">
        <v>1434</v>
      </c>
      <c r="C7" s="355"/>
      <c r="D7" s="360"/>
      <c r="E7" s="360"/>
      <c r="F7" s="392"/>
      <c r="G7" s="396"/>
      <c r="I7" s="361">
        <f>SUM(J7:AA7)</f>
        <v>0</v>
      </c>
      <c r="J7" s="361"/>
      <c r="K7" s="361"/>
      <c r="L7" s="361"/>
      <c r="M7" s="361"/>
      <c r="N7" s="361"/>
      <c r="O7" s="361"/>
      <c r="P7" s="361"/>
      <c r="Q7" s="361"/>
      <c r="R7" s="361"/>
      <c r="S7" s="361"/>
      <c r="T7" s="361"/>
      <c r="U7" s="361"/>
      <c r="V7" s="361"/>
      <c r="W7" s="361"/>
      <c r="X7" s="361"/>
      <c r="Y7" s="361"/>
      <c r="Z7" s="361"/>
      <c r="AA7" s="361"/>
    </row>
    <row r="8" spans="1:27" ht="25.25" customHeight="1" x14ac:dyDescent="0.2">
      <c r="A8" s="355" t="s">
        <v>1435</v>
      </c>
      <c r="B8" s="355" t="s">
        <v>1436</v>
      </c>
      <c r="C8" s="355">
        <v>260</v>
      </c>
      <c r="D8" s="726" t="s">
        <v>1372</v>
      </c>
      <c r="E8" s="726"/>
      <c r="F8" s="732"/>
      <c r="G8" s="373">
        <v>28600</v>
      </c>
      <c r="I8" s="361">
        <f t="shared" ref="I8:I51" si="0">SUM(J8:AA8)</f>
        <v>0</v>
      </c>
      <c r="J8" s="361"/>
      <c r="K8" s="361"/>
      <c r="L8" s="361"/>
      <c r="M8" s="361"/>
      <c r="N8" s="361"/>
      <c r="O8" s="361"/>
      <c r="P8" s="361"/>
      <c r="Q8" s="361"/>
      <c r="R8" s="361"/>
      <c r="S8" s="361"/>
      <c r="T8" s="361"/>
      <c r="U8" s="361"/>
      <c r="V8" s="361"/>
      <c r="W8" s="361"/>
      <c r="X8" s="361"/>
      <c r="Y8" s="361"/>
      <c r="Z8" s="361"/>
      <c r="AA8" s="361"/>
    </row>
    <row r="9" spans="1:27" ht="25.25" customHeight="1" x14ac:dyDescent="0.2">
      <c r="A9" s="355" t="s">
        <v>1437</v>
      </c>
      <c r="B9" s="335" t="s">
        <v>1438</v>
      </c>
      <c r="C9" s="355"/>
      <c r="D9" s="727"/>
      <c r="E9" s="726"/>
      <c r="F9" s="732"/>
      <c r="G9" s="373"/>
      <c r="I9" s="361">
        <f t="shared" si="0"/>
        <v>0</v>
      </c>
      <c r="J9" s="361"/>
      <c r="K9" s="361"/>
      <c r="L9" s="361"/>
      <c r="M9" s="361"/>
      <c r="N9" s="361"/>
      <c r="O9" s="361"/>
      <c r="P9" s="361"/>
      <c r="Q9" s="361"/>
      <c r="R9" s="361"/>
      <c r="S9" s="361"/>
      <c r="T9" s="361"/>
      <c r="U9" s="361"/>
      <c r="V9" s="361"/>
      <c r="W9" s="361"/>
      <c r="X9" s="361"/>
      <c r="Y9" s="361"/>
      <c r="Z9" s="361"/>
      <c r="AA9" s="361"/>
    </row>
    <row r="10" spans="1:27" ht="25.25" customHeight="1" x14ac:dyDescent="0.2">
      <c r="A10" s="355" t="s">
        <v>1439</v>
      </c>
      <c r="B10" s="355" t="s">
        <v>1440</v>
      </c>
      <c r="C10" s="355">
        <v>60</v>
      </c>
      <c r="D10" s="726" t="s">
        <v>1372</v>
      </c>
      <c r="E10" s="726"/>
      <c r="F10" s="732"/>
      <c r="G10" s="373">
        <v>10800</v>
      </c>
      <c r="I10" s="361">
        <f t="shared" si="0"/>
        <v>0</v>
      </c>
      <c r="J10" s="361"/>
      <c r="K10" s="361"/>
      <c r="L10" s="361"/>
      <c r="M10" s="361"/>
      <c r="N10" s="361"/>
      <c r="O10" s="361"/>
      <c r="P10" s="361"/>
      <c r="Q10" s="361"/>
      <c r="R10" s="361"/>
      <c r="S10" s="361"/>
      <c r="T10" s="361"/>
      <c r="U10" s="361"/>
      <c r="V10" s="361"/>
      <c r="W10" s="361"/>
      <c r="X10" s="361"/>
      <c r="Y10" s="361"/>
      <c r="Z10" s="361"/>
      <c r="AA10" s="361"/>
    </row>
    <row r="11" spans="1:27" ht="25.25" customHeight="1" x14ac:dyDescent="0.2">
      <c r="A11" s="355" t="s">
        <v>1441</v>
      </c>
      <c r="B11" s="335" t="s">
        <v>1442</v>
      </c>
      <c r="C11" s="355"/>
      <c r="D11" s="727"/>
      <c r="E11" s="726"/>
      <c r="F11" s="732"/>
      <c r="G11" s="373"/>
      <c r="I11" s="361">
        <f t="shared" si="0"/>
        <v>0</v>
      </c>
      <c r="J11" s="361"/>
      <c r="K11" s="361"/>
      <c r="L11" s="361"/>
      <c r="M11" s="361"/>
      <c r="N11" s="361"/>
      <c r="O11" s="361"/>
      <c r="P11" s="361"/>
      <c r="Q11" s="361"/>
      <c r="R11" s="361"/>
      <c r="S11" s="361"/>
      <c r="T11" s="361"/>
      <c r="U11" s="361"/>
      <c r="V11" s="361"/>
      <c r="W11" s="361"/>
      <c r="X11" s="361"/>
      <c r="Y11" s="361"/>
      <c r="Z11" s="361"/>
      <c r="AA11" s="361"/>
    </row>
    <row r="12" spans="1:27" ht="25.25" customHeight="1" x14ac:dyDescent="0.2">
      <c r="A12" s="355" t="s">
        <v>1443</v>
      </c>
      <c r="B12" s="355" t="s">
        <v>1444</v>
      </c>
      <c r="C12" s="355">
        <v>25</v>
      </c>
      <c r="D12" s="726" t="s">
        <v>1372</v>
      </c>
      <c r="E12" s="726"/>
      <c r="F12" s="732"/>
      <c r="G12" s="373">
        <v>14000</v>
      </c>
      <c r="I12" s="361">
        <f t="shared" si="0"/>
        <v>0</v>
      </c>
      <c r="J12" s="361"/>
      <c r="K12" s="361"/>
      <c r="L12" s="361"/>
      <c r="M12" s="361"/>
      <c r="N12" s="361"/>
      <c r="O12" s="361"/>
      <c r="P12" s="361"/>
      <c r="Q12" s="361"/>
      <c r="R12" s="361"/>
      <c r="S12" s="361"/>
      <c r="T12" s="361"/>
      <c r="U12" s="361"/>
      <c r="V12" s="361"/>
      <c r="W12" s="361"/>
      <c r="X12" s="361"/>
      <c r="Y12" s="361"/>
      <c r="Z12" s="361"/>
      <c r="AA12" s="361"/>
    </row>
    <row r="13" spans="1:27" ht="25.25" customHeight="1" x14ac:dyDescent="0.2">
      <c r="A13" s="355" t="s">
        <v>1445</v>
      </c>
      <c r="B13" s="335" t="s">
        <v>1446</v>
      </c>
      <c r="C13" s="355"/>
      <c r="D13" s="727"/>
      <c r="E13" s="726"/>
      <c r="F13" s="732"/>
      <c r="G13" s="373"/>
      <c r="I13" s="361">
        <f t="shared" si="0"/>
        <v>0</v>
      </c>
      <c r="J13" s="361"/>
      <c r="K13" s="361"/>
      <c r="L13" s="361"/>
      <c r="M13" s="361"/>
      <c r="N13" s="361"/>
      <c r="O13" s="361"/>
      <c r="P13" s="361"/>
      <c r="Q13" s="361"/>
      <c r="R13" s="361"/>
      <c r="S13" s="361"/>
      <c r="T13" s="361"/>
      <c r="U13" s="361"/>
      <c r="V13" s="361"/>
      <c r="W13" s="361"/>
      <c r="X13" s="361"/>
      <c r="Y13" s="361"/>
      <c r="Z13" s="361"/>
      <c r="AA13" s="361"/>
    </row>
    <row r="14" spans="1:27" ht="25.25" customHeight="1" x14ac:dyDescent="0.2">
      <c r="A14" s="355" t="s">
        <v>1447</v>
      </c>
      <c r="B14" s="355" t="s">
        <v>1448</v>
      </c>
      <c r="C14" s="355">
        <v>315</v>
      </c>
      <c r="D14" s="726" t="s">
        <v>1372</v>
      </c>
      <c r="E14" s="726"/>
      <c r="F14" s="732"/>
      <c r="G14" s="373">
        <v>18900</v>
      </c>
      <c r="I14" s="361">
        <f t="shared" si="0"/>
        <v>0</v>
      </c>
      <c r="J14" s="361"/>
      <c r="K14" s="361"/>
      <c r="L14" s="361"/>
      <c r="M14" s="361"/>
      <c r="N14" s="361"/>
      <c r="O14" s="361"/>
      <c r="P14" s="361"/>
      <c r="Q14" s="361"/>
      <c r="R14" s="361"/>
      <c r="S14" s="361"/>
      <c r="T14" s="361"/>
      <c r="U14" s="361"/>
      <c r="V14" s="361"/>
      <c r="W14" s="361"/>
      <c r="X14" s="361"/>
      <c r="Y14" s="361"/>
      <c r="Z14" s="361"/>
      <c r="AA14" s="361"/>
    </row>
    <row r="15" spans="1:27" ht="25.25" customHeight="1" x14ac:dyDescent="0.2">
      <c r="A15" s="355" t="s">
        <v>1449</v>
      </c>
      <c r="B15" s="335" t="s">
        <v>1450</v>
      </c>
      <c r="C15" s="355"/>
      <c r="D15" s="727"/>
      <c r="E15" s="726"/>
      <c r="F15" s="732"/>
      <c r="G15" s="373"/>
      <c r="I15" s="361">
        <f t="shared" si="0"/>
        <v>0</v>
      </c>
      <c r="J15" s="361"/>
      <c r="K15" s="361"/>
      <c r="L15" s="361"/>
      <c r="M15" s="361"/>
      <c r="N15" s="361"/>
      <c r="O15" s="361"/>
      <c r="P15" s="361"/>
      <c r="Q15" s="361"/>
      <c r="R15" s="361"/>
      <c r="S15" s="361"/>
      <c r="T15" s="361"/>
      <c r="U15" s="361"/>
      <c r="V15" s="361"/>
      <c r="W15" s="361"/>
      <c r="X15" s="361"/>
      <c r="Y15" s="361"/>
      <c r="Z15" s="361"/>
      <c r="AA15" s="361"/>
    </row>
    <row r="16" spans="1:27" ht="25.25" customHeight="1" x14ac:dyDescent="0.2">
      <c r="A16" s="359" t="s">
        <v>1451</v>
      </c>
      <c r="B16" s="359" t="s">
        <v>1376</v>
      </c>
      <c r="C16" s="355"/>
      <c r="D16" s="360"/>
      <c r="E16" s="360"/>
      <c r="F16" s="393"/>
      <c r="G16" s="373"/>
      <c r="I16" s="361">
        <f t="shared" si="0"/>
        <v>0</v>
      </c>
      <c r="J16" s="361"/>
      <c r="K16" s="361"/>
      <c r="L16" s="361"/>
      <c r="M16" s="361"/>
      <c r="N16" s="361"/>
      <c r="O16" s="361"/>
      <c r="P16" s="361"/>
      <c r="Q16" s="361"/>
      <c r="R16" s="361"/>
      <c r="S16" s="361"/>
      <c r="T16" s="361"/>
      <c r="U16" s="361"/>
      <c r="V16" s="361"/>
      <c r="W16" s="361"/>
      <c r="X16" s="361"/>
      <c r="Y16" s="361"/>
      <c r="Z16" s="361"/>
      <c r="AA16" s="361"/>
    </row>
    <row r="17" spans="1:27" ht="25.25" customHeight="1" x14ac:dyDescent="0.2">
      <c r="A17" s="355" t="s">
        <v>1452</v>
      </c>
      <c r="B17" s="355" t="s">
        <v>1436</v>
      </c>
      <c r="C17" s="355">
        <v>175</v>
      </c>
      <c r="D17" s="354"/>
      <c r="E17" s="354" t="s">
        <v>1453</v>
      </c>
      <c r="F17" s="393"/>
      <c r="G17" s="373"/>
      <c r="I17" s="361">
        <f t="shared" si="0"/>
        <v>0</v>
      </c>
      <c r="J17" s="361"/>
      <c r="K17" s="361"/>
      <c r="L17" s="361"/>
      <c r="M17" s="361"/>
      <c r="N17" s="361"/>
      <c r="O17" s="361"/>
      <c r="P17" s="361"/>
      <c r="Q17" s="361"/>
      <c r="R17" s="361"/>
      <c r="S17" s="361"/>
      <c r="T17" s="361"/>
      <c r="U17" s="361"/>
      <c r="V17" s="361"/>
      <c r="W17" s="361"/>
      <c r="X17" s="361"/>
      <c r="Y17" s="361"/>
      <c r="Z17" s="361"/>
      <c r="AA17" s="361"/>
    </row>
    <row r="18" spans="1:27" ht="25.25" customHeight="1" x14ac:dyDescent="0.2">
      <c r="A18" s="355" t="s">
        <v>1454</v>
      </c>
      <c r="B18" s="355" t="s">
        <v>1440</v>
      </c>
      <c r="C18" s="355">
        <v>0</v>
      </c>
      <c r="D18" s="354"/>
      <c r="E18" s="354" t="s">
        <v>1453</v>
      </c>
      <c r="F18" s="393"/>
      <c r="G18" s="373"/>
      <c r="I18" s="361">
        <f t="shared" si="0"/>
        <v>0</v>
      </c>
      <c r="J18" s="361"/>
      <c r="K18" s="361"/>
      <c r="L18" s="361"/>
      <c r="M18" s="361"/>
      <c r="N18" s="361"/>
      <c r="O18" s="361"/>
      <c r="P18" s="361"/>
      <c r="Q18" s="361"/>
      <c r="R18" s="361"/>
      <c r="S18" s="361"/>
      <c r="T18" s="361"/>
      <c r="U18" s="361"/>
      <c r="V18" s="361"/>
      <c r="W18" s="361"/>
      <c r="X18" s="361"/>
      <c r="Y18" s="361"/>
      <c r="Z18" s="361"/>
      <c r="AA18" s="361"/>
    </row>
    <row r="19" spans="1:27" ht="25.25" customHeight="1" x14ac:dyDescent="0.2">
      <c r="A19" s="355" t="s">
        <v>1455</v>
      </c>
      <c r="B19" s="355" t="s">
        <v>1444</v>
      </c>
      <c r="C19" s="355">
        <v>0</v>
      </c>
      <c r="D19" s="354"/>
      <c r="E19" s="354" t="s">
        <v>1453</v>
      </c>
      <c r="F19" s="393"/>
      <c r="G19" s="373"/>
      <c r="I19" s="361">
        <f t="shared" si="0"/>
        <v>0</v>
      </c>
      <c r="J19" s="361"/>
      <c r="K19" s="361"/>
      <c r="L19" s="361"/>
      <c r="M19" s="361"/>
      <c r="N19" s="361"/>
      <c r="O19" s="361"/>
      <c r="P19" s="361"/>
      <c r="Q19" s="361"/>
      <c r="R19" s="361"/>
      <c r="S19" s="361"/>
      <c r="T19" s="361"/>
      <c r="U19" s="361"/>
      <c r="V19" s="361"/>
      <c r="W19" s="361"/>
      <c r="X19" s="361"/>
      <c r="Y19" s="361"/>
      <c r="Z19" s="361"/>
      <c r="AA19" s="361"/>
    </row>
    <row r="20" spans="1:27" ht="25.25" customHeight="1" x14ac:dyDescent="0.2">
      <c r="A20" s="355" t="s">
        <v>1456</v>
      </c>
      <c r="B20" s="355" t="s">
        <v>1448</v>
      </c>
      <c r="C20" s="355">
        <v>170</v>
      </c>
      <c r="D20" s="354" t="s">
        <v>1453</v>
      </c>
      <c r="E20" s="354"/>
      <c r="F20" s="393"/>
      <c r="G20" s="373"/>
      <c r="I20" s="361">
        <f t="shared" si="0"/>
        <v>0</v>
      </c>
      <c r="J20" s="361"/>
      <c r="K20" s="361"/>
      <c r="L20" s="361"/>
      <c r="M20" s="361"/>
      <c r="N20" s="361"/>
      <c r="O20" s="361"/>
      <c r="P20" s="361"/>
      <c r="Q20" s="361"/>
      <c r="R20" s="361"/>
      <c r="S20" s="361"/>
      <c r="T20" s="361"/>
      <c r="U20" s="361"/>
      <c r="V20" s="361"/>
      <c r="W20" s="361"/>
      <c r="X20" s="361"/>
      <c r="Y20" s="361"/>
      <c r="Z20" s="361"/>
      <c r="AA20" s="361"/>
    </row>
    <row r="21" spans="1:27" ht="25.25" customHeight="1" x14ac:dyDescent="0.2">
      <c r="A21" s="359" t="s">
        <v>1457</v>
      </c>
      <c r="B21" s="359" t="s">
        <v>1379</v>
      </c>
      <c r="C21" s="355"/>
      <c r="D21" s="360"/>
      <c r="E21" s="360"/>
      <c r="F21" s="392"/>
      <c r="G21" s="373"/>
      <c r="I21" s="361">
        <f t="shared" si="0"/>
        <v>0</v>
      </c>
      <c r="J21" s="361"/>
      <c r="K21" s="361"/>
      <c r="L21" s="361"/>
      <c r="M21" s="361"/>
      <c r="N21" s="361"/>
      <c r="O21" s="361"/>
      <c r="P21" s="361"/>
      <c r="Q21" s="361"/>
      <c r="R21" s="361"/>
      <c r="S21" s="361"/>
      <c r="T21" s="361"/>
      <c r="U21" s="361"/>
      <c r="V21" s="361"/>
      <c r="W21" s="361"/>
      <c r="X21" s="361"/>
      <c r="Y21" s="361"/>
      <c r="Z21" s="361"/>
      <c r="AA21" s="361"/>
    </row>
    <row r="22" spans="1:27" ht="25.25" customHeight="1" x14ac:dyDescent="0.2">
      <c r="A22" s="355" t="s">
        <v>1458</v>
      </c>
      <c r="B22" s="355" t="s">
        <v>1436</v>
      </c>
      <c r="C22" s="355">
        <v>15</v>
      </c>
      <c r="D22" s="354">
        <v>240</v>
      </c>
      <c r="E22" s="354" t="s">
        <v>1453</v>
      </c>
      <c r="F22" s="393"/>
      <c r="G22" s="373"/>
      <c r="I22" s="361">
        <f t="shared" si="0"/>
        <v>0</v>
      </c>
      <c r="J22" s="361"/>
      <c r="K22" s="361"/>
      <c r="L22" s="361"/>
      <c r="M22" s="361"/>
      <c r="N22" s="361"/>
      <c r="O22" s="361"/>
      <c r="P22" s="361"/>
      <c r="Q22" s="361"/>
      <c r="R22" s="361"/>
      <c r="S22" s="361"/>
      <c r="T22" s="361"/>
      <c r="U22" s="361"/>
      <c r="V22" s="361"/>
      <c r="W22" s="361"/>
      <c r="X22" s="361"/>
      <c r="Y22" s="361"/>
      <c r="Z22" s="361"/>
      <c r="AA22" s="361"/>
    </row>
    <row r="23" spans="1:27" ht="25.25" customHeight="1" x14ac:dyDescent="0.2">
      <c r="A23" s="355" t="s">
        <v>1459</v>
      </c>
      <c r="B23" s="355" t="s">
        <v>1440</v>
      </c>
      <c r="C23" s="355">
        <v>30</v>
      </c>
      <c r="D23" s="354">
        <v>720</v>
      </c>
      <c r="E23" s="354" t="s">
        <v>1453</v>
      </c>
      <c r="F23" s="393"/>
      <c r="G23" s="373"/>
      <c r="I23" s="361">
        <f t="shared" si="0"/>
        <v>0</v>
      </c>
      <c r="J23" s="361"/>
      <c r="K23" s="361"/>
      <c r="L23" s="361"/>
      <c r="M23" s="361"/>
      <c r="N23" s="361"/>
      <c r="O23" s="361"/>
      <c r="P23" s="361"/>
      <c r="Q23" s="361"/>
      <c r="R23" s="361"/>
      <c r="S23" s="361"/>
      <c r="T23" s="361"/>
      <c r="U23" s="361"/>
      <c r="V23" s="361"/>
      <c r="W23" s="361"/>
      <c r="X23" s="361"/>
      <c r="Y23" s="361"/>
      <c r="Z23" s="361"/>
      <c r="AA23" s="361"/>
    </row>
    <row r="24" spans="1:27" ht="25.25" customHeight="1" x14ac:dyDescent="0.2">
      <c r="A24" s="355" t="s">
        <v>1460</v>
      </c>
      <c r="B24" s="355" t="s">
        <v>1444</v>
      </c>
      <c r="C24" s="355">
        <v>0</v>
      </c>
      <c r="D24" s="354"/>
      <c r="E24" s="354" t="s">
        <v>1453</v>
      </c>
      <c r="F24" s="393"/>
      <c r="G24" s="373"/>
      <c r="I24" s="361">
        <f t="shared" si="0"/>
        <v>0</v>
      </c>
      <c r="J24" s="361"/>
      <c r="K24" s="361"/>
      <c r="L24" s="361"/>
      <c r="M24" s="361"/>
      <c r="N24" s="361"/>
      <c r="O24" s="361"/>
      <c r="P24" s="361"/>
      <c r="Q24" s="361"/>
      <c r="R24" s="361"/>
      <c r="S24" s="361"/>
      <c r="T24" s="361"/>
      <c r="U24" s="361"/>
      <c r="V24" s="361"/>
      <c r="W24" s="361"/>
      <c r="X24" s="361"/>
      <c r="Y24" s="361"/>
      <c r="Z24" s="361"/>
      <c r="AA24" s="361"/>
    </row>
    <row r="25" spans="1:27" ht="25.25" customHeight="1" x14ac:dyDescent="0.2">
      <c r="A25" s="355" t="s">
        <v>1461</v>
      </c>
      <c r="B25" s="355" t="s">
        <v>1448</v>
      </c>
      <c r="C25" s="355">
        <v>40</v>
      </c>
      <c r="D25" s="354" t="s">
        <v>1453</v>
      </c>
      <c r="E25" s="354"/>
      <c r="F25" s="393"/>
      <c r="G25" s="373"/>
      <c r="I25" s="361">
        <f t="shared" si="0"/>
        <v>0</v>
      </c>
      <c r="J25" s="361"/>
      <c r="K25" s="361"/>
      <c r="L25" s="361"/>
      <c r="M25" s="361"/>
      <c r="N25" s="361"/>
      <c r="O25" s="361"/>
      <c r="P25" s="361"/>
      <c r="Q25" s="361"/>
      <c r="R25" s="361"/>
      <c r="S25" s="361"/>
      <c r="T25" s="361"/>
      <c r="U25" s="361"/>
      <c r="V25" s="361"/>
      <c r="W25" s="361"/>
      <c r="X25" s="361"/>
      <c r="Y25" s="361"/>
      <c r="Z25" s="361"/>
      <c r="AA25" s="361"/>
    </row>
    <row r="26" spans="1:27" ht="25.25" customHeight="1" x14ac:dyDescent="0.2">
      <c r="A26" s="359" t="s">
        <v>1462</v>
      </c>
      <c r="B26" s="359" t="s">
        <v>1381</v>
      </c>
      <c r="C26" s="355"/>
      <c r="D26" s="360"/>
      <c r="E26" s="360"/>
      <c r="F26" s="392"/>
      <c r="G26" s="373"/>
      <c r="I26" s="361">
        <f t="shared" si="0"/>
        <v>0</v>
      </c>
      <c r="J26" s="361"/>
      <c r="K26" s="361"/>
      <c r="L26" s="361"/>
      <c r="M26" s="361"/>
      <c r="N26" s="361"/>
      <c r="O26" s="361"/>
      <c r="P26" s="361"/>
      <c r="Q26" s="361"/>
      <c r="R26" s="361"/>
      <c r="S26" s="361"/>
      <c r="T26" s="361"/>
      <c r="U26" s="361"/>
      <c r="V26" s="361"/>
      <c r="W26" s="361"/>
      <c r="X26" s="361"/>
      <c r="Y26" s="361"/>
      <c r="Z26" s="361"/>
      <c r="AA26" s="361"/>
    </row>
    <row r="27" spans="1:27" ht="25.25" customHeight="1" x14ac:dyDescent="0.2">
      <c r="A27" s="355" t="s">
        <v>1463</v>
      </c>
      <c r="B27" s="355" t="s">
        <v>1436</v>
      </c>
      <c r="C27" s="355">
        <v>20</v>
      </c>
      <c r="D27" s="354"/>
      <c r="E27" s="354" t="s">
        <v>1453</v>
      </c>
      <c r="F27" s="393"/>
      <c r="G27" s="373"/>
      <c r="I27" s="361">
        <f t="shared" si="0"/>
        <v>0</v>
      </c>
      <c r="J27" s="361"/>
      <c r="K27" s="361"/>
      <c r="L27" s="361"/>
      <c r="M27" s="361"/>
      <c r="N27" s="361"/>
      <c r="O27" s="361"/>
      <c r="P27" s="361"/>
      <c r="Q27" s="361"/>
      <c r="R27" s="361"/>
      <c r="S27" s="361"/>
      <c r="T27" s="361"/>
      <c r="U27" s="361"/>
      <c r="V27" s="361"/>
      <c r="W27" s="361"/>
      <c r="X27" s="361"/>
      <c r="Y27" s="361"/>
      <c r="Z27" s="361"/>
      <c r="AA27" s="361"/>
    </row>
    <row r="28" spans="1:27" ht="25.25" customHeight="1" x14ac:dyDescent="0.2">
      <c r="A28" s="355" t="s">
        <v>1464</v>
      </c>
      <c r="B28" s="355" t="s">
        <v>1440</v>
      </c>
      <c r="C28" s="355">
        <v>35</v>
      </c>
      <c r="D28" s="354"/>
      <c r="E28" s="354" t="s">
        <v>1453</v>
      </c>
      <c r="F28" s="393"/>
      <c r="G28" s="373"/>
      <c r="I28" s="361">
        <f t="shared" si="0"/>
        <v>0</v>
      </c>
      <c r="J28" s="361"/>
      <c r="K28" s="361"/>
      <c r="L28" s="361"/>
      <c r="M28" s="361"/>
      <c r="N28" s="361"/>
      <c r="O28" s="361"/>
      <c r="P28" s="361"/>
      <c r="Q28" s="361"/>
      <c r="R28" s="361"/>
      <c r="S28" s="361"/>
      <c r="T28" s="361"/>
      <c r="U28" s="361"/>
      <c r="V28" s="361"/>
      <c r="W28" s="361"/>
      <c r="X28" s="361"/>
      <c r="Y28" s="361"/>
      <c r="Z28" s="361"/>
      <c r="AA28" s="361"/>
    </row>
    <row r="29" spans="1:27" ht="25.25" customHeight="1" x14ac:dyDescent="0.2">
      <c r="A29" s="733" t="s">
        <v>160</v>
      </c>
      <c r="B29" s="734"/>
      <c r="C29" s="734"/>
      <c r="D29" s="734"/>
      <c r="E29" s="734"/>
      <c r="F29" s="734"/>
      <c r="G29" s="374"/>
      <c r="I29" s="361"/>
      <c r="J29" s="361"/>
      <c r="K29" s="361"/>
      <c r="L29" s="361"/>
      <c r="M29" s="361"/>
      <c r="N29" s="361"/>
      <c r="O29" s="361"/>
      <c r="P29" s="361"/>
      <c r="Q29" s="361"/>
      <c r="R29" s="361"/>
      <c r="S29" s="361"/>
      <c r="T29" s="361"/>
      <c r="U29" s="361"/>
      <c r="V29" s="361"/>
      <c r="W29" s="361"/>
      <c r="X29" s="361"/>
      <c r="Y29" s="361"/>
      <c r="Z29" s="361"/>
      <c r="AA29" s="361"/>
    </row>
    <row r="30" spans="1:27" ht="25.25" customHeight="1" x14ac:dyDescent="0.2">
      <c r="A30" s="733" t="s">
        <v>58</v>
      </c>
      <c r="B30" s="734"/>
      <c r="C30" s="734"/>
      <c r="D30" s="734"/>
      <c r="E30" s="734"/>
      <c r="F30" s="734"/>
      <c r="G30" s="374"/>
      <c r="I30" s="361"/>
      <c r="J30" s="361"/>
      <c r="K30" s="361"/>
      <c r="L30" s="361"/>
      <c r="M30" s="361"/>
      <c r="N30" s="361"/>
      <c r="O30" s="361"/>
      <c r="P30" s="361"/>
      <c r="Q30" s="361"/>
      <c r="R30" s="361"/>
      <c r="S30" s="361"/>
      <c r="T30" s="361"/>
      <c r="U30" s="361"/>
      <c r="V30" s="361"/>
      <c r="W30" s="361"/>
      <c r="X30" s="361"/>
      <c r="Y30" s="361"/>
      <c r="Z30" s="361"/>
      <c r="AA30" s="361"/>
    </row>
    <row r="31" spans="1:27" ht="25.25" customHeight="1" x14ac:dyDescent="0.2">
      <c r="A31" s="355"/>
      <c r="B31" s="355"/>
      <c r="C31" s="355"/>
      <c r="D31" s="354"/>
      <c r="E31" s="354"/>
      <c r="F31" s="393"/>
      <c r="G31" s="373"/>
      <c r="I31" s="361"/>
      <c r="J31" s="361"/>
      <c r="K31" s="361"/>
      <c r="L31" s="361"/>
      <c r="M31" s="361"/>
      <c r="N31" s="361"/>
      <c r="O31" s="361"/>
      <c r="P31" s="361"/>
      <c r="Q31" s="361"/>
      <c r="R31" s="361"/>
      <c r="S31" s="361"/>
      <c r="T31" s="361"/>
      <c r="U31" s="361"/>
      <c r="V31" s="361"/>
      <c r="W31" s="361"/>
      <c r="X31" s="361"/>
      <c r="Y31" s="361"/>
      <c r="Z31" s="361"/>
      <c r="AA31" s="361"/>
    </row>
    <row r="32" spans="1:27" ht="25.25" customHeight="1" x14ac:dyDescent="0.2">
      <c r="A32" s="355" t="s">
        <v>1465</v>
      </c>
      <c r="B32" s="355" t="s">
        <v>1444</v>
      </c>
      <c r="C32" s="355">
        <v>0</v>
      </c>
      <c r="D32" s="354"/>
      <c r="E32" s="354" t="s">
        <v>1453</v>
      </c>
      <c r="F32" s="393"/>
      <c r="G32" s="373"/>
      <c r="I32" s="361">
        <f t="shared" si="0"/>
        <v>0</v>
      </c>
      <c r="J32" s="361"/>
      <c r="K32" s="361"/>
      <c r="L32" s="361"/>
      <c r="M32" s="361"/>
      <c r="N32" s="361"/>
      <c r="O32" s="361"/>
      <c r="P32" s="361"/>
      <c r="Q32" s="361"/>
      <c r="R32" s="361"/>
      <c r="S32" s="361"/>
      <c r="T32" s="361"/>
      <c r="U32" s="361"/>
      <c r="V32" s="361"/>
      <c r="W32" s="361"/>
      <c r="X32" s="361"/>
      <c r="Y32" s="361"/>
      <c r="Z32" s="361"/>
      <c r="AA32" s="361"/>
    </row>
    <row r="33" spans="1:27" ht="25.25" customHeight="1" x14ac:dyDescent="0.2">
      <c r="A33" s="355" t="s">
        <v>1466</v>
      </c>
      <c r="B33" s="355" t="s">
        <v>1448</v>
      </c>
      <c r="C33" s="355">
        <v>40</v>
      </c>
      <c r="D33" s="354" t="s">
        <v>1453</v>
      </c>
      <c r="E33" s="354"/>
      <c r="F33" s="393"/>
      <c r="G33" s="373"/>
      <c r="I33" s="361">
        <f t="shared" si="0"/>
        <v>0</v>
      </c>
      <c r="J33" s="361"/>
      <c r="K33" s="361"/>
      <c r="L33" s="361"/>
      <c r="M33" s="361"/>
      <c r="N33" s="361"/>
      <c r="O33" s="361"/>
      <c r="P33" s="361"/>
      <c r="Q33" s="361"/>
      <c r="R33" s="361"/>
      <c r="S33" s="361"/>
      <c r="T33" s="361"/>
      <c r="U33" s="361"/>
      <c r="V33" s="361"/>
      <c r="W33" s="361"/>
      <c r="X33" s="361"/>
      <c r="Y33" s="361"/>
      <c r="Z33" s="361"/>
      <c r="AA33" s="361"/>
    </row>
    <row r="34" spans="1:27" ht="25.25" customHeight="1" x14ac:dyDescent="0.2">
      <c r="A34" s="359" t="s">
        <v>1467</v>
      </c>
      <c r="B34" s="359" t="s">
        <v>1384</v>
      </c>
      <c r="C34" s="355"/>
      <c r="D34" s="360"/>
      <c r="E34" s="360"/>
      <c r="F34" s="392"/>
      <c r="G34" s="373"/>
      <c r="I34" s="361">
        <f t="shared" si="0"/>
        <v>0</v>
      </c>
      <c r="J34" s="361"/>
      <c r="K34" s="361"/>
      <c r="L34" s="361"/>
      <c r="M34" s="361"/>
      <c r="N34" s="361"/>
      <c r="O34" s="361"/>
      <c r="P34" s="361"/>
      <c r="Q34" s="361"/>
      <c r="R34" s="361"/>
      <c r="S34" s="361"/>
      <c r="T34" s="361"/>
      <c r="U34" s="361"/>
      <c r="V34" s="361"/>
      <c r="W34" s="361"/>
      <c r="X34" s="361"/>
      <c r="Y34" s="361"/>
      <c r="Z34" s="361"/>
      <c r="AA34" s="361"/>
    </row>
    <row r="35" spans="1:27" ht="25.25" customHeight="1" x14ac:dyDescent="0.2">
      <c r="A35" s="355" t="s">
        <v>1468</v>
      </c>
      <c r="B35" s="355" t="s">
        <v>1436</v>
      </c>
      <c r="C35" s="355">
        <v>40</v>
      </c>
      <c r="D35" s="354">
        <v>240</v>
      </c>
      <c r="E35" s="354" t="s">
        <v>1453</v>
      </c>
      <c r="F35" s="393"/>
      <c r="G35" s="373"/>
      <c r="I35" s="361">
        <f t="shared" si="0"/>
        <v>0</v>
      </c>
      <c r="J35" s="361"/>
      <c r="K35" s="361"/>
      <c r="L35" s="361"/>
      <c r="M35" s="361"/>
      <c r="N35" s="361"/>
      <c r="O35" s="361"/>
      <c r="P35" s="361"/>
      <c r="Q35" s="361"/>
      <c r="R35" s="361"/>
      <c r="S35" s="361"/>
      <c r="T35" s="361"/>
      <c r="U35" s="361"/>
      <c r="V35" s="361"/>
      <c r="W35" s="361"/>
      <c r="X35" s="361"/>
      <c r="Y35" s="361"/>
      <c r="Z35" s="361"/>
      <c r="AA35" s="361"/>
    </row>
    <row r="36" spans="1:27" ht="25.25" customHeight="1" x14ac:dyDescent="0.2">
      <c r="A36" s="355" t="s">
        <v>1469</v>
      </c>
      <c r="B36" s="355" t="s">
        <v>1440</v>
      </c>
      <c r="C36" s="355">
        <v>35</v>
      </c>
      <c r="D36" s="354"/>
      <c r="E36" s="354" t="s">
        <v>1453</v>
      </c>
      <c r="F36" s="393"/>
      <c r="G36" s="373"/>
      <c r="I36" s="361">
        <f t="shared" si="0"/>
        <v>0</v>
      </c>
      <c r="J36" s="361"/>
      <c r="K36" s="361"/>
      <c r="L36" s="361"/>
      <c r="M36" s="361"/>
      <c r="N36" s="361"/>
      <c r="O36" s="361"/>
      <c r="P36" s="361"/>
      <c r="Q36" s="361"/>
      <c r="R36" s="361"/>
      <c r="S36" s="361"/>
      <c r="T36" s="361"/>
      <c r="U36" s="361"/>
      <c r="V36" s="361"/>
      <c r="W36" s="361"/>
      <c r="X36" s="361"/>
      <c r="Y36" s="361"/>
      <c r="Z36" s="361"/>
      <c r="AA36" s="361"/>
    </row>
    <row r="37" spans="1:27" ht="25.25" customHeight="1" x14ac:dyDescent="0.2">
      <c r="A37" s="355" t="s">
        <v>1470</v>
      </c>
      <c r="B37" s="355" t="s">
        <v>1444</v>
      </c>
      <c r="C37" s="355">
        <v>0</v>
      </c>
      <c r="D37" s="354"/>
      <c r="E37" s="354" t="s">
        <v>1453</v>
      </c>
      <c r="F37" s="393"/>
      <c r="G37" s="373"/>
      <c r="I37" s="361">
        <f t="shared" si="0"/>
        <v>0</v>
      </c>
      <c r="J37" s="361"/>
      <c r="K37" s="361"/>
      <c r="L37" s="361"/>
      <c r="M37" s="361"/>
      <c r="N37" s="361"/>
      <c r="O37" s="361"/>
      <c r="P37" s="361"/>
      <c r="Q37" s="361"/>
      <c r="R37" s="361"/>
      <c r="S37" s="361"/>
      <c r="T37" s="361"/>
      <c r="U37" s="361"/>
      <c r="V37" s="361"/>
      <c r="W37" s="361"/>
      <c r="X37" s="361"/>
      <c r="Y37" s="361"/>
      <c r="Z37" s="361"/>
      <c r="AA37" s="361"/>
    </row>
    <row r="38" spans="1:27" ht="25.25" customHeight="1" x14ac:dyDescent="0.2">
      <c r="A38" s="355" t="s">
        <v>1471</v>
      </c>
      <c r="B38" s="355" t="s">
        <v>1448</v>
      </c>
      <c r="C38" s="355">
        <v>75</v>
      </c>
      <c r="D38" s="354" t="s">
        <v>1453</v>
      </c>
      <c r="E38" s="354"/>
      <c r="F38" s="393"/>
      <c r="G38" s="373"/>
      <c r="I38" s="361">
        <f t="shared" si="0"/>
        <v>0</v>
      </c>
      <c r="J38" s="361"/>
      <c r="K38" s="361"/>
      <c r="L38" s="361"/>
      <c r="M38" s="361"/>
      <c r="N38" s="361"/>
      <c r="O38" s="361"/>
      <c r="P38" s="361"/>
      <c r="Q38" s="361"/>
      <c r="R38" s="361"/>
      <c r="S38" s="361"/>
      <c r="T38" s="361"/>
      <c r="U38" s="361"/>
      <c r="V38" s="361"/>
      <c r="W38" s="361"/>
      <c r="X38" s="361"/>
      <c r="Y38" s="361"/>
      <c r="Z38" s="361"/>
      <c r="AA38" s="361"/>
    </row>
    <row r="39" spans="1:27" ht="25.25" customHeight="1" x14ac:dyDescent="0.2">
      <c r="A39" s="359" t="s">
        <v>1472</v>
      </c>
      <c r="B39" s="359" t="s">
        <v>1387</v>
      </c>
      <c r="C39" s="355"/>
      <c r="D39" s="360"/>
      <c r="E39" s="360"/>
      <c r="F39" s="392"/>
      <c r="G39" s="373"/>
      <c r="I39" s="361">
        <f t="shared" si="0"/>
        <v>0</v>
      </c>
      <c r="J39" s="361"/>
      <c r="K39" s="361"/>
      <c r="L39" s="361"/>
      <c r="M39" s="361"/>
      <c r="N39" s="361"/>
      <c r="O39" s="361"/>
      <c r="P39" s="361"/>
      <c r="Q39" s="361"/>
      <c r="R39" s="361"/>
      <c r="S39" s="361"/>
      <c r="T39" s="361"/>
      <c r="U39" s="361"/>
      <c r="V39" s="361"/>
      <c r="W39" s="361"/>
      <c r="X39" s="361"/>
      <c r="Y39" s="361"/>
      <c r="Z39" s="361"/>
      <c r="AA39" s="361"/>
    </row>
    <row r="40" spans="1:27" ht="25.25" customHeight="1" x14ac:dyDescent="0.2">
      <c r="A40" s="355" t="s">
        <v>1473</v>
      </c>
      <c r="B40" s="355" t="s">
        <v>1436</v>
      </c>
      <c r="C40" s="355">
        <v>40</v>
      </c>
      <c r="D40" s="354"/>
      <c r="E40" s="354" t="s">
        <v>1453</v>
      </c>
      <c r="F40" s="393"/>
      <c r="G40" s="373"/>
      <c r="I40" s="361">
        <f t="shared" si="0"/>
        <v>0</v>
      </c>
      <c r="J40" s="361"/>
      <c r="K40" s="361"/>
      <c r="L40" s="361"/>
      <c r="M40" s="361"/>
      <c r="N40" s="361"/>
      <c r="O40" s="361"/>
      <c r="P40" s="361"/>
      <c r="Q40" s="361"/>
      <c r="R40" s="361"/>
      <c r="S40" s="361"/>
      <c r="T40" s="361"/>
      <c r="U40" s="361"/>
      <c r="V40" s="361"/>
      <c r="W40" s="361"/>
      <c r="X40" s="361"/>
      <c r="Y40" s="361"/>
      <c r="Z40" s="361"/>
      <c r="AA40" s="361"/>
    </row>
    <row r="41" spans="1:27" ht="25.25" customHeight="1" x14ac:dyDescent="0.2">
      <c r="A41" s="355" t="s">
        <v>1474</v>
      </c>
      <c r="B41" s="355" t="s">
        <v>1440</v>
      </c>
      <c r="C41" s="355">
        <v>35</v>
      </c>
      <c r="D41" s="354"/>
      <c r="E41" s="354" t="s">
        <v>1453</v>
      </c>
      <c r="F41" s="393"/>
      <c r="G41" s="373"/>
      <c r="I41" s="361">
        <f t="shared" si="0"/>
        <v>0</v>
      </c>
      <c r="J41" s="361"/>
      <c r="K41" s="361"/>
      <c r="L41" s="361"/>
      <c r="M41" s="361"/>
      <c r="N41" s="361"/>
      <c r="O41" s="361"/>
      <c r="P41" s="361"/>
      <c r="Q41" s="361"/>
      <c r="R41" s="361"/>
      <c r="S41" s="361"/>
      <c r="T41" s="361"/>
      <c r="U41" s="361"/>
      <c r="V41" s="361"/>
      <c r="W41" s="361"/>
      <c r="X41" s="361"/>
      <c r="Y41" s="361"/>
      <c r="Z41" s="361"/>
      <c r="AA41" s="361"/>
    </row>
    <row r="42" spans="1:27" ht="25.25" customHeight="1" x14ac:dyDescent="0.2">
      <c r="A42" s="355" t="s">
        <v>1475</v>
      </c>
      <c r="B42" s="355" t="s">
        <v>1444</v>
      </c>
      <c r="C42" s="355">
        <v>0</v>
      </c>
      <c r="D42" s="354"/>
      <c r="E42" s="354" t="s">
        <v>1453</v>
      </c>
      <c r="F42" s="393"/>
      <c r="G42" s="373"/>
      <c r="I42" s="361">
        <f t="shared" si="0"/>
        <v>0</v>
      </c>
      <c r="J42" s="361"/>
      <c r="K42" s="361"/>
      <c r="L42" s="361"/>
      <c r="M42" s="361"/>
      <c r="N42" s="361"/>
      <c r="O42" s="361"/>
      <c r="P42" s="361"/>
      <c r="Q42" s="361"/>
      <c r="R42" s="361"/>
      <c r="S42" s="361"/>
      <c r="T42" s="361"/>
      <c r="U42" s="361"/>
      <c r="V42" s="361"/>
      <c r="W42" s="361"/>
      <c r="X42" s="361"/>
      <c r="Y42" s="361"/>
      <c r="Z42" s="361"/>
      <c r="AA42" s="361"/>
    </row>
    <row r="43" spans="1:27" ht="25.25" customHeight="1" x14ac:dyDescent="0.2">
      <c r="A43" s="355" t="s">
        <v>1476</v>
      </c>
      <c r="B43" s="355" t="s">
        <v>1448</v>
      </c>
      <c r="C43" s="355">
        <v>75</v>
      </c>
      <c r="D43" s="354" t="s">
        <v>1453</v>
      </c>
      <c r="E43" s="354"/>
      <c r="F43" s="393"/>
      <c r="G43" s="373"/>
      <c r="I43" s="361">
        <f t="shared" si="0"/>
        <v>0</v>
      </c>
      <c r="J43" s="361"/>
      <c r="K43" s="361"/>
      <c r="L43" s="361"/>
      <c r="M43" s="361"/>
      <c r="N43" s="361"/>
      <c r="O43" s="361"/>
      <c r="P43" s="361"/>
      <c r="Q43" s="361"/>
      <c r="R43" s="361"/>
      <c r="S43" s="361"/>
      <c r="T43" s="361"/>
      <c r="U43" s="361"/>
      <c r="V43" s="361"/>
      <c r="W43" s="361"/>
      <c r="X43" s="361"/>
      <c r="Y43" s="361"/>
      <c r="Z43" s="361"/>
      <c r="AA43" s="361"/>
    </row>
    <row r="44" spans="1:27" ht="31.25" customHeight="1" x14ac:dyDescent="0.2">
      <c r="A44" s="359" t="s">
        <v>1477</v>
      </c>
      <c r="B44" s="359" t="s">
        <v>1389</v>
      </c>
      <c r="C44" s="355"/>
      <c r="D44" s="360"/>
      <c r="E44" s="360"/>
      <c r="F44" s="392"/>
      <c r="G44" s="373"/>
      <c r="I44" s="361">
        <f t="shared" si="0"/>
        <v>0</v>
      </c>
      <c r="J44" s="361"/>
      <c r="K44" s="361"/>
      <c r="L44" s="361"/>
      <c r="M44" s="361"/>
      <c r="N44" s="361"/>
      <c r="O44" s="361"/>
      <c r="P44" s="361"/>
      <c r="Q44" s="361"/>
      <c r="R44" s="361"/>
      <c r="S44" s="361"/>
      <c r="T44" s="361"/>
      <c r="U44" s="361"/>
      <c r="V44" s="361"/>
      <c r="W44" s="361"/>
      <c r="X44" s="361"/>
      <c r="Y44" s="361"/>
      <c r="Z44" s="361"/>
      <c r="AA44" s="361"/>
    </row>
    <row r="45" spans="1:27" ht="25.25" customHeight="1" x14ac:dyDescent="0.2">
      <c r="A45" s="355" t="s">
        <v>1478</v>
      </c>
      <c r="B45" s="355" t="s">
        <v>1436</v>
      </c>
      <c r="C45" s="355">
        <v>40</v>
      </c>
      <c r="D45" s="354"/>
      <c r="E45" s="354" t="s">
        <v>1453</v>
      </c>
      <c r="F45" s="393"/>
      <c r="G45" s="373"/>
      <c r="I45" s="361">
        <f t="shared" si="0"/>
        <v>0</v>
      </c>
      <c r="J45" s="361"/>
      <c r="K45" s="361"/>
      <c r="L45" s="361"/>
      <c r="M45" s="361"/>
      <c r="N45" s="361"/>
      <c r="O45" s="361"/>
      <c r="P45" s="361"/>
      <c r="Q45" s="361"/>
      <c r="R45" s="361"/>
      <c r="S45" s="361"/>
      <c r="T45" s="361"/>
      <c r="U45" s="361"/>
      <c r="V45" s="361"/>
      <c r="W45" s="361"/>
      <c r="X45" s="361"/>
      <c r="Y45" s="361"/>
      <c r="Z45" s="361"/>
      <c r="AA45" s="361"/>
    </row>
    <row r="46" spans="1:27" ht="25.25" customHeight="1" x14ac:dyDescent="0.2">
      <c r="A46" s="355" t="s">
        <v>1479</v>
      </c>
      <c r="B46" s="355" t="s">
        <v>1440</v>
      </c>
      <c r="C46" s="355">
        <v>15</v>
      </c>
      <c r="D46" s="354"/>
      <c r="E46" s="354" t="s">
        <v>1453</v>
      </c>
      <c r="F46" s="393"/>
      <c r="G46" s="373"/>
      <c r="I46" s="361">
        <f t="shared" si="0"/>
        <v>0</v>
      </c>
      <c r="J46" s="361"/>
      <c r="K46" s="361"/>
      <c r="L46" s="361"/>
      <c r="M46" s="361"/>
      <c r="N46" s="361"/>
      <c r="O46" s="361"/>
      <c r="P46" s="361"/>
      <c r="Q46" s="361"/>
      <c r="R46" s="361"/>
      <c r="S46" s="361"/>
      <c r="T46" s="361"/>
      <c r="U46" s="361"/>
      <c r="V46" s="361"/>
      <c r="W46" s="361"/>
      <c r="X46" s="361"/>
      <c r="Y46" s="361"/>
      <c r="Z46" s="361"/>
      <c r="AA46" s="361"/>
    </row>
    <row r="47" spans="1:27" ht="25.25" customHeight="1" x14ac:dyDescent="0.2">
      <c r="A47" s="355" t="s">
        <v>1480</v>
      </c>
      <c r="B47" s="355" t="s">
        <v>1444</v>
      </c>
      <c r="C47" s="355">
        <v>0</v>
      </c>
      <c r="D47" s="354"/>
      <c r="E47" s="354" t="s">
        <v>1453</v>
      </c>
      <c r="F47" s="393"/>
      <c r="G47" s="373"/>
      <c r="I47" s="361">
        <f t="shared" si="0"/>
        <v>0</v>
      </c>
      <c r="J47" s="361"/>
      <c r="K47" s="361"/>
      <c r="L47" s="361"/>
      <c r="M47" s="361"/>
      <c r="N47" s="361"/>
      <c r="O47" s="361"/>
      <c r="P47" s="361"/>
      <c r="Q47" s="361"/>
      <c r="R47" s="361"/>
      <c r="S47" s="361"/>
      <c r="T47" s="361"/>
      <c r="U47" s="361"/>
      <c r="V47" s="361"/>
      <c r="W47" s="361"/>
      <c r="X47" s="361"/>
      <c r="Y47" s="361"/>
      <c r="Z47" s="361"/>
      <c r="AA47" s="361"/>
    </row>
    <row r="48" spans="1:27" ht="25.25" customHeight="1" x14ac:dyDescent="0.2">
      <c r="A48" s="355" t="s">
        <v>1481</v>
      </c>
      <c r="B48" s="355" t="s">
        <v>1448</v>
      </c>
      <c r="C48" s="355">
        <v>55</v>
      </c>
      <c r="D48" s="354" t="s">
        <v>1453</v>
      </c>
      <c r="E48" s="354"/>
      <c r="F48" s="393"/>
      <c r="G48" s="373"/>
      <c r="I48" s="361">
        <f t="shared" si="0"/>
        <v>0</v>
      </c>
      <c r="J48" s="361"/>
      <c r="K48" s="361"/>
      <c r="L48" s="361"/>
      <c r="M48" s="361"/>
      <c r="N48" s="361"/>
      <c r="O48" s="361"/>
      <c r="P48" s="361"/>
      <c r="Q48" s="361"/>
      <c r="R48" s="361"/>
      <c r="S48" s="361"/>
      <c r="T48" s="361"/>
      <c r="U48" s="361"/>
      <c r="V48" s="361"/>
      <c r="W48" s="361"/>
      <c r="X48" s="361"/>
      <c r="Y48" s="361"/>
      <c r="Z48" s="361"/>
      <c r="AA48" s="361"/>
    </row>
    <row r="49" spans="1:27" ht="43.25" customHeight="1" x14ac:dyDescent="0.2">
      <c r="A49" s="355" t="s">
        <v>1482</v>
      </c>
      <c r="B49" s="731" t="s">
        <v>1483</v>
      </c>
      <c r="C49" s="731"/>
      <c r="D49" s="355"/>
      <c r="E49" s="355"/>
      <c r="F49" s="394"/>
      <c r="G49" s="373"/>
      <c r="I49" s="361">
        <f t="shared" si="0"/>
        <v>0</v>
      </c>
      <c r="J49" s="361"/>
      <c r="K49" s="361"/>
      <c r="L49" s="361"/>
      <c r="M49" s="361"/>
      <c r="N49" s="361"/>
      <c r="O49" s="361"/>
      <c r="P49" s="361"/>
      <c r="Q49" s="361"/>
      <c r="R49" s="361"/>
      <c r="S49" s="361"/>
      <c r="T49" s="361"/>
      <c r="U49" s="361"/>
      <c r="V49" s="361"/>
      <c r="W49" s="361"/>
      <c r="X49" s="361"/>
      <c r="Y49" s="361"/>
      <c r="Z49" s="361"/>
      <c r="AA49" s="361"/>
    </row>
    <row r="50" spans="1:27" ht="117" customHeight="1" x14ac:dyDescent="0.2">
      <c r="A50" s="355"/>
      <c r="B50" s="355" t="s">
        <v>1484</v>
      </c>
      <c r="C50" s="355"/>
      <c r="D50" s="355"/>
      <c r="E50" s="355"/>
      <c r="F50" s="394"/>
      <c r="G50" s="373"/>
      <c r="I50" s="361">
        <f t="shared" si="0"/>
        <v>0</v>
      </c>
      <c r="J50" s="361"/>
      <c r="K50" s="361"/>
      <c r="L50" s="361"/>
      <c r="M50" s="361"/>
      <c r="N50" s="361"/>
      <c r="O50" s="361"/>
      <c r="P50" s="361"/>
      <c r="Q50" s="361"/>
      <c r="R50" s="361"/>
      <c r="S50" s="361"/>
      <c r="T50" s="361"/>
      <c r="U50" s="361"/>
      <c r="V50" s="361"/>
      <c r="W50" s="361"/>
      <c r="X50" s="361"/>
      <c r="Y50" s="361"/>
      <c r="Z50" s="361"/>
      <c r="AA50" s="361"/>
    </row>
    <row r="51" spans="1:27" ht="30" customHeight="1" x14ac:dyDescent="0.2">
      <c r="A51" s="733" t="s">
        <v>1424</v>
      </c>
      <c r="B51" s="734"/>
      <c r="C51" s="734"/>
      <c r="D51" s="734"/>
      <c r="E51" s="734"/>
      <c r="F51" s="734"/>
      <c r="G51" s="374"/>
      <c r="I51" s="361">
        <f t="shared" si="0"/>
        <v>0</v>
      </c>
      <c r="J51" s="361"/>
      <c r="K51" s="361"/>
      <c r="L51" s="361"/>
      <c r="M51" s="361"/>
      <c r="N51" s="361"/>
      <c r="O51" s="361"/>
      <c r="P51" s="361"/>
      <c r="Q51" s="361"/>
      <c r="R51" s="361"/>
      <c r="S51" s="361"/>
      <c r="T51" s="361"/>
      <c r="U51" s="361"/>
      <c r="V51" s="361"/>
      <c r="W51" s="361"/>
      <c r="X51" s="361"/>
      <c r="Y51" s="361"/>
      <c r="Z51" s="361"/>
      <c r="AA51" s="361"/>
    </row>
    <row r="52" spans="1:27" x14ac:dyDescent="0.2">
      <c r="I52" s="363"/>
      <c r="J52" s="363"/>
      <c r="K52" s="363"/>
      <c r="L52" s="363"/>
      <c r="M52" s="363"/>
      <c r="N52" s="363"/>
      <c r="O52" s="363"/>
      <c r="P52" s="363"/>
      <c r="Q52" s="363"/>
      <c r="R52" s="363"/>
      <c r="S52" s="363"/>
      <c r="T52" s="363"/>
      <c r="U52" s="363"/>
      <c r="V52" s="363"/>
      <c r="W52" s="363"/>
      <c r="X52" s="363"/>
      <c r="Y52" s="363"/>
      <c r="Z52" s="363"/>
      <c r="AA52" s="363"/>
    </row>
  </sheetData>
  <mergeCells count="36">
    <mergeCell ref="D15:F15"/>
    <mergeCell ref="B49:C49"/>
    <mergeCell ref="A51:F51"/>
    <mergeCell ref="D9:F9"/>
    <mergeCell ref="D10:F10"/>
    <mergeCell ref="D11:F11"/>
    <mergeCell ref="D12:F12"/>
    <mergeCell ref="D13:F13"/>
    <mergeCell ref="D14:F14"/>
    <mergeCell ref="A29:F29"/>
    <mergeCell ref="A30:F30"/>
    <mergeCell ref="W4:W5"/>
    <mergeCell ref="X4:X5"/>
    <mergeCell ref="Y4:Y5"/>
    <mergeCell ref="Z4:Z5"/>
    <mergeCell ref="AA4:AA5"/>
    <mergeCell ref="D8:F8"/>
    <mergeCell ref="Q4:Q5"/>
    <mergeCell ref="R4:R5"/>
    <mergeCell ref="S4:S5"/>
    <mergeCell ref="T4:T5"/>
    <mergeCell ref="I4:I5"/>
    <mergeCell ref="J4:J5"/>
    <mergeCell ref="U4:U5"/>
    <mergeCell ref="V4:V5"/>
    <mergeCell ref="K4:K5"/>
    <mergeCell ref="L4:L5"/>
    <mergeCell ref="M4:M5"/>
    <mergeCell ref="N4:N5"/>
    <mergeCell ref="O4:O5"/>
    <mergeCell ref="P4:P5"/>
    <mergeCell ref="A3:F3"/>
    <mergeCell ref="A4:A5"/>
    <mergeCell ref="B4:B5"/>
    <mergeCell ref="C4:C5"/>
    <mergeCell ref="D4:F4"/>
  </mergeCells>
  <pageMargins left="0.7" right="0.7" top="0.75" bottom="0.75" header="0.3" footer="0.3"/>
  <pageSetup paperSize="9" fitToHeight="0" orientation="portrait" r:id="rId1"/>
  <rowBreaks count="1" manualBreakCount="1">
    <brk id="29"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743A3-8259-46BD-9E98-8671D1A778B1}">
  <dimension ref="A1:AA28"/>
  <sheetViews>
    <sheetView showZeros="0" view="pageBreakPreview" zoomScale="85" zoomScaleNormal="100" zoomScaleSheetLayoutView="85" workbookViewId="0">
      <pane xSplit="7" ySplit="5" topLeftCell="H22" activePane="bottomRight" state="frozen"/>
      <selection activeCell="H30" sqref="H30"/>
      <selection pane="topRight" activeCell="H30" sqref="H30"/>
      <selection pane="bottomLeft" activeCell="H30" sqref="H30"/>
      <selection pane="bottomRight" activeCell="G28" sqref="G28"/>
    </sheetView>
  </sheetViews>
  <sheetFormatPr defaultRowHeight="10.5" x14ac:dyDescent="0.25"/>
  <cols>
    <col min="1" max="1" width="7.08984375" style="328" customWidth="1"/>
    <col min="2" max="2" width="24.6328125" style="328" customWidth="1"/>
    <col min="3" max="3" width="8.6328125" style="328" customWidth="1"/>
    <col min="4" max="4" width="9.36328125" style="328" customWidth="1"/>
    <col min="5" max="6" width="8.90625" style="328"/>
    <col min="7" max="7" width="15.81640625" style="328" customWidth="1"/>
    <col min="8" max="8" width="8.90625" style="328"/>
    <col min="9" max="27" width="8.54296875" style="328" customWidth="1"/>
    <col min="28" max="249" width="8.90625" style="328"/>
    <col min="250" max="250" width="7.08984375" style="328" customWidth="1"/>
    <col min="251" max="251" width="24.6328125" style="328" customWidth="1"/>
    <col min="252" max="252" width="8.6328125" style="328" customWidth="1"/>
    <col min="253" max="253" width="9.36328125" style="328" customWidth="1"/>
    <col min="254" max="255" width="8.90625" style="328"/>
    <col min="256" max="256" width="0" style="328" hidden="1" customWidth="1"/>
    <col min="257" max="263" width="17.1796875" style="328" customWidth="1"/>
    <col min="264" max="264" width="8.90625" style="328"/>
    <col min="265" max="283" width="8.54296875" style="328" customWidth="1"/>
    <col min="284" max="505" width="8.90625" style="328"/>
    <col min="506" max="506" width="7.08984375" style="328" customWidth="1"/>
    <col min="507" max="507" width="24.6328125" style="328" customWidth="1"/>
    <col min="508" max="508" width="8.6328125" style="328" customWidth="1"/>
    <col min="509" max="509" width="9.36328125" style="328" customWidth="1"/>
    <col min="510" max="511" width="8.90625" style="328"/>
    <col min="512" max="512" width="0" style="328" hidden="1" customWidth="1"/>
    <col min="513" max="519" width="17.1796875" style="328" customWidth="1"/>
    <col min="520" max="520" width="8.90625" style="328"/>
    <col min="521" max="539" width="8.54296875" style="328" customWidth="1"/>
    <col min="540" max="761" width="8.90625" style="328"/>
    <col min="762" max="762" width="7.08984375" style="328" customWidth="1"/>
    <col min="763" max="763" width="24.6328125" style="328" customWidth="1"/>
    <col min="764" max="764" width="8.6328125" style="328" customWidth="1"/>
    <col min="765" max="765" width="9.36328125" style="328" customWidth="1"/>
    <col min="766" max="767" width="8.90625" style="328"/>
    <col min="768" max="768" width="0" style="328" hidden="1" customWidth="1"/>
    <col min="769" max="775" width="17.1796875" style="328" customWidth="1"/>
    <col min="776" max="776" width="8.90625" style="328"/>
    <col min="777" max="795" width="8.54296875" style="328" customWidth="1"/>
    <col min="796" max="1017" width="8.90625" style="328"/>
    <col min="1018" max="1018" width="7.08984375" style="328" customWidth="1"/>
    <col min="1019" max="1019" width="24.6328125" style="328" customWidth="1"/>
    <col min="1020" max="1020" width="8.6328125" style="328" customWidth="1"/>
    <col min="1021" max="1021" width="9.36328125" style="328" customWidth="1"/>
    <col min="1022" max="1023" width="8.90625" style="328"/>
    <col min="1024" max="1024" width="0" style="328" hidden="1" customWidth="1"/>
    <col min="1025" max="1031" width="17.1796875" style="328" customWidth="1"/>
    <col min="1032" max="1032" width="8.90625" style="328"/>
    <col min="1033" max="1051" width="8.54296875" style="328" customWidth="1"/>
    <col min="1052" max="1273" width="8.90625" style="328"/>
    <col min="1274" max="1274" width="7.08984375" style="328" customWidth="1"/>
    <col min="1275" max="1275" width="24.6328125" style="328" customWidth="1"/>
    <col min="1276" max="1276" width="8.6328125" style="328" customWidth="1"/>
    <col min="1277" max="1277" width="9.36328125" style="328" customWidth="1"/>
    <col min="1278" max="1279" width="8.90625" style="328"/>
    <col min="1280" max="1280" width="0" style="328" hidden="1" customWidth="1"/>
    <col min="1281" max="1287" width="17.1796875" style="328" customWidth="1"/>
    <col min="1288" max="1288" width="8.90625" style="328"/>
    <col min="1289" max="1307" width="8.54296875" style="328" customWidth="1"/>
    <col min="1308" max="1529" width="8.90625" style="328"/>
    <col min="1530" max="1530" width="7.08984375" style="328" customWidth="1"/>
    <col min="1531" max="1531" width="24.6328125" style="328" customWidth="1"/>
    <col min="1532" max="1532" width="8.6328125" style="328" customWidth="1"/>
    <col min="1533" max="1533" width="9.36328125" style="328" customWidth="1"/>
    <col min="1534" max="1535" width="8.90625" style="328"/>
    <col min="1536" max="1536" width="0" style="328" hidden="1" customWidth="1"/>
    <col min="1537" max="1543" width="17.1796875" style="328" customWidth="1"/>
    <col min="1544" max="1544" width="8.90625" style="328"/>
    <col min="1545" max="1563" width="8.54296875" style="328" customWidth="1"/>
    <col min="1564" max="1785" width="8.90625" style="328"/>
    <col min="1786" max="1786" width="7.08984375" style="328" customWidth="1"/>
    <col min="1787" max="1787" width="24.6328125" style="328" customWidth="1"/>
    <col min="1788" max="1788" width="8.6328125" style="328" customWidth="1"/>
    <col min="1789" max="1789" width="9.36328125" style="328" customWidth="1"/>
    <col min="1790" max="1791" width="8.90625" style="328"/>
    <col min="1792" max="1792" width="0" style="328" hidden="1" customWidth="1"/>
    <col min="1793" max="1799" width="17.1796875" style="328" customWidth="1"/>
    <col min="1800" max="1800" width="8.90625" style="328"/>
    <col min="1801" max="1819" width="8.54296875" style="328" customWidth="1"/>
    <col min="1820" max="2041" width="8.90625" style="328"/>
    <col min="2042" max="2042" width="7.08984375" style="328" customWidth="1"/>
    <col min="2043" max="2043" width="24.6328125" style="328" customWidth="1"/>
    <col min="2044" max="2044" width="8.6328125" style="328" customWidth="1"/>
    <col min="2045" max="2045" width="9.36328125" style="328" customWidth="1"/>
    <col min="2046" max="2047" width="8.90625" style="328"/>
    <col min="2048" max="2048" width="0" style="328" hidden="1" customWidth="1"/>
    <col min="2049" max="2055" width="17.1796875" style="328" customWidth="1"/>
    <col min="2056" max="2056" width="8.90625" style="328"/>
    <col min="2057" max="2075" width="8.54296875" style="328" customWidth="1"/>
    <col min="2076" max="2297" width="8.90625" style="328"/>
    <col min="2298" max="2298" width="7.08984375" style="328" customWidth="1"/>
    <col min="2299" max="2299" width="24.6328125" style="328" customWidth="1"/>
    <col min="2300" max="2300" width="8.6328125" style="328" customWidth="1"/>
    <col min="2301" max="2301" width="9.36328125" style="328" customWidth="1"/>
    <col min="2302" max="2303" width="8.90625" style="328"/>
    <col min="2304" max="2304" width="0" style="328" hidden="1" customWidth="1"/>
    <col min="2305" max="2311" width="17.1796875" style="328" customWidth="1"/>
    <col min="2312" max="2312" width="8.90625" style="328"/>
    <col min="2313" max="2331" width="8.54296875" style="328" customWidth="1"/>
    <col min="2332" max="2553" width="8.90625" style="328"/>
    <col min="2554" max="2554" width="7.08984375" style="328" customWidth="1"/>
    <col min="2555" max="2555" width="24.6328125" style="328" customWidth="1"/>
    <col min="2556" max="2556" width="8.6328125" style="328" customWidth="1"/>
    <col min="2557" max="2557" width="9.36328125" style="328" customWidth="1"/>
    <col min="2558" max="2559" width="8.90625" style="328"/>
    <col min="2560" max="2560" width="0" style="328" hidden="1" customWidth="1"/>
    <col min="2561" max="2567" width="17.1796875" style="328" customWidth="1"/>
    <col min="2568" max="2568" width="8.90625" style="328"/>
    <col min="2569" max="2587" width="8.54296875" style="328" customWidth="1"/>
    <col min="2588" max="2809" width="8.90625" style="328"/>
    <col min="2810" max="2810" width="7.08984375" style="328" customWidth="1"/>
    <col min="2811" max="2811" width="24.6328125" style="328" customWidth="1"/>
    <col min="2812" max="2812" width="8.6328125" style="328" customWidth="1"/>
    <col min="2813" max="2813" width="9.36328125" style="328" customWidth="1"/>
    <col min="2814" max="2815" width="8.90625" style="328"/>
    <col min="2816" max="2816" width="0" style="328" hidden="1" customWidth="1"/>
    <col min="2817" max="2823" width="17.1796875" style="328" customWidth="1"/>
    <col min="2824" max="2824" width="8.90625" style="328"/>
    <col min="2825" max="2843" width="8.54296875" style="328" customWidth="1"/>
    <col min="2844" max="3065" width="8.90625" style="328"/>
    <col min="3066" max="3066" width="7.08984375" style="328" customWidth="1"/>
    <col min="3067" max="3067" width="24.6328125" style="328" customWidth="1"/>
    <col min="3068" max="3068" width="8.6328125" style="328" customWidth="1"/>
    <col min="3069" max="3069" width="9.36328125" style="328" customWidth="1"/>
    <col min="3070" max="3071" width="8.90625" style="328"/>
    <col min="3072" max="3072" width="0" style="328" hidden="1" customWidth="1"/>
    <col min="3073" max="3079" width="17.1796875" style="328" customWidth="1"/>
    <col min="3080" max="3080" width="8.90625" style="328"/>
    <col min="3081" max="3099" width="8.54296875" style="328" customWidth="1"/>
    <col min="3100" max="3321" width="8.90625" style="328"/>
    <col min="3322" max="3322" width="7.08984375" style="328" customWidth="1"/>
    <col min="3323" max="3323" width="24.6328125" style="328" customWidth="1"/>
    <col min="3324" max="3324" width="8.6328125" style="328" customWidth="1"/>
    <col min="3325" max="3325" width="9.36328125" style="328" customWidth="1"/>
    <col min="3326" max="3327" width="8.90625" style="328"/>
    <col min="3328" max="3328" width="0" style="328" hidden="1" customWidth="1"/>
    <col min="3329" max="3335" width="17.1796875" style="328" customWidth="1"/>
    <col min="3336" max="3336" width="8.90625" style="328"/>
    <col min="3337" max="3355" width="8.54296875" style="328" customWidth="1"/>
    <col min="3356" max="3577" width="8.90625" style="328"/>
    <col min="3578" max="3578" width="7.08984375" style="328" customWidth="1"/>
    <col min="3579" max="3579" width="24.6328125" style="328" customWidth="1"/>
    <col min="3580" max="3580" width="8.6328125" style="328" customWidth="1"/>
    <col min="3581" max="3581" width="9.36328125" style="328" customWidth="1"/>
    <col min="3582" max="3583" width="8.90625" style="328"/>
    <col min="3584" max="3584" width="0" style="328" hidden="1" customWidth="1"/>
    <col min="3585" max="3591" width="17.1796875" style="328" customWidth="1"/>
    <col min="3592" max="3592" width="8.90625" style="328"/>
    <col min="3593" max="3611" width="8.54296875" style="328" customWidth="1"/>
    <col min="3612" max="3833" width="8.90625" style="328"/>
    <col min="3834" max="3834" width="7.08984375" style="328" customWidth="1"/>
    <col min="3835" max="3835" width="24.6328125" style="328" customWidth="1"/>
    <col min="3836" max="3836" width="8.6328125" style="328" customWidth="1"/>
    <col min="3837" max="3837" width="9.36328125" style="328" customWidth="1"/>
    <col min="3838" max="3839" width="8.90625" style="328"/>
    <col min="3840" max="3840" width="0" style="328" hidden="1" customWidth="1"/>
    <col min="3841" max="3847" width="17.1796875" style="328" customWidth="1"/>
    <col min="3848" max="3848" width="8.90625" style="328"/>
    <col min="3849" max="3867" width="8.54296875" style="328" customWidth="1"/>
    <col min="3868" max="4089" width="8.90625" style="328"/>
    <col min="4090" max="4090" width="7.08984375" style="328" customWidth="1"/>
    <col min="4091" max="4091" width="24.6328125" style="328" customWidth="1"/>
    <col min="4092" max="4092" width="8.6328125" style="328" customWidth="1"/>
    <col min="4093" max="4093" width="9.36328125" style="328" customWidth="1"/>
    <col min="4094" max="4095" width="8.90625" style="328"/>
    <col min="4096" max="4096" width="0" style="328" hidden="1" customWidth="1"/>
    <col min="4097" max="4103" width="17.1796875" style="328" customWidth="1"/>
    <col min="4104" max="4104" width="8.90625" style="328"/>
    <col min="4105" max="4123" width="8.54296875" style="328" customWidth="1"/>
    <col min="4124" max="4345" width="8.90625" style="328"/>
    <col min="4346" max="4346" width="7.08984375" style="328" customWidth="1"/>
    <col min="4347" max="4347" width="24.6328125" style="328" customWidth="1"/>
    <col min="4348" max="4348" width="8.6328125" style="328" customWidth="1"/>
    <col min="4349" max="4349" width="9.36328125" style="328" customWidth="1"/>
    <col min="4350" max="4351" width="8.90625" style="328"/>
    <col min="4352" max="4352" width="0" style="328" hidden="1" customWidth="1"/>
    <col min="4353" max="4359" width="17.1796875" style="328" customWidth="1"/>
    <col min="4360" max="4360" width="8.90625" style="328"/>
    <col min="4361" max="4379" width="8.54296875" style="328" customWidth="1"/>
    <col min="4380" max="4601" width="8.90625" style="328"/>
    <col min="4602" max="4602" width="7.08984375" style="328" customWidth="1"/>
    <col min="4603" max="4603" width="24.6328125" style="328" customWidth="1"/>
    <col min="4604" max="4604" width="8.6328125" style="328" customWidth="1"/>
    <col min="4605" max="4605" width="9.36328125" style="328" customWidth="1"/>
    <col min="4606" max="4607" width="8.90625" style="328"/>
    <col min="4608" max="4608" width="0" style="328" hidden="1" customWidth="1"/>
    <col min="4609" max="4615" width="17.1796875" style="328" customWidth="1"/>
    <col min="4616" max="4616" width="8.90625" style="328"/>
    <col min="4617" max="4635" width="8.54296875" style="328" customWidth="1"/>
    <col min="4636" max="4857" width="8.90625" style="328"/>
    <col min="4858" max="4858" width="7.08984375" style="328" customWidth="1"/>
    <col min="4859" max="4859" width="24.6328125" style="328" customWidth="1"/>
    <col min="4860" max="4860" width="8.6328125" style="328" customWidth="1"/>
    <col min="4861" max="4861" width="9.36328125" style="328" customWidth="1"/>
    <col min="4862" max="4863" width="8.90625" style="328"/>
    <col min="4864" max="4864" width="0" style="328" hidden="1" customWidth="1"/>
    <col min="4865" max="4871" width="17.1796875" style="328" customWidth="1"/>
    <col min="4872" max="4872" width="8.90625" style="328"/>
    <col min="4873" max="4891" width="8.54296875" style="328" customWidth="1"/>
    <col min="4892" max="5113" width="8.90625" style="328"/>
    <col min="5114" max="5114" width="7.08984375" style="328" customWidth="1"/>
    <col min="5115" max="5115" width="24.6328125" style="328" customWidth="1"/>
    <col min="5116" max="5116" width="8.6328125" style="328" customWidth="1"/>
    <col min="5117" max="5117" width="9.36328125" style="328" customWidth="1"/>
    <col min="5118" max="5119" width="8.90625" style="328"/>
    <col min="5120" max="5120" width="0" style="328" hidden="1" customWidth="1"/>
    <col min="5121" max="5127" width="17.1796875" style="328" customWidth="1"/>
    <col min="5128" max="5128" width="8.90625" style="328"/>
    <col min="5129" max="5147" width="8.54296875" style="328" customWidth="1"/>
    <col min="5148" max="5369" width="8.90625" style="328"/>
    <col min="5370" max="5370" width="7.08984375" style="328" customWidth="1"/>
    <col min="5371" max="5371" width="24.6328125" style="328" customWidth="1"/>
    <col min="5372" max="5372" width="8.6328125" style="328" customWidth="1"/>
    <col min="5373" max="5373" width="9.36328125" style="328" customWidth="1"/>
    <col min="5374" max="5375" width="8.90625" style="328"/>
    <col min="5376" max="5376" width="0" style="328" hidden="1" customWidth="1"/>
    <col min="5377" max="5383" width="17.1796875" style="328" customWidth="1"/>
    <col min="5384" max="5384" width="8.90625" style="328"/>
    <col min="5385" max="5403" width="8.54296875" style="328" customWidth="1"/>
    <col min="5404" max="5625" width="8.90625" style="328"/>
    <col min="5626" max="5626" width="7.08984375" style="328" customWidth="1"/>
    <col min="5627" max="5627" width="24.6328125" style="328" customWidth="1"/>
    <col min="5628" max="5628" width="8.6328125" style="328" customWidth="1"/>
    <col min="5629" max="5629" width="9.36328125" style="328" customWidth="1"/>
    <col min="5630" max="5631" width="8.90625" style="328"/>
    <col min="5632" max="5632" width="0" style="328" hidden="1" customWidth="1"/>
    <col min="5633" max="5639" width="17.1796875" style="328" customWidth="1"/>
    <col min="5640" max="5640" width="8.90625" style="328"/>
    <col min="5641" max="5659" width="8.54296875" style="328" customWidth="1"/>
    <col min="5660" max="5881" width="8.90625" style="328"/>
    <col min="5882" max="5882" width="7.08984375" style="328" customWidth="1"/>
    <col min="5883" max="5883" width="24.6328125" style="328" customWidth="1"/>
    <col min="5884" max="5884" width="8.6328125" style="328" customWidth="1"/>
    <col min="5885" max="5885" width="9.36328125" style="328" customWidth="1"/>
    <col min="5886" max="5887" width="8.90625" style="328"/>
    <col min="5888" max="5888" width="0" style="328" hidden="1" customWidth="1"/>
    <col min="5889" max="5895" width="17.1796875" style="328" customWidth="1"/>
    <col min="5896" max="5896" width="8.90625" style="328"/>
    <col min="5897" max="5915" width="8.54296875" style="328" customWidth="1"/>
    <col min="5916" max="6137" width="8.90625" style="328"/>
    <col min="6138" max="6138" width="7.08984375" style="328" customWidth="1"/>
    <col min="6139" max="6139" width="24.6328125" style="328" customWidth="1"/>
    <col min="6140" max="6140" width="8.6328125" style="328" customWidth="1"/>
    <col min="6141" max="6141" width="9.36328125" style="328" customWidth="1"/>
    <col min="6142" max="6143" width="8.90625" style="328"/>
    <col min="6144" max="6144" width="0" style="328" hidden="1" customWidth="1"/>
    <col min="6145" max="6151" width="17.1796875" style="328" customWidth="1"/>
    <col min="6152" max="6152" width="8.90625" style="328"/>
    <col min="6153" max="6171" width="8.54296875" style="328" customWidth="1"/>
    <col min="6172" max="6393" width="8.90625" style="328"/>
    <col min="6394" max="6394" width="7.08984375" style="328" customWidth="1"/>
    <col min="6395" max="6395" width="24.6328125" style="328" customWidth="1"/>
    <col min="6396" max="6396" width="8.6328125" style="328" customWidth="1"/>
    <col min="6397" max="6397" width="9.36328125" style="328" customWidth="1"/>
    <col min="6398" max="6399" width="8.90625" style="328"/>
    <col min="6400" max="6400" width="0" style="328" hidden="1" customWidth="1"/>
    <col min="6401" max="6407" width="17.1796875" style="328" customWidth="1"/>
    <col min="6408" max="6408" width="8.90625" style="328"/>
    <col min="6409" max="6427" width="8.54296875" style="328" customWidth="1"/>
    <col min="6428" max="6649" width="8.90625" style="328"/>
    <col min="6650" max="6650" width="7.08984375" style="328" customWidth="1"/>
    <col min="6651" max="6651" width="24.6328125" style="328" customWidth="1"/>
    <col min="6652" max="6652" width="8.6328125" style="328" customWidth="1"/>
    <col min="6653" max="6653" width="9.36328125" style="328" customWidth="1"/>
    <col min="6654" max="6655" width="8.90625" style="328"/>
    <col min="6656" max="6656" width="0" style="328" hidden="1" customWidth="1"/>
    <col min="6657" max="6663" width="17.1796875" style="328" customWidth="1"/>
    <col min="6664" max="6664" width="8.90625" style="328"/>
    <col min="6665" max="6683" width="8.54296875" style="328" customWidth="1"/>
    <col min="6684" max="6905" width="8.90625" style="328"/>
    <col min="6906" max="6906" width="7.08984375" style="328" customWidth="1"/>
    <col min="6907" max="6907" width="24.6328125" style="328" customWidth="1"/>
    <col min="6908" max="6908" width="8.6328125" style="328" customWidth="1"/>
    <col min="6909" max="6909" width="9.36328125" style="328" customWidth="1"/>
    <col min="6910" max="6911" width="8.90625" style="328"/>
    <col min="6912" max="6912" width="0" style="328" hidden="1" customWidth="1"/>
    <col min="6913" max="6919" width="17.1796875" style="328" customWidth="1"/>
    <col min="6920" max="6920" width="8.90625" style="328"/>
    <col min="6921" max="6939" width="8.54296875" style="328" customWidth="1"/>
    <col min="6940" max="7161" width="8.90625" style="328"/>
    <col min="7162" max="7162" width="7.08984375" style="328" customWidth="1"/>
    <col min="7163" max="7163" width="24.6328125" style="328" customWidth="1"/>
    <col min="7164" max="7164" width="8.6328125" style="328" customWidth="1"/>
    <col min="7165" max="7165" width="9.36328125" style="328" customWidth="1"/>
    <col min="7166" max="7167" width="8.90625" style="328"/>
    <col min="7168" max="7168" width="0" style="328" hidden="1" customWidth="1"/>
    <col min="7169" max="7175" width="17.1796875" style="328" customWidth="1"/>
    <col min="7176" max="7176" width="8.90625" style="328"/>
    <col min="7177" max="7195" width="8.54296875" style="328" customWidth="1"/>
    <col min="7196" max="7417" width="8.90625" style="328"/>
    <col min="7418" max="7418" width="7.08984375" style="328" customWidth="1"/>
    <col min="7419" max="7419" width="24.6328125" style="328" customWidth="1"/>
    <col min="7420" max="7420" width="8.6328125" style="328" customWidth="1"/>
    <col min="7421" max="7421" width="9.36328125" style="328" customWidth="1"/>
    <col min="7422" max="7423" width="8.90625" style="328"/>
    <col min="7424" max="7424" width="0" style="328" hidden="1" customWidth="1"/>
    <col min="7425" max="7431" width="17.1796875" style="328" customWidth="1"/>
    <col min="7432" max="7432" width="8.90625" style="328"/>
    <col min="7433" max="7451" width="8.54296875" style="328" customWidth="1"/>
    <col min="7452" max="7673" width="8.90625" style="328"/>
    <col min="7674" max="7674" width="7.08984375" style="328" customWidth="1"/>
    <col min="7675" max="7675" width="24.6328125" style="328" customWidth="1"/>
    <col min="7676" max="7676" width="8.6328125" style="328" customWidth="1"/>
    <col min="7677" max="7677" width="9.36328125" style="328" customWidth="1"/>
    <col min="7678" max="7679" width="8.90625" style="328"/>
    <col min="7680" max="7680" width="0" style="328" hidden="1" customWidth="1"/>
    <col min="7681" max="7687" width="17.1796875" style="328" customWidth="1"/>
    <col min="7688" max="7688" width="8.90625" style="328"/>
    <col min="7689" max="7707" width="8.54296875" style="328" customWidth="1"/>
    <col min="7708" max="7929" width="8.90625" style="328"/>
    <col min="7930" max="7930" width="7.08984375" style="328" customWidth="1"/>
    <col min="7931" max="7931" width="24.6328125" style="328" customWidth="1"/>
    <col min="7932" max="7932" width="8.6328125" style="328" customWidth="1"/>
    <col min="7933" max="7933" width="9.36328125" style="328" customWidth="1"/>
    <col min="7934" max="7935" width="8.90625" style="328"/>
    <col min="7936" max="7936" width="0" style="328" hidden="1" customWidth="1"/>
    <col min="7937" max="7943" width="17.1796875" style="328" customWidth="1"/>
    <col min="7944" max="7944" width="8.90625" style="328"/>
    <col min="7945" max="7963" width="8.54296875" style="328" customWidth="1"/>
    <col min="7964" max="8185" width="8.90625" style="328"/>
    <col min="8186" max="8186" width="7.08984375" style="328" customWidth="1"/>
    <col min="8187" max="8187" width="24.6328125" style="328" customWidth="1"/>
    <col min="8188" max="8188" width="8.6328125" style="328" customWidth="1"/>
    <col min="8189" max="8189" width="9.36328125" style="328" customWidth="1"/>
    <col min="8190" max="8191" width="8.90625" style="328"/>
    <col min="8192" max="8192" width="0" style="328" hidden="1" customWidth="1"/>
    <col min="8193" max="8199" width="17.1796875" style="328" customWidth="1"/>
    <col min="8200" max="8200" width="8.90625" style="328"/>
    <col min="8201" max="8219" width="8.54296875" style="328" customWidth="1"/>
    <col min="8220" max="8441" width="8.90625" style="328"/>
    <col min="8442" max="8442" width="7.08984375" style="328" customWidth="1"/>
    <col min="8443" max="8443" width="24.6328125" style="328" customWidth="1"/>
    <col min="8444" max="8444" width="8.6328125" style="328" customWidth="1"/>
    <col min="8445" max="8445" width="9.36328125" style="328" customWidth="1"/>
    <col min="8446" max="8447" width="8.90625" style="328"/>
    <col min="8448" max="8448" width="0" style="328" hidden="1" customWidth="1"/>
    <col min="8449" max="8455" width="17.1796875" style="328" customWidth="1"/>
    <col min="8456" max="8456" width="8.90625" style="328"/>
    <col min="8457" max="8475" width="8.54296875" style="328" customWidth="1"/>
    <col min="8476" max="8697" width="8.90625" style="328"/>
    <col min="8698" max="8698" width="7.08984375" style="328" customWidth="1"/>
    <col min="8699" max="8699" width="24.6328125" style="328" customWidth="1"/>
    <col min="8700" max="8700" width="8.6328125" style="328" customWidth="1"/>
    <col min="8701" max="8701" width="9.36328125" style="328" customWidth="1"/>
    <col min="8702" max="8703" width="8.90625" style="328"/>
    <col min="8704" max="8704" width="0" style="328" hidden="1" customWidth="1"/>
    <col min="8705" max="8711" width="17.1796875" style="328" customWidth="1"/>
    <col min="8712" max="8712" width="8.90625" style="328"/>
    <col min="8713" max="8731" width="8.54296875" style="328" customWidth="1"/>
    <col min="8732" max="8953" width="8.90625" style="328"/>
    <col min="8954" max="8954" width="7.08984375" style="328" customWidth="1"/>
    <col min="8955" max="8955" width="24.6328125" style="328" customWidth="1"/>
    <col min="8956" max="8956" width="8.6328125" style="328" customWidth="1"/>
    <col min="8957" max="8957" width="9.36328125" style="328" customWidth="1"/>
    <col min="8958" max="8959" width="8.90625" style="328"/>
    <col min="8960" max="8960" width="0" style="328" hidden="1" customWidth="1"/>
    <col min="8961" max="8967" width="17.1796875" style="328" customWidth="1"/>
    <col min="8968" max="8968" width="8.90625" style="328"/>
    <col min="8969" max="8987" width="8.54296875" style="328" customWidth="1"/>
    <col min="8988" max="9209" width="8.90625" style="328"/>
    <col min="9210" max="9210" width="7.08984375" style="328" customWidth="1"/>
    <col min="9211" max="9211" width="24.6328125" style="328" customWidth="1"/>
    <col min="9212" max="9212" width="8.6328125" style="328" customWidth="1"/>
    <col min="9213" max="9213" width="9.36328125" style="328" customWidth="1"/>
    <col min="9214" max="9215" width="8.90625" style="328"/>
    <col min="9216" max="9216" width="0" style="328" hidden="1" customWidth="1"/>
    <col min="9217" max="9223" width="17.1796875" style="328" customWidth="1"/>
    <col min="9224" max="9224" width="8.90625" style="328"/>
    <col min="9225" max="9243" width="8.54296875" style="328" customWidth="1"/>
    <col min="9244" max="9465" width="8.90625" style="328"/>
    <col min="9466" max="9466" width="7.08984375" style="328" customWidth="1"/>
    <col min="9467" max="9467" width="24.6328125" style="328" customWidth="1"/>
    <col min="9468" max="9468" width="8.6328125" style="328" customWidth="1"/>
    <col min="9469" max="9469" width="9.36328125" style="328" customWidth="1"/>
    <col min="9470" max="9471" width="8.90625" style="328"/>
    <col min="9472" max="9472" width="0" style="328" hidden="1" customWidth="1"/>
    <col min="9473" max="9479" width="17.1796875" style="328" customWidth="1"/>
    <col min="9480" max="9480" width="8.90625" style="328"/>
    <col min="9481" max="9499" width="8.54296875" style="328" customWidth="1"/>
    <col min="9500" max="9721" width="8.90625" style="328"/>
    <col min="9722" max="9722" width="7.08984375" style="328" customWidth="1"/>
    <col min="9723" max="9723" width="24.6328125" style="328" customWidth="1"/>
    <col min="9724" max="9724" width="8.6328125" style="328" customWidth="1"/>
    <col min="9725" max="9725" width="9.36328125" style="328" customWidth="1"/>
    <col min="9726" max="9727" width="8.90625" style="328"/>
    <col min="9728" max="9728" width="0" style="328" hidden="1" customWidth="1"/>
    <col min="9729" max="9735" width="17.1796875" style="328" customWidth="1"/>
    <col min="9736" max="9736" width="8.90625" style="328"/>
    <col min="9737" max="9755" width="8.54296875" style="328" customWidth="1"/>
    <col min="9756" max="9977" width="8.90625" style="328"/>
    <col min="9978" max="9978" width="7.08984375" style="328" customWidth="1"/>
    <col min="9979" max="9979" width="24.6328125" style="328" customWidth="1"/>
    <col min="9980" max="9980" width="8.6328125" style="328" customWidth="1"/>
    <col min="9981" max="9981" width="9.36328125" style="328" customWidth="1"/>
    <col min="9982" max="9983" width="8.90625" style="328"/>
    <col min="9984" max="9984" width="0" style="328" hidden="1" customWidth="1"/>
    <col min="9985" max="9991" width="17.1796875" style="328" customWidth="1"/>
    <col min="9992" max="9992" width="8.90625" style="328"/>
    <col min="9993" max="10011" width="8.54296875" style="328" customWidth="1"/>
    <col min="10012" max="10233" width="8.90625" style="328"/>
    <col min="10234" max="10234" width="7.08984375" style="328" customWidth="1"/>
    <col min="10235" max="10235" width="24.6328125" style="328" customWidth="1"/>
    <col min="10236" max="10236" width="8.6328125" style="328" customWidth="1"/>
    <col min="10237" max="10237" width="9.36328125" style="328" customWidth="1"/>
    <col min="10238" max="10239" width="8.90625" style="328"/>
    <col min="10240" max="10240" width="0" style="328" hidden="1" customWidth="1"/>
    <col min="10241" max="10247" width="17.1796875" style="328" customWidth="1"/>
    <col min="10248" max="10248" width="8.90625" style="328"/>
    <col min="10249" max="10267" width="8.54296875" style="328" customWidth="1"/>
    <col min="10268" max="10489" width="8.90625" style="328"/>
    <col min="10490" max="10490" width="7.08984375" style="328" customWidth="1"/>
    <col min="10491" max="10491" width="24.6328125" style="328" customWidth="1"/>
    <col min="10492" max="10492" width="8.6328125" style="328" customWidth="1"/>
    <col min="10493" max="10493" width="9.36328125" style="328" customWidth="1"/>
    <col min="10494" max="10495" width="8.90625" style="328"/>
    <col min="10496" max="10496" width="0" style="328" hidden="1" customWidth="1"/>
    <col min="10497" max="10503" width="17.1796875" style="328" customWidth="1"/>
    <col min="10504" max="10504" width="8.90625" style="328"/>
    <col min="10505" max="10523" width="8.54296875" style="328" customWidth="1"/>
    <col min="10524" max="10745" width="8.90625" style="328"/>
    <col min="10746" max="10746" width="7.08984375" style="328" customWidth="1"/>
    <col min="10747" max="10747" width="24.6328125" style="328" customWidth="1"/>
    <col min="10748" max="10748" width="8.6328125" style="328" customWidth="1"/>
    <col min="10749" max="10749" width="9.36328125" style="328" customWidth="1"/>
    <col min="10750" max="10751" width="8.90625" style="328"/>
    <col min="10752" max="10752" width="0" style="328" hidden="1" customWidth="1"/>
    <col min="10753" max="10759" width="17.1796875" style="328" customWidth="1"/>
    <col min="10760" max="10760" width="8.90625" style="328"/>
    <col min="10761" max="10779" width="8.54296875" style="328" customWidth="1"/>
    <col min="10780" max="11001" width="8.90625" style="328"/>
    <col min="11002" max="11002" width="7.08984375" style="328" customWidth="1"/>
    <col min="11003" max="11003" width="24.6328125" style="328" customWidth="1"/>
    <col min="11004" max="11004" width="8.6328125" style="328" customWidth="1"/>
    <col min="11005" max="11005" width="9.36328125" style="328" customWidth="1"/>
    <col min="11006" max="11007" width="8.90625" style="328"/>
    <col min="11008" max="11008" width="0" style="328" hidden="1" customWidth="1"/>
    <col min="11009" max="11015" width="17.1796875" style="328" customWidth="1"/>
    <col min="11016" max="11016" width="8.90625" style="328"/>
    <col min="11017" max="11035" width="8.54296875" style="328" customWidth="1"/>
    <col min="11036" max="11257" width="8.90625" style="328"/>
    <col min="11258" max="11258" width="7.08984375" style="328" customWidth="1"/>
    <col min="11259" max="11259" width="24.6328125" style="328" customWidth="1"/>
    <col min="11260" max="11260" width="8.6328125" style="328" customWidth="1"/>
    <col min="11261" max="11261" width="9.36328125" style="328" customWidth="1"/>
    <col min="11262" max="11263" width="8.90625" style="328"/>
    <col min="11264" max="11264" width="0" style="328" hidden="1" customWidth="1"/>
    <col min="11265" max="11271" width="17.1796875" style="328" customWidth="1"/>
    <col min="11272" max="11272" width="8.90625" style="328"/>
    <col min="11273" max="11291" width="8.54296875" style="328" customWidth="1"/>
    <col min="11292" max="11513" width="8.90625" style="328"/>
    <col min="11514" max="11514" width="7.08984375" style="328" customWidth="1"/>
    <col min="11515" max="11515" width="24.6328125" style="328" customWidth="1"/>
    <col min="11516" max="11516" width="8.6328125" style="328" customWidth="1"/>
    <col min="11517" max="11517" width="9.36328125" style="328" customWidth="1"/>
    <col min="11518" max="11519" width="8.90625" style="328"/>
    <col min="11520" max="11520" width="0" style="328" hidden="1" customWidth="1"/>
    <col min="11521" max="11527" width="17.1796875" style="328" customWidth="1"/>
    <col min="11528" max="11528" width="8.90625" style="328"/>
    <col min="11529" max="11547" width="8.54296875" style="328" customWidth="1"/>
    <col min="11548" max="11769" width="8.90625" style="328"/>
    <col min="11770" max="11770" width="7.08984375" style="328" customWidth="1"/>
    <col min="11771" max="11771" width="24.6328125" style="328" customWidth="1"/>
    <col min="11772" max="11772" width="8.6328125" style="328" customWidth="1"/>
    <col min="11773" max="11773" width="9.36328125" style="328" customWidth="1"/>
    <col min="11774" max="11775" width="8.90625" style="328"/>
    <col min="11776" max="11776" width="0" style="328" hidden="1" customWidth="1"/>
    <col min="11777" max="11783" width="17.1796875" style="328" customWidth="1"/>
    <col min="11784" max="11784" width="8.90625" style="328"/>
    <col min="11785" max="11803" width="8.54296875" style="328" customWidth="1"/>
    <col min="11804" max="12025" width="8.90625" style="328"/>
    <col min="12026" max="12026" width="7.08984375" style="328" customWidth="1"/>
    <col min="12027" max="12027" width="24.6328125" style="328" customWidth="1"/>
    <col min="12028" max="12028" width="8.6328125" style="328" customWidth="1"/>
    <col min="12029" max="12029" width="9.36328125" style="328" customWidth="1"/>
    <col min="12030" max="12031" width="8.90625" style="328"/>
    <col min="12032" max="12032" width="0" style="328" hidden="1" customWidth="1"/>
    <col min="12033" max="12039" width="17.1796875" style="328" customWidth="1"/>
    <col min="12040" max="12040" width="8.90625" style="328"/>
    <col min="12041" max="12059" width="8.54296875" style="328" customWidth="1"/>
    <col min="12060" max="12281" width="8.90625" style="328"/>
    <col min="12282" max="12282" width="7.08984375" style="328" customWidth="1"/>
    <col min="12283" max="12283" width="24.6328125" style="328" customWidth="1"/>
    <col min="12284" max="12284" width="8.6328125" style="328" customWidth="1"/>
    <col min="12285" max="12285" width="9.36328125" style="328" customWidth="1"/>
    <col min="12286" max="12287" width="8.90625" style="328"/>
    <col min="12288" max="12288" width="0" style="328" hidden="1" customWidth="1"/>
    <col min="12289" max="12295" width="17.1796875" style="328" customWidth="1"/>
    <col min="12296" max="12296" width="8.90625" style="328"/>
    <col min="12297" max="12315" width="8.54296875" style="328" customWidth="1"/>
    <col min="12316" max="12537" width="8.90625" style="328"/>
    <col min="12538" max="12538" width="7.08984375" style="328" customWidth="1"/>
    <col min="12539" max="12539" width="24.6328125" style="328" customWidth="1"/>
    <col min="12540" max="12540" width="8.6328125" style="328" customWidth="1"/>
    <col min="12541" max="12541" width="9.36328125" style="328" customWidth="1"/>
    <col min="12542" max="12543" width="8.90625" style="328"/>
    <col min="12544" max="12544" width="0" style="328" hidden="1" customWidth="1"/>
    <col min="12545" max="12551" width="17.1796875" style="328" customWidth="1"/>
    <col min="12552" max="12552" width="8.90625" style="328"/>
    <col min="12553" max="12571" width="8.54296875" style="328" customWidth="1"/>
    <col min="12572" max="12793" width="8.90625" style="328"/>
    <col min="12794" max="12794" width="7.08984375" style="328" customWidth="1"/>
    <col min="12795" max="12795" width="24.6328125" style="328" customWidth="1"/>
    <col min="12796" max="12796" width="8.6328125" style="328" customWidth="1"/>
    <col min="12797" max="12797" width="9.36328125" style="328" customWidth="1"/>
    <col min="12798" max="12799" width="8.90625" style="328"/>
    <col min="12800" max="12800" width="0" style="328" hidden="1" customWidth="1"/>
    <col min="12801" max="12807" width="17.1796875" style="328" customWidth="1"/>
    <col min="12808" max="12808" width="8.90625" style="328"/>
    <col min="12809" max="12827" width="8.54296875" style="328" customWidth="1"/>
    <col min="12828" max="13049" width="8.90625" style="328"/>
    <col min="13050" max="13050" width="7.08984375" style="328" customWidth="1"/>
    <col min="13051" max="13051" width="24.6328125" style="328" customWidth="1"/>
    <col min="13052" max="13052" width="8.6328125" style="328" customWidth="1"/>
    <col min="13053" max="13053" width="9.36328125" style="328" customWidth="1"/>
    <col min="13054" max="13055" width="8.90625" style="328"/>
    <col min="13056" max="13056" width="0" style="328" hidden="1" customWidth="1"/>
    <col min="13057" max="13063" width="17.1796875" style="328" customWidth="1"/>
    <col min="13064" max="13064" width="8.90625" style="328"/>
    <col min="13065" max="13083" width="8.54296875" style="328" customWidth="1"/>
    <col min="13084" max="13305" width="8.90625" style="328"/>
    <col min="13306" max="13306" width="7.08984375" style="328" customWidth="1"/>
    <col min="13307" max="13307" width="24.6328125" style="328" customWidth="1"/>
    <col min="13308" max="13308" width="8.6328125" style="328" customWidth="1"/>
    <col min="13309" max="13309" width="9.36328125" style="328" customWidth="1"/>
    <col min="13310" max="13311" width="8.90625" style="328"/>
    <col min="13312" max="13312" width="0" style="328" hidden="1" customWidth="1"/>
    <col min="13313" max="13319" width="17.1796875" style="328" customWidth="1"/>
    <col min="13320" max="13320" width="8.90625" style="328"/>
    <col min="13321" max="13339" width="8.54296875" style="328" customWidth="1"/>
    <col min="13340" max="13561" width="8.90625" style="328"/>
    <col min="13562" max="13562" width="7.08984375" style="328" customWidth="1"/>
    <col min="13563" max="13563" width="24.6328125" style="328" customWidth="1"/>
    <col min="13564" max="13564" width="8.6328125" style="328" customWidth="1"/>
    <col min="13565" max="13565" width="9.36328125" style="328" customWidth="1"/>
    <col min="13566" max="13567" width="8.90625" style="328"/>
    <col min="13568" max="13568" width="0" style="328" hidden="1" customWidth="1"/>
    <col min="13569" max="13575" width="17.1796875" style="328" customWidth="1"/>
    <col min="13576" max="13576" width="8.90625" style="328"/>
    <col min="13577" max="13595" width="8.54296875" style="328" customWidth="1"/>
    <col min="13596" max="13817" width="8.90625" style="328"/>
    <col min="13818" max="13818" width="7.08984375" style="328" customWidth="1"/>
    <col min="13819" max="13819" width="24.6328125" style="328" customWidth="1"/>
    <col min="13820" max="13820" width="8.6328125" style="328" customWidth="1"/>
    <col min="13821" max="13821" width="9.36328125" style="328" customWidth="1"/>
    <col min="13822" max="13823" width="8.90625" style="328"/>
    <col min="13824" max="13824" width="0" style="328" hidden="1" customWidth="1"/>
    <col min="13825" max="13831" width="17.1796875" style="328" customWidth="1"/>
    <col min="13832" max="13832" width="8.90625" style="328"/>
    <col min="13833" max="13851" width="8.54296875" style="328" customWidth="1"/>
    <col min="13852" max="14073" width="8.90625" style="328"/>
    <col min="14074" max="14074" width="7.08984375" style="328" customWidth="1"/>
    <col min="14075" max="14075" width="24.6328125" style="328" customWidth="1"/>
    <col min="14076" max="14076" width="8.6328125" style="328" customWidth="1"/>
    <col min="14077" max="14077" width="9.36328125" style="328" customWidth="1"/>
    <col min="14078" max="14079" width="8.90625" style="328"/>
    <col min="14080" max="14080" width="0" style="328" hidden="1" customWidth="1"/>
    <col min="14081" max="14087" width="17.1796875" style="328" customWidth="1"/>
    <col min="14088" max="14088" width="8.90625" style="328"/>
    <col min="14089" max="14107" width="8.54296875" style="328" customWidth="1"/>
    <col min="14108" max="14329" width="8.90625" style="328"/>
    <col min="14330" max="14330" width="7.08984375" style="328" customWidth="1"/>
    <col min="14331" max="14331" width="24.6328125" style="328" customWidth="1"/>
    <col min="14332" max="14332" width="8.6328125" style="328" customWidth="1"/>
    <col min="14333" max="14333" width="9.36328125" style="328" customWidth="1"/>
    <col min="14334" max="14335" width="8.90625" style="328"/>
    <col min="14336" max="14336" width="0" style="328" hidden="1" customWidth="1"/>
    <col min="14337" max="14343" width="17.1796875" style="328" customWidth="1"/>
    <col min="14344" max="14344" width="8.90625" style="328"/>
    <col min="14345" max="14363" width="8.54296875" style="328" customWidth="1"/>
    <col min="14364" max="14585" width="8.90625" style="328"/>
    <col min="14586" max="14586" width="7.08984375" style="328" customWidth="1"/>
    <col min="14587" max="14587" width="24.6328125" style="328" customWidth="1"/>
    <col min="14588" max="14588" width="8.6328125" style="328" customWidth="1"/>
    <col min="14589" max="14589" width="9.36328125" style="328" customWidth="1"/>
    <col min="14590" max="14591" width="8.90625" style="328"/>
    <col min="14592" max="14592" width="0" style="328" hidden="1" customWidth="1"/>
    <col min="14593" max="14599" width="17.1796875" style="328" customWidth="1"/>
    <col min="14600" max="14600" width="8.90625" style="328"/>
    <col min="14601" max="14619" width="8.54296875" style="328" customWidth="1"/>
    <col min="14620" max="14841" width="8.90625" style="328"/>
    <col min="14842" max="14842" width="7.08984375" style="328" customWidth="1"/>
    <col min="14843" max="14843" width="24.6328125" style="328" customWidth="1"/>
    <col min="14844" max="14844" width="8.6328125" style="328" customWidth="1"/>
    <col min="14845" max="14845" width="9.36328125" style="328" customWidth="1"/>
    <col min="14846" max="14847" width="8.90625" style="328"/>
    <col min="14848" max="14848" width="0" style="328" hidden="1" customWidth="1"/>
    <col min="14849" max="14855" width="17.1796875" style="328" customWidth="1"/>
    <col min="14856" max="14856" width="8.90625" style="328"/>
    <col min="14857" max="14875" width="8.54296875" style="328" customWidth="1"/>
    <col min="14876" max="15097" width="8.90625" style="328"/>
    <col min="15098" max="15098" width="7.08984375" style="328" customWidth="1"/>
    <col min="15099" max="15099" width="24.6328125" style="328" customWidth="1"/>
    <col min="15100" max="15100" width="8.6328125" style="328" customWidth="1"/>
    <col min="15101" max="15101" width="9.36328125" style="328" customWidth="1"/>
    <col min="15102" max="15103" width="8.90625" style="328"/>
    <col min="15104" max="15104" width="0" style="328" hidden="1" customWidth="1"/>
    <col min="15105" max="15111" width="17.1796875" style="328" customWidth="1"/>
    <col min="15112" max="15112" width="8.90625" style="328"/>
    <col min="15113" max="15131" width="8.54296875" style="328" customWidth="1"/>
    <col min="15132" max="15353" width="8.90625" style="328"/>
    <col min="15354" max="15354" width="7.08984375" style="328" customWidth="1"/>
    <col min="15355" max="15355" width="24.6328125" style="328" customWidth="1"/>
    <col min="15356" max="15356" width="8.6328125" style="328" customWidth="1"/>
    <col min="15357" max="15357" width="9.36328125" style="328" customWidth="1"/>
    <col min="15358" max="15359" width="8.90625" style="328"/>
    <col min="15360" max="15360" width="0" style="328" hidden="1" customWidth="1"/>
    <col min="15361" max="15367" width="17.1796875" style="328" customWidth="1"/>
    <col min="15368" max="15368" width="8.90625" style="328"/>
    <col min="15369" max="15387" width="8.54296875" style="328" customWidth="1"/>
    <col min="15388" max="15609" width="8.90625" style="328"/>
    <col min="15610" max="15610" width="7.08984375" style="328" customWidth="1"/>
    <col min="15611" max="15611" width="24.6328125" style="328" customWidth="1"/>
    <col min="15612" max="15612" width="8.6328125" style="328" customWidth="1"/>
    <col min="15613" max="15613" width="9.36328125" style="328" customWidth="1"/>
    <col min="15614" max="15615" width="8.90625" style="328"/>
    <col min="15616" max="15616" width="0" style="328" hidden="1" customWidth="1"/>
    <col min="15617" max="15623" width="17.1796875" style="328" customWidth="1"/>
    <col min="15624" max="15624" width="8.90625" style="328"/>
    <col min="15625" max="15643" width="8.54296875" style="328" customWidth="1"/>
    <col min="15644" max="15865" width="8.90625" style="328"/>
    <col min="15866" max="15866" width="7.08984375" style="328" customWidth="1"/>
    <col min="15867" max="15867" width="24.6328125" style="328" customWidth="1"/>
    <col min="15868" max="15868" width="8.6328125" style="328" customWidth="1"/>
    <col min="15869" max="15869" width="9.36328125" style="328" customWidth="1"/>
    <col min="15870" max="15871" width="8.90625" style="328"/>
    <col min="15872" max="15872" width="0" style="328" hidden="1" customWidth="1"/>
    <col min="15873" max="15879" width="17.1796875" style="328" customWidth="1"/>
    <col min="15880" max="15880" width="8.90625" style="328"/>
    <col min="15881" max="15899" width="8.54296875" style="328" customWidth="1"/>
    <col min="15900" max="16121" width="8.90625" style="328"/>
    <col min="16122" max="16122" width="7.08984375" style="328" customWidth="1"/>
    <col min="16123" max="16123" width="24.6328125" style="328" customWidth="1"/>
    <col min="16124" max="16124" width="8.6328125" style="328" customWidth="1"/>
    <col min="16125" max="16125" width="9.36328125" style="328" customWidth="1"/>
    <col min="16126" max="16127" width="8.90625" style="328"/>
    <col min="16128" max="16128" width="0" style="328" hidden="1" customWidth="1"/>
    <col min="16129" max="16135" width="17.1796875" style="328" customWidth="1"/>
    <col min="16136" max="16136" width="8.90625" style="328"/>
    <col min="16137" max="16155" width="8.54296875" style="328" customWidth="1"/>
    <col min="16156" max="16384" width="8.90625" style="328"/>
  </cols>
  <sheetData>
    <row r="1" spans="1:27" ht="14" x14ac:dyDescent="0.25">
      <c r="A1" s="304" t="s">
        <v>1319</v>
      </c>
    </row>
    <row r="2" spans="1:27" ht="14" x14ac:dyDescent="0.25">
      <c r="A2" s="304" t="s">
        <v>161</v>
      </c>
    </row>
    <row r="3" spans="1:27" ht="30.65" customHeight="1" x14ac:dyDescent="0.3">
      <c r="A3" s="364" t="s">
        <v>1485</v>
      </c>
      <c r="B3" s="365"/>
      <c r="C3" s="366"/>
      <c r="D3" s="366"/>
      <c r="E3" s="366"/>
      <c r="F3" s="366"/>
      <c r="G3" s="366"/>
      <c r="I3" s="367" t="s">
        <v>1044</v>
      </c>
      <c r="J3" s="368" t="s">
        <v>1045</v>
      </c>
      <c r="K3" s="368" t="s">
        <v>1046</v>
      </c>
      <c r="L3" s="368" t="s">
        <v>1047</v>
      </c>
      <c r="M3" s="368" t="s">
        <v>1048</v>
      </c>
      <c r="N3" s="368" t="s">
        <v>1049</v>
      </c>
      <c r="O3" s="368" t="s">
        <v>1050</v>
      </c>
      <c r="P3" s="368" t="s">
        <v>1051</v>
      </c>
      <c r="Q3" s="368" t="s">
        <v>1052</v>
      </c>
      <c r="R3" s="368" t="s">
        <v>1053</v>
      </c>
      <c r="S3" s="368" t="s">
        <v>1054</v>
      </c>
      <c r="T3" s="368" t="s">
        <v>1055</v>
      </c>
      <c r="U3" s="368" t="s">
        <v>1056</v>
      </c>
      <c r="V3" s="368" t="s">
        <v>1057</v>
      </c>
      <c r="W3" s="368" t="s">
        <v>1058</v>
      </c>
      <c r="X3" s="368" t="s">
        <v>1059</v>
      </c>
      <c r="Y3" s="368" t="s">
        <v>1060</v>
      </c>
      <c r="Z3" s="368" t="s">
        <v>1061</v>
      </c>
      <c r="AA3" s="368" t="s">
        <v>1062</v>
      </c>
    </row>
    <row r="4" spans="1:27" x14ac:dyDescent="0.25">
      <c r="A4" s="731" t="s">
        <v>4</v>
      </c>
      <c r="B4" s="731" t="s">
        <v>1486</v>
      </c>
      <c r="C4" s="731" t="s">
        <v>1487</v>
      </c>
      <c r="D4" s="731" t="s">
        <v>1488</v>
      </c>
      <c r="E4" s="731" t="s">
        <v>8</v>
      </c>
      <c r="F4" s="731"/>
      <c r="G4" s="359" t="s">
        <v>10</v>
      </c>
      <c r="I4" s="369"/>
      <c r="J4" s="370"/>
      <c r="K4" s="370"/>
      <c r="L4" s="370"/>
      <c r="M4" s="370"/>
      <c r="N4" s="370"/>
      <c r="O4" s="370"/>
      <c r="P4" s="370"/>
      <c r="Q4" s="370"/>
      <c r="R4" s="370"/>
      <c r="S4" s="370"/>
      <c r="T4" s="370"/>
      <c r="U4" s="370"/>
      <c r="V4" s="370"/>
      <c r="W4" s="370"/>
      <c r="X4" s="370"/>
      <c r="Y4" s="370"/>
      <c r="Z4" s="370"/>
      <c r="AA4" s="370"/>
    </row>
    <row r="5" spans="1:27" x14ac:dyDescent="0.25">
      <c r="A5" s="731"/>
      <c r="B5" s="731"/>
      <c r="C5" s="731"/>
      <c r="D5" s="731"/>
      <c r="E5" s="359" t="s">
        <v>1352</v>
      </c>
      <c r="F5" s="359" t="s">
        <v>1353</v>
      </c>
      <c r="G5" s="359" t="s">
        <v>1326</v>
      </c>
      <c r="I5" s="289"/>
      <c r="J5" s="289"/>
      <c r="K5" s="289"/>
      <c r="L5" s="289"/>
      <c r="M5" s="289"/>
      <c r="N5" s="289"/>
      <c r="O5" s="289"/>
      <c r="P5" s="289"/>
      <c r="Q5" s="289"/>
      <c r="R5" s="289"/>
      <c r="S5" s="289"/>
      <c r="T5" s="289"/>
      <c r="U5" s="289"/>
      <c r="V5" s="289"/>
      <c r="W5" s="289"/>
      <c r="X5" s="289"/>
      <c r="Y5" s="289"/>
      <c r="Z5" s="289"/>
      <c r="AA5" s="289"/>
    </row>
    <row r="6" spans="1:27" ht="21" x14ac:dyDescent="0.25">
      <c r="A6" s="359" t="s">
        <v>1489</v>
      </c>
      <c r="B6" s="359" t="s">
        <v>1490</v>
      </c>
      <c r="C6" s="355"/>
      <c r="D6" s="355"/>
      <c r="E6" s="360"/>
      <c r="F6" s="355"/>
      <c r="G6" s="373"/>
      <c r="I6" s="289">
        <f>SUM(J6:AA6)</f>
        <v>0</v>
      </c>
      <c r="J6" s="289"/>
      <c r="K6" s="289"/>
      <c r="L6" s="289"/>
      <c r="M6" s="289"/>
      <c r="N6" s="289"/>
      <c r="O6" s="289"/>
      <c r="P6" s="289"/>
      <c r="Q6" s="289"/>
      <c r="R6" s="289"/>
      <c r="S6" s="289"/>
      <c r="T6" s="289"/>
      <c r="U6" s="289"/>
      <c r="V6" s="289"/>
      <c r="W6" s="289"/>
      <c r="X6" s="289"/>
      <c r="Y6" s="289"/>
      <c r="Z6" s="289"/>
      <c r="AA6" s="289"/>
    </row>
    <row r="7" spans="1:27" ht="20" x14ac:dyDescent="0.25">
      <c r="A7" s="355" t="s">
        <v>1491</v>
      </c>
      <c r="B7" s="355" t="s">
        <v>1492</v>
      </c>
      <c r="C7" s="355" t="s">
        <v>1493</v>
      </c>
      <c r="D7" s="355">
        <v>1</v>
      </c>
      <c r="E7" s="355"/>
      <c r="F7" s="355"/>
      <c r="G7" s="373"/>
      <c r="I7" s="289">
        <f t="shared" ref="I7:I28" si="0">SUM(J7:AA7)</f>
        <v>0</v>
      </c>
      <c r="J7" s="289"/>
      <c r="K7" s="289"/>
      <c r="L7" s="289"/>
      <c r="M7" s="289"/>
      <c r="N7" s="289"/>
      <c r="O7" s="289"/>
      <c r="P7" s="289"/>
      <c r="Q7" s="289"/>
      <c r="R7" s="289"/>
      <c r="S7" s="289"/>
      <c r="T7" s="289"/>
      <c r="U7" s="289"/>
      <c r="V7" s="289"/>
      <c r="W7" s="289"/>
      <c r="X7" s="289"/>
      <c r="Y7" s="289"/>
      <c r="Z7" s="289"/>
      <c r="AA7" s="289"/>
    </row>
    <row r="8" spans="1:27" ht="20" x14ac:dyDescent="0.25">
      <c r="A8" s="355" t="s">
        <v>1494</v>
      </c>
      <c r="B8" s="355" t="s">
        <v>1495</v>
      </c>
      <c r="C8" s="355" t="s">
        <v>1493</v>
      </c>
      <c r="D8" s="355">
        <v>1</v>
      </c>
      <c r="E8" s="355"/>
      <c r="F8" s="355"/>
      <c r="G8" s="373"/>
      <c r="I8" s="289">
        <f t="shared" si="0"/>
        <v>0</v>
      </c>
      <c r="J8" s="289"/>
      <c r="K8" s="289"/>
      <c r="L8" s="289"/>
      <c r="M8" s="289"/>
      <c r="N8" s="289"/>
      <c r="O8" s="289"/>
      <c r="P8" s="289"/>
      <c r="Q8" s="289"/>
      <c r="R8" s="289"/>
      <c r="S8" s="289"/>
      <c r="T8" s="289"/>
      <c r="U8" s="289"/>
      <c r="V8" s="289"/>
      <c r="W8" s="289"/>
      <c r="X8" s="289"/>
      <c r="Y8" s="289"/>
      <c r="Z8" s="289"/>
      <c r="AA8" s="289"/>
    </row>
    <row r="9" spans="1:27" ht="85.5" customHeight="1" x14ac:dyDescent="0.25">
      <c r="A9" s="355" t="s">
        <v>1496</v>
      </c>
      <c r="B9" s="355" t="s">
        <v>1497</v>
      </c>
      <c r="C9" s="355" t="s">
        <v>329</v>
      </c>
      <c r="D9" s="355">
        <v>1</v>
      </c>
      <c r="E9" s="360"/>
      <c r="F9" s="355"/>
      <c r="G9" s="373"/>
      <c r="I9" s="289">
        <f t="shared" si="0"/>
        <v>0</v>
      </c>
      <c r="J9" s="289"/>
      <c r="K9" s="289"/>
      <c r="L9" s="289"/>
      <c r="M9" s="289"/>
      <c r="N9" s="289"/>
      <c r="O9" s="289"/>
      <c r="P9" s="289"/>
      <c r="Q9" s="289"/>
      <c r="R9" s="289"/>
      <c r="S9" s="289"/>
      <c r="T9" s="289"/>
      <c r="U9" s="289"/>
      <c r="V9" s="289"/>
      <c r="W9" s="289"/>
      <c r="X9" s="289"/>
      <c r="Y9" s="289"/>
      <c r="Z9" s="289"/>
      <c r="AA9" s="289"/>
    </row>
    <row r="10" spans="1:27" ht="20" x14ac:dyDescent="0.25">
      <c r="A10" s="355" t="s">
        <v>1498</v>
      </c>
      <c r="B10" s="355" t="s">
        <v>1495</v>
      </c>
      <c r="C10" s="355" t="s">
        <v>1493</v>
      </c>
      <c r="D10" s="355">
        <v>1</v>
      </c>
      <c r="E10" s="355"/>
      <c r="F10" s="355"/>
      <c r="G10" s="373"/>
      <c r="I10" s="289">
        <f t="shared" si="0"/>
        <v>0</v>
      </c>
      <c r="J10" s="289"/>
      <c r="K10" s="289"/>
      <c r="L10" s="289"/>
      <c r="M10" s="289"/>
      <c r="N10" s="289"/>
      <c r="O10" s="289"/>
      <c r="P10" s="289"/>
      <c r="Q10" s="289"/>
      <c r="R10" s="289"/>
      <c r="S10" s="289"/>
      <c r="T10" s="289"/>
      <c r="U10" s="289"/>
      <c r="V10" s="289"/>
      <c r="W10" s="289"/>
      <c r="X10" s="289"/>
      <c r="Y10" s="289"/>
      <c r="Z10" s="289"/>
      <c r="AA10" s="289"/>
    </row>
    <row r="11" spans="1:27" ht="20" x14ac:dyDescent="0.25">
      <c r="A11" s="355" t="s">
        <v>1499</v>
      </c>
      <c r="B11" s="355" t="s">
        <v>1500</v>
      </c>
      <c r="C11" s="355" t="s">
        <v>1493</v>
      </c>
      <c r="D11" s="355">
        <v>1</v>
      </c>
      <c r="E11" s="355"/>
      <c r="F11" s="355"/>
      <c r="G11" s="373"/>
      <c r="I11" s="289">
        <f t="shared" si="0"/>
        <v>0</v>
      </c>
      <c r="J11" s="289"/>
      <c r="K11" s="289"/>
      <c r="L11" s="289"/>
      <c r="M11" s="289"/>
      <c r="N11" s="289"/>
      <c r="O11" s="289"/>
      <c r="P11" s="289"/>
      <c r="Q11" s="289"/>
      <c r="R11" s="289"/>
      <c r="S11" s="289"/>
      <c r="T11" s="289"/>
      <c r="U11" s="289"/>
      <c r="V11" s="289"/>
      <c r="W11" s="289"/>
      <c r="X11" s="289"/>
      <c r="Y11" s="289"/>
      <c r="Z11" s="289"/>
      <c r="AA11" s="289"/>
    </row>
    <row r="12" spans="1:27" ht="20" x14ac:dyDescent="0.25">
      <c r="A12" s="355" t="s">
        <v>1501</v>
      </c>
      <c r="B12" s="355" t="s">
        <v>1492</v>
      </c>
      <c r="C12" s="355" t="s">
        <v>1493</v>
      </c>
      <c r="D12" s="355">
        <v>1</v>
      </c>
      <c r="E12" s="355"/>
      <c r="F12" s="355"/>
      <c r="G12" s="373"/>
      <c r="I12" s="289">
        <f t="shared" si="0"/>
        <v>0</v>
      </c>
      <c r="J12" s="289"/>
      <c r="K12" s="289"/>
      <c r="L12" s="289"/>
      <c r="M12" s="289"/>
      <c r="N12" s="289"/>
      <c r="O12" s="289"/>
      <c r="P12" s="289"/>
      <c r="Q12" s="289"/>
      <c r="R12" s="289"/>
      <c r="S12" s="289"/>
      <c r="T12" s="289"/>
      <c r="U12" s="289"/>
      <c r="V12" s="289"/>
      <c r="W12" s="289"/>
      <c r="X12" s="289"/>
      <c r="Y12" s="289"/>
      <c r="Z12" s="289"/>
      <c r="AA12" s="289"/>
    </row>
    <row r="13" spans="1:27" ht="20" x14ac:dyDescent="0.25">
      <c r="A13" s="355" t="s">
        <v>1502</v>
      </c>
      <c r="B13" s="355" t="s">
        <v>1503</v>
      </c>
      <c r="C13" s="355" t="s">
        <v>1493</v>
      </c>
      <c r="D13" s="355">
        <v>1</v>
      </c>
      <c r="E13" s="355"/>
      <c r="F13" s="355"/>
      <c r="G13" s="373"/>
      <c r="I13" s="289">
        <f t="shared" si="0"/>
        <v>0</v>
      </c>
      <c r="J13" s="289"/>
      <c r="K13" s="289"/>
      <c r="L13" s="289"/>
      <c r="M13" s="289"/>
      <c r="N13" s="289"/>
      <c r="O13" s="289"/>
      <c r="P13" s="289"/>
      <c r="Q13" s="289"/>
      <c r="R13" s="289"/>
      <c r="S13" s="289"/>
      <c r="T13" s="289"/>
      <c r="U13" s="289"/>
      <c r="V13" s="289"/>
      <c r="W13" s="289"/>
      <c r="X13" s="289"/>
      <c r="Y13" s="289"/>
      <c r="Z13" s="289"/>
      <c r="AA13" s="289"/>
    </row>
    <row r="14" spans="1:27" ht="20" x14ac:dyDescent="0.25">
      <c r="A14" s="355" t="s">
        <v>1504</v>
      </c>
      <c r="B14" s="355" t="s">
        <v>1505</v>
      </c>
      <c r="C14" s="355" t="s">
        <v>1493</v>
      </c>
      <c r="D14" s="355">
        <v>1</v>
      </c>
      <c r="E14" s="355"/>
      <c r="F14" s="355"/>
      <c r="G14" s="373"/>
      <c r="I14" s="289">
        <f t="shared" si="0"/>
        <v>0</v>
      </c>
      <c r="J14" s="289"/>
      <c r="K14" s="289"/>
      <c r="L14" s="289"/>
      <c r="M14" s="289"/>
      <c r="N14" s="289"/>
      <c r="O14" s="289"/>
      <c r="P14" s="289"/>
      <c r="Q14" s="289"/>
      <c r="R14" s="289"/>
      <c r="S14" s="289"/>
      <c r="T14" s="289"/>
      <c r="U14" s="289"/>
      <c r="V14" s="289"/>
      <c r="W14" s="289"/>
      <c r="X14" s="289"/>
      <c r="Y14" s="289"/>
      <c r="Z14" s="289"/>
      <c r="AA14" s="289"/>
    </row>
    <row r="15" spans="1:27" ht="40" x14ac:dyDescent="0.25">
      <c r="A15" s="355" t="s">
        <v>1506</v>
      </c>
      <c r="B15" s="355" t="s">
        <v>1507</v>
      </c>
      <c r="C15" s="355" t="s">
        <v>1493</v>
      </c>
      <c r="D15" s="355">
        <v>4</v>
      </c>
      <c r="E15" s="355"/>
      <c r="F15" s="355"/>
      <c r="G15" s="373"/>
      <c r="I15" s="289">
        <f t="shared" si="0"/>
        <v>0</v>
      </c>
      <c r="J15" s="289"/>
      <c r="K15" s="289"/>
      <c r="L15" s="289"/>
      <c r="M15" s="289"/>
      <c r="N15" s="289"/>
      <c r="O15" s="289"/>
      <c r="P15" s="289"/>
      <c r="Q15" s="289"/>
      <c r="R15" s="289"/>
      <c r="S15" s="289"/>
      <c r="T15" s="289"/>
      <c r="U15" s="289"/>
      <c r="V15" s="289"/>
      <c r="W15" s="289"/>
      <c r="X15" s="289"/>
      <c r="Y15" s="289"/>
      <c r="Z15" s="289"/>
      <c r="AA15" s="289"/>
    </row>
    <row r="16" spans="1:27" ht="40" x14ac:dyDescent="0.25">
      <c r="A16" s="355" t="s">
        <v>1508</v>
      </c>
      <c r="B16" s="355" t="s">
        <v>1509</v>
      </c>
      <c r="C16" s="355" t="s">
        <v>1493</v>
      </c>
      <c r="D16" s="355">
        <v>3</v>
      </c>
      <c r="E16" s="355"/>
      <c r="F16" s="355"/>
      <c r="G16" s="373"/>
      <c r="I16" s="289">
        <f t="shared" si="0"/>
        <v>0</v>
      </c>
      <c r="J16" s="289"/>
      <c r="K16" s="289"/>
      <c r="L16" s="289"/>
      <c r="M16" s="289"/>
      <c r="N16" s="289"/>
      <c r="O16" s="289"/>
      <c r="P16" s="289"/>
      <c r="Q16" s="289"/>
      <c r="R16" s="289"/>
      <c r="S16" s="289"/>
      <c r="T16" s="289"/>
      <c r="U16" s="289"/>
      <c r="V16" s="289"/>
      <c r="W16" s="289"/>
      <c r="X16" s="289"/>
      <c r="Y16" s="289"/>
      <c r="Z16" s="289"/>
      <c r="AA16" s="289"/>
    </row>
    <row r="17" spans="1:27" ht="19.5" customHeight="1" x14ac:dyDescent="0.25">
      <c r="A17" s="355" t="s">
        <v>1510</v>
      </c>
      <c r="B17" s="355" t="s">
        <v>1511</v>
      </c>
      <c r="C17" s="355" t="s">
        <v>329</v>
      </c>
      <c r="D17" s="355">
        <v>1</v>
      </c>
      <c r="E17" s="355"/>
      <c r="F17" s="355"/>
      <c r="G17" s="373"/>
      <c r="I17" s="289">
        <f t="shared" si="0"/>
        <v>0</v>
      </c>
      <c r="J17" s="289"/>
      <c r="K17" s="289"/>
      <c r="L17" s="289"/>
      <c r="M17" s="289"/>
      <c r="N17" s="289"/>
      <c r="O17" s="289"/>
      <c r="P17" s="289"/>
      <c r="Q17" s="289"/>
      <c r="R17" s="289"/>
      <c r="S17" s="289"/>
      <c r="T17" s="289"/>
      <c r="U17" s="289"/>
      <c r="V17" s="289"/>
      <c r="W17" s="289"/>
      <c r="X17" s="289"/>
      <c r="Y17" s="289"/>
      <c r="Z17" s="289"/>
      <c r="AA17" s="289"/>
    </row>
    <row r="18" spans="1:27" ht="21" x14ac:dyDescent="0.25">
      <c r="A18" s="359" t="s">
        <v>1512</v>
      </c>
      <c r="B18" s="359" t="s">
        <v>1513</v>
      </c>
      <c r="C18" s="355"/>
      <c r="D18" s="355"/>
      <c r="E18" s="355"/>
      <c r="F18" s="355"/>
      <c r="G18" s="373"/>
      <c r="I18" s="289">
        <f t="shared" si="0"/>
        <v>0</v>
      </c>
      <c r="J18" s="289"/>
      <c r="K18" s="289"/>
      <c r="L18" s="289"/>
      <c r="M18" s="289"/>
      <c r="N18" s="289"/>
      <c r="O18" s="289"/>
      <c r="P18" s="289"/>
      <c r="Q18" s="289"/>
      <c r="R18" s="289"/>
      <c r="S18" s="289"/>
      <c r="T18" s="289"/>
      <c r="U18" s="289"/>
      <c r="V18" s="289"/>
      <c r="W18" s="289"/>
      <c r="X18" s="289"/>
      <c r="Y18" s="289"/>
      <c r="Z18" s="289"/>
      <c r="AA18" s="289"/>
    </row>
    <row r="19" spans="1:27" ht="49.5" customHeight="1" x14ac:dyDescent="0.25">
      <c r="A19" s="355" t="s">
        <v>1514</v>
      </c>
      <c r="B19" s="355" t="s">
        <v>1515</v>
      </c>
      <c r="C19" s="355" t="s">
        <v>1372</v>
      </c>
      <c r="D19" s="355">
        <v>1</v>
      </c>
      <c r="E19" s="355"/>
      <c r="F19" s="355"/>
      <c r="G19" s="373">
        <v>75000</v>
      </c>
      <c r="I19" s="289">
        <f t="shared" si="0"/>
        <v>0</v>
      </c>
      <c r="J19" s="289"/>
      <c r="K19" s="289"/>
      <c r="L19" s="289"/>
      <c r="M19" s="289"/>
      <c r="N19" s="289"/>
      <c r="O19" s="289"/>
      <c r="P19" s="289"/>
      <c r="Q19" s="289"/>
      <c r="R19" s="289"/>
      <c r="S19" s="289"/>
      <c r="T19" s="289"/>
      <c r="U19" s="289"/>
      <c r="V19" s="289"/>
      <c r="W19" s="289"/>
      <c r="X19" s="289"/>
      <c r="Y19" s="289"/>
      <c r="Z19" s="289"/>
      <c r="AA19" s="289"/>
    </row>
    <row r="20" spans="1:27" ht="18" customHeight="1" x14ac:dyDescent="0.25">
      <c r="A20" s="355" t="s">
        <v>1516</v>
      </c>
      <c r="B20" s="348" t="s">
        <v>1517</v>
      </c>
      <c r="C20" s="354" t="s">
        <v>300</v>
      </c>
      <c r="D20" s="355"/>
      <c r="E20" s="727">
        <f>G19</f>
        <v>75000</v>
      </c>
      <c r="F20" s="726"/>
      <c r="G20" s="373"/>
      <c r="I20" s="289">
        <f t="shared" si="0"/>
        <v>0</v>
      </c>
      <c r="J20" s="289"/>
      <c r="K20" s="289"/>
      <c r="L20" s="289"/>
      <c r="M20" s="289"/>
      <c r="N20" s="289"/>
      <c r="O20" s="289"/>
      <c r="P20" s="289"/>
      <c r="Q20" s="289"/>
      <c r="R20" s="289"/>
      <c r="S20" s="289"/>
      <c r="T20" s="289"/>
      <c r="U20" s="289"/>
      <c r="V20" s="289"/>
      <c r="W20" s="289"/>
      <c r="X20" s="289"/>
      <c r="Y20" s="289"/>
      <c r="Z20" s="289"/>
      <c r="AA20" s="289"/>
    </row>
    <row r="21" spans="1:27" ht="57.65" customHeight="1" x14ac:dyDescent="0.25">
      <c r="A21" s="355" t="s">
        <v>1518</v>
      </c>
      <c r="B21" s="355" t="s">
        <v>1519</v>
      </c>
      <c r="C21" s="355" t="s">
        <v>1372</v>
      </c>
      <c r="D21" s="355">
        <v>1</v>
      </c>
      <c r="E21" s="355"/>
      <c r="F21" s="355"/>
      <c r="G21" s="373">
        <v>75000</v>
      </c>
      <c r="I21" s="289">
        <f t="shared" si="0"/>
        <v>0</v>
      </c>
      <c r="J21" s="289"/>
      <c r="K21" s="289"/>
      <c r="L21" s="289"/>
      <c r="M21" s="289"/>
      <c r="N21" s="289"/>
      <c r="O21" s="289"/>
      <c r="P21" s="289"/>
      <c r="Q21" s="289"/>
      <c r="R21" s="289"/>
      <c r="S21" s="289"/>
      <c r="T21" s="289"/>
      <c r="U21" s="289"/>
      <c r="V21" s="289"/>
      <c r="W21" s="289"/>
      <c r="X21" s="289"/>
      <c r="Y21" s="289"/>
      <c r="Z21" s="289"/>
      <c r="AA21" s="289"/>
    </row>
    <row r="22" spans="1:27" ht="49.5" customHeight="1" x14ac:dyDescent="0.25">
      <c r="A22" s="355" t="s">
        <v>1520</v>
      </c>
      <c r="B22" s="348" t="s">
        <v>1521</v>
      </c>
      <c r="C22" s="354" t="s">
        <v>300</v>
      </c>
      <c r="D22" s="355"/>
      <c r="E22" s="727">
        <f>G21</f>
        <v>75000</v>
      </c>
      <c r="F22" s="726"/>
      <c r="G22" s="373"/>
      <c r="I22" s="289">
        <f t="shared" si="0"/>
        <v>0</v>
      </c>
      <c r="J22" s="289"/>
      <c r="K22" s="289"/>
      <c r="L22" s="289"/>
      <c r="M22" s="289"/>
      <c r="N22" s="289"/>
      <c r="O22" s="289"/>
      <c r="P22" s="289"/>
      <c r="Q22" s="289"/>
      <c r="R22" s="289"/>
      <c r="S22" s="289"/>
      <c r="T22" s="289"/>
      <c r="U22" s="289"/>
      <c r="V22" s="289"/>
      <c r="W22" s="289"/>
      <c r="X22" s="289"/>
      <c r="Y22" s="289"/>
      <c r="Z22" s="289"/>
      <c r="AA22" s="289"/>
    </row>
    <row r="23" spans="1:27" ht="21" x14ac:dyDescent="0.25">
      <c r="A23" s="359" t="s">
        <v>1522</v>
      </c>
      <c r="B23" s="359" t="s">
        <v>1523</v>
      </c>
      <c r="C23" s="355"/>
      <c r="D23" s="355"/>
      <c r="E23" s="355"/>
      <c r="F23" s="355"/>
      <c r="G23" s="373"/>
      <c r="I23" s="289">
        <f t="shared" si="0"/>
        <v>0</v>
      </c>
      <c r="J23" s="289"/>
      <c r="K23" s="289"/>
      <c r="L23" s="289"/>
      <c r="M23" s="289"/>
      <c r="N23" s="289"/>
      <c r="O23" s="289"/>
      <c r="P23" s="289"/>
      <c r="Q23" s="289"/>
      <c r="R23" s="289"/>
      <c r="S23" s="289"/>
      <c r="T23" s="289"/>
      <c r="U23" s="289"/>
      <c r="V23" s="289"/>
      <c r="W23" s="289"/>
      <c r="X23" s="289"/>
      <c r="Y23" s="289"/>
      <c r="Z23" s="289"/>
      <c r="AA23" s="289"/>
    </row>
    <row r="24" spans="1:27" ht="40" x14ac:dyDescent="0.25">
      <c r="A24" s="355" t="s">
        <v>1524</v>
      </c>
      <c r="B24" s="355" t="s">
        <v>1525</v>
      </c>
      <c r="C24" s="355" t="s">
        <v>329</v>
      </c>
      <c r="D24" s="355">
        <v>1</v>
      </c>
      <c r="E24" s="355"/>
      <c r="F24" s="355"/>
      <c r="G24" s="373"/>
      <c r="I24" s="289">
        <f t="shared" si="0"/>
        <v>0</v>
      </c>
      <c r="J24" s="289"/>
      <c r="K24" s="289"/>
      <c r="L24" s="289"/>
      <c r="M24" s="289"/>
      <c r="N24" s="289"/>
      <c r="O24" s="289"/>
      <c r="P24" s="289"/>
      <c r="Q24" s="289"/>
      <c r="R24" s="289"/>
      <c r="S24" s="289"/>
      <c r="T24" s="289"/>
      <c r="U24" s="289"/>
      <c r="V24" s="289"/>
      <c r="W24" s="289"/>
      <c r="X24" s="289"/>
      <c r="Y24" s="289"/>
      <c r="Z24" s="289"/>
      <c r="AA24" s="289"/>
    </row>
    <row r="25" spans="1:27" ht="37.5" customHeight="1" x14ac:dyDescent="0.25">
      <c r="A25" s="355"/>
      <c r="B25" s="731" t="s">
        <v>1422</v>
      </c>
      <c r="C25" s="731"/>
      <c r="D25" s="731"/>
      <c r="E25" s="355"/>
      <c r="F25" s="355"/>
      <c r="G25" s="373"/>
      <c r="I25" s="289">
        <f t="shared" si="0"/>
        <v>0</v>
      </c>
      <c r="J25" s="289"/>
      <c r="K25" s="289"/>
      <c r="L25" s="289"/>
      <c r="M25" s="289"/>
      <c r="N25" s="289"/>
      <c r="O25" s="289"/>
      <c r="P25" s="289"/>
      <c r="Q25" s="289"/>
      <c r="R25" s="289"/>
      <c r="S25" s="289"/>
      <c r="T25" s="289"/>
      <c r="U25" s="289"/>
      <c r="V25" s="289"/>
      <c r="W25" s="289"/>
      <c r="X25" s="289"/>
      <c r="Y25" s="289"/>
      <c r="Z25" s="289"/>
      <c r="AA25" s="289"/>
    </row>
    <row r="26" spans="1:27" ht="59.25" customHeight="1" x14ac:dyDescent="0.25">
      <c r="A26" s="355"/>
      <c r="B26" s="355" t="s">
        <v>1526</v>
      </c>
      <c r="C26" s="359"/>
      <c r="D26" s="359"/>
      <c r="E26" s="355"/>
      <c r="F26" s="355"/>
      <c r="G26" s="373"/>
      <c r="I26" s="289"/>
      <c r="J26" s="289"/>
      <c r="K26" s="289"/>
      <c r="L26" s="289"/>
      <c r="M26" s="289"/>
      <c r="N26" s="289"/>
      <c r="O26" s="289"/>
      <c r="P26" s="289"/>
      <c r="Q26" s="289"/>
      <c r="R26" s="289"/>
      <c r="S26" s="289"/>
      <c r="T26" s="289"/>
      <c r="U26" s="289"/>
      <c r="V26" s="289"/>
      <c r="W26" s="289"/>
      <c r="X26" s="289"/>
      <c r="Y26" s="289"/>
      <c r="Z26" s="289"/>
      <c r="AA26" s="289"/>
    </row>
    <row r="27" spans="1:27" ht="101.25" customHeight="1" x14ac:dyDescent="0.25">
      <c r="A27" s="355"/>
      <c r="B27" s="355" t="s">
        <v>1527</v>
      </c>
      <c r="C27" s="355"/>
      <c r="D27" s="355"/>
      <c r="E27" s="355"/>
      <c r="F27" s="355"/>
      <c r="G27" s="397"/>
      <c r="I27" s="289">
        <f t="shared" si="0"/>
        <v>0</v>
      </c>
      <c r="J27" s="289"/>
      <c r="K27" s="289"/>
      <c r="L27" s="289"/>
      <c r="M27" s="289"/>
      <c r="N27" s="289"/>
      <c r="O27" s="289"/>
      <c r="P27" s="289"/>
      <c r="Q27" s="289"/>
      <c r="R27" s="289"/>
      <c r="S27" s="289"/>
      <c r="T27" s="289"/>
      <c r="U27" s="289"/>
      <c r="V27" s="289"/>
      <c r="W27" s="289"/>
      <c r="X27" s="289"/>
      <c r="Y27" s="289"/>
      <c r="Z27" s="289"/>
      <c r="AA27" s="289"/>
    </row>
    <row r="28" spans="1:27" ht="26.25" customHeight="1" x14ac:dyDescent="0.35">
      <c r="A28" s="702" t="s">
        <v>1528</v>
      </c>
      <c r="B28" s="703"/>
      <c r="C28" s="703"/>
      <c r="D28" s="703"/>
      <c r="E28" s="703"/>
      <c r="F28" s="706"/>
      <c r="G28" s="349"/>
      <c r="I28" s="356">
        <f t="shared" si="0"/>
        <v>0</v>
      </c>
      <c r="J28" s="356"/>
      <c r="K28" s="356"/>
      <c r="L28" s="356"/>
      <c r="M28" s="356"/>
      <c r="N28" s="356"/>
      <c r="O28" s="356"/>
      <c r="P28" s="356"/>
      <c r="Q28" s="356"/>
      <c r="R28" s="356"/>
      <c r="S28" s="356"/>
      <c r="T28" s="356"/>
      <c r="U28" s="356"/>
      <c r="V28" s="356"/>
      <c r="W28" s="356"/>
      <c r="X28" s="356"/>
      <c r="Y28" s="356"/>
      <c r="Z28" s="356"/>
      <c r="AA28" s="356"/>
    </row>
  </sheetData>
  <mergeCells count="9">
    <mergeCell ref="E20:F20"/>
    <mergeCell ref="E22:F22"/>
    <mergeCell ref="B25:D25"/>
    <mergeCell ref="A28:F28"/>
    <mergeCell ref="A4:A5"/>
    <mergeCell ref="B4:B5"/>
    <mergeCell ref="C4:C5"/>
    <mergeCell ref="D4:D5"/>
    <mergeCell ref="E4:F4"/>
  </mergeCells>
  <pageMargins left="0.7" right="0.7" top="0.75" bottom="0.75" header="0.3" footer="0.3"/>
  <pageSetup paperSize="9" scale="74"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90F8-5D19-417E-8BD8-FB2DE63FE1B8}">
  <sheetPr>
    <pageSetUpPr fitToPage="1"/>
  </sheetPr>
  <dimension ref="A1:AA15"/>
  <sheetViews>
    <sheetView showZeros="0" view="pageBreakPreview" zoomScale="85" zoomScaleNormal="100" zoomScaleSheetLayoutView="85" workbookViewId="0">
      <pane xSplit="7" ySplit="5" topLeftCell="H9" activePane="bottomRight" state="frozen"/>
      <selection activeCell="H30" sqref="H30"/>
      <selection pane="topRight" activeCell="H30" sqref="H30"/>
      <selection pane="bottomLeft" activeCell="H30" sqref="H30"/>
      <selection pane="bottomRight" activeCell="G15" sqref="G15"/>
    </sheetView>
  </sheetViews>
  <sheetFormatPr defaultRowHeight="10.5" x14ac:dyDescent="0.25"/>
  <cols>
    <col min="1" max="1" width="8.1796875" style="328" customWidth="1"/>
    <col min="2" max="2" width="23.81640625" style="328" customWidth="1"/>
    <col min="3" max="3" width="9.81640625" style="328" customWidth="1"/>
    <col min="4" max="4" width="7.81640625" style="328" customWidth="1"/>
    <col min="5" max="5" width="7.36328125" style="328" customWidth="1"/>
    <col min="6" max="6" width="9.08984375" style="328" customWidth="1"/>
    <col min="7" max="7" width="18.90625" style="386" customWidth="1"/>
    <col min="8" max="8" width="8.90625" style="328"/>
    <col min="9" max="27" width="8.54296875" style="371" customWidth="1"/>
    <col min="28" max="249" width="8.90625" style="328"/>
    <col min="250" max="250" width="8.1796875" style="328" customWidth="1"/>
    <col min="251" max="251" width="23.81640625" style="328" customWidth="1"/>
    <col min="252" max="252" width="9.81640625" style="328" customWidth="1"/>
    <col min="253" max="253" width="7.81640625" style="328" customWidth="1"/>
    <col min="254" max="254" width="7.36328125" style="328" customWidth="1"/>
    <col min="255" max="255" width="9.08984375" style="328" customWidth="1"/>
    <col min="256" max="256" width="0" style="328" hidden="1" customWidth="1"/>
    <col min="257" max="263" width="17.1796875" style="328" customWidth="1"/>
    <col min="264" max="264" width="8.90625" style="328"/>
    <col min="265" max="283" width="8.54296875" style="328" customWidth="1"/>
    <col min="284" max="505" width="8.90625" style="328"/>
    <col min="506" max="506" width="8.1796875" style="328" customWidth="1"/>
    <col min="507" max="507" width="23.81640625" style="328" customWidth="1"/>
    <col min="508" max="508" width="9.81640625" style="328" customWidth="1"/>
    <col min="509" max="509" width="7.81640625" style="328" customWidth="1"/>
    <col min="510" max="510" width="7.36328125" style="328" customWidth="1"/>
    <col min="511" max="511" width="9.08984375" style="328" customWidth="1"/>
    <col min="512" max="512" width="0" style="328" hidden="1" customWidth="1"/>
    <col min="513" max="519" width="17.1796875" style="328" customWidth="1"/>
    <col min="520" max="520" width="8.90625" style="328"/>
    <col min="521" max="539" width="8.54296875" style="328" customWidth="1"/>
    <col min="540" max="761" width="8.90625" style="328"/>
    <col min="762" max="762" width="8.1796875" style="328" customWidth="1"/>
    <col min="763" max="763" width="23.81640625" style="328" customWidth="1"/>
    <col min="764" max="764" width="9.81640625" style="328" customWidth="1"/>
    <col min="765" max="765" width="7.81640625" style="328" customWidth="1"/>
    <col min="766" max="766" width="7.36328125" style="328" customWidth="1"/>
    <col min="767" max="767" width="9.08984375" style="328" customWidth="1"/>
    <col min="768" max="768" width="0" style="328" hidden="1" customWidth="1"/>
    <col min="769" max="775" width="17.1796875" style="328" customWidth="1"/>
    <col min="776" max="776" width="8.90625" style="328"/>
    <col min="777" max="795" width="8.54296875" style="328" customWidth="1"/>
    <col min="796" max="1017" width="8.90625" style="328"/>
    <col min="1018" max="1018" width="8.1796875" style="328" customWidth="1"/>
    <col min="1019" max="1019" width="23.81640625" style="328" customWidth="1"/>
    <col min="1020" max="1020" width="9.81640625" style="328" customWidth="1"/>
    <col min="1021" max="1021" width="7.81640625" style="328" customWidth="1"/>
    <col min="1022" max="1022" width="7.36328125" style="328" customWidth="1"/>
    <col min="1023" max="1023" width="9.08984375" style="328" customWidth="1"/>
    <col min="1024" max="1024" width="0" style="328" hidden="1" customWidth="1"/>
    <col min="1025" max="1031" width="17.1796875" style="328" customWidth="1"/>
    <col min="1032" max="1032" width="8.90625" style="328"/>
    <col min="1033" max="1051" width="8.54296875" style="328" customWidth="1"/>
    <col min="1052" max="1273" width="8.90625" style="328"/>
    <col min="1274" max="1274" width="8.1796875" style="328" customWidth="1"/>
    <col min="1275" max="1275" width="23.81640625" style="328" customWidth="1"/>
    <col min="1276" max="1276" width="9.81640625" style="328" customWidth="1"/>
    <col min="1277" max="1277" width="7.81640625" style="328" customWidth="1"/>
    <col min="1278" max="1278" width="7.36328125" style="328" customWidth="1"/>
    <col min="1279" max="1279" width="9.08984375" style="328" customWidth="1"/>
    <col min="1280" max="1280" width="0" style="328" hidden="1" customWidth="1"/>
    <col min="1281" max="1287" width="17.1796875" style="328" customWidth="1"/>
    <col min="1288" max="1288" width="8.90625" style="328"/>
    <col min="1289" max="1307" width="8.54296875" style="328" customWidth="1"/>
    <col min="1308" max="1529" width="8.90625" style="328"/>
    <col min="1530" max="1530" width="8.1796875" style="328" customWidth="1"/>
    <col min="1531" max="1531" width="23.81640625" style="328" customWidth="1"/>
    <col min="1532" max="1532" width="9.81640625" style="328" customWidth="1"/>
    <col min="1533" max="1533" width="7.81640625" style="328" customWidth="1"/>
    <col min="1534" max="1534" width="7.36328125" style="328" customWidth="1"/>
    <col min="1535" max="1535" width="9.08984375" style="328" customWidth="1"/>
    <col min="1536" max="1536" width="0" style="328" hidden="1" customWidth="1"/>
    <col min="1537" max="1543" width="17.1796875" style="328" customWidth="1"/>
    <col min="1544" max="1544" width="8.90625" style="328"/>
    <col min="1545" max="1563" width="8.54296875" style="328" customWidth="1"/>
    <col min="1564" max="1785" width="8.90625" style="328"/>
    <col min="1786" max="1786" width="8.1796875" style="328" customWidth="1"/>
    <col min="1787" max="1787" width="23.81640625" style="328" customWidth="1"/>
    <col min="1788" max="1788" width="9.81640625" style="328" customWidth="1"/>
    <col min="1789" max="1789" width="7.81640625" style="328" customWidth="1"/>
    <col min="1790" max="1790" width="7.36328125" style="328" customWidth="1"/>
    <col min="1791" max="1791" width="9.08984375" style="328" customWidth="1"/>
    <col min="1792" max="1792" width="0" style="328" hidden="1" customWidth="1"/>
    <col min="1793" max="1799" width="17.1796875" style="328" customWidth="1"/>
    <col min="1800" max="1800" width="8.90625" style="328"/>
    <col min="1801" max="1819" width="8.54296875" style="328" customWidth="1"/>
    <col min="1820" max="2041" width="8.90625" style="328"/>
    <col min="2042" max="2042" width="8.1796875" style="328" customWidth="1"/>
    <col min="2043" max="2043" width="23.81640625" style="328" customWidth="1"/>
    <col min="2044" max="2044" width="9.81640625" style="328" customWidth="1"/>
    <col min="2045" max="2045" width="7.81640625" style="328" customWidth="1"/>
    <col min="2046" max="2046" width="7.36328125" style="328" customWidth="1"/>
    <col min="2047" max="2047" width="9.08984375" style="328" customWidth="1"/>
    <col min="2048" max="2048" width="0" style="328" hidden="1" customWidth="1"/>
    <col min="2049" max="2055" width="17.1796875" style="328" customWidth="1"/>
    <col min="2056" max="2056" width="8.90625" style="328"/>
    <col min="2057" max="2075" width="8.54296875" style="328" customWidth="1"/>
    <col min="2076" max="2297" width="8.90625" style="328"/>
    <col min="2298" max="2298" width="8.1796875" style="328" customWidth="1"/>
    <col min="2299" max="2299" width="23.81640625" style="328" customWidth="1"/>
    <col min="2300" max="2300" width="9.81640625" style="328" customWidth="1"/>
    <col min="2301" max="2301" width="7.81640625" style="328" customWidth="1"/>
    <col min="2302" max="2302" width="7.36328125" style="328" customWidth="1"/>
    <col min="2303" max="2303" width="9.08984375" style="328" customWidth="1"/>
    <col min="2304" max="2304" width="0" style="328" hidden="1" customWidth="1"/>
    <col min="2305" max="2311" width="17.1796875" style="328" customWidth="1"/>
    <col min="2312" max="2312" width="8.90625" style="328"/>
    <col min="2313" max="2331" width="8.54296875" style="328" customWidth="1"/>
    <col min="2332" max="2553" width="8.90625" style="328"/>
    <col min="2554" max="2554" width="8.1796875" style="328" customWidth="1"/>
    <col min="2555" max="2555" width="23.81640625" style="328" customWidth="1"/>
    <col min="2556" max="2556" width="9.81640625" style="328" customWidth="1"/>
    <col min="2557" max="2557" width="7.81640625" style="328" customWidth="1"/>
    <col min="2558" max="2558" width="7.36328125" style="328" customWidth="1"/>
    <col min="2559" max="2559" width="9.08984375" style="328" customWidth="1"/>
    <col min="2560" max="2560" width="0" style="328" hidden="1" customWidth="1"/>
    <col min="2561" max="2567" width="17.1796875" style="328" customWidth="1"/>
    <col min="2568" max="2568" width="8.90625" style="328"/>
    <col min="2569" max="2587" width="8.54296875" style="328" customWidth="1"/>
    <col min="2588" max="2809" width="8.90625" style="328"/>
    <col min="2810" max="2810" width="8.1796875" style="328" customWidth="1"/>
    <col min="2811" max="2811" width="23.81640625" style="328" customWidth="1"/>
    <col min="2812" max="2812" width="9.81640625" style="328" customWidth="1"/>
    <col min="2813" max="2813" width="7.81640625" style="328" customWidth="1"/>
    <col min="2814" max="2814" width="7.36328125" style="328" customWidth="1"/>
    <col min="2815" max="2815" width="9.08984375" style="328" customWidth="1"/>
    <col min="2816" max="2816" width="0" style="328" hidden="1" customWidth="1"/>
    <col min="2817" max="2823" width="17.1796875" style="328" customWidth="1"/>
    <col min="2824" max="2824" width="8.90625" style="328"/>
    <col min="2825" max="2843" width="8.54296875" style="328" customWidth="1"/>
    <col min="2844" max="3065" width="8.90625" style="328"/>
    <col min="3066" max="3066" width="8.1796875" style="328" customWidth="1"/>
    <col min="3067" max="3067" width="23.81640625" style="328" customWidth="1"/>
    <col min="3068" max="3068" width="9.81640625" style="328" customWidth="1"/>
    <col min="3069" max="3069" width="7.81640625" style="328" customWidth="1"/>
    <col min="3070" max="3070" width="7.36328125" style="328" customWidth="1"/>
    <col min="3071" max="3071" width="9.08984375" style="328" customWidth="1"/>
    <col min="3072" max="3072" width="0" style="328" hidden="1" customWidth="1"/>
    <col min="3073" max="3079" width="17.1796875" style="328" customWidth="1"/>
    <col min="3080" max="3080" width="8.90625" style="328"/>
    <col min="3081" max="3099" width="8.54296875" style="328" customWidth="1"/>
    <col min="3100" max="3321" width="8.90625" style="328"/>
    <col min="3322" max="3322" width="8.1796875" style="328" customWidth="1"/>
    <col min="3323" max="3323" width="23.81640625" style="328" customWidth="1"/>
    <col min="3324" max="3324" width="9.81640625" style="328" customWidth="1"/>
    <col min="3325" max="3325" width="7.81640625" style="328" customWidth="1"/>
    <col min="3326" max="3326" width="7.36328125" style="328" customWidth="1"/>
    <col min="3327" max="3327" width="9.08984375" style="328" customWidth="1"/>
    <col min="3328" max="3328" width="0" style="328" hidden="1" customWidth="1"/>
    <col min="3329" max="3335" width="17.1796875" style="328" customWidth="1"/>
    <col min="3336" max="3336" width="8.90625" style="328"/>
    <col min="3337" max="3355" width="8.54296875" style="328" customWidth="1"/>
    <col min="3356" max="3577" width="8.90625" style="328"/>
    <col min="3578" max="3578" width="8.1796875" style="328" customWidth="1"/>
    <col min="3579" max="3579" width="23.81640625" style="328" customWidth="1"/>
    <col min="3580" max="3580" width="9.81640625" style="328" customWidth="1"/>
    <col min="3581" max="3581" width="7.81640625" style="328" customWidth="1"/>
    <col min="3582" max="3582" width="7.36328125" style="328" customWidth="1"/>
    <col min="3583" max="3583" width="9.08984375" style="328" customWidth="1"/>
    <col min="3584" max="3584" width="0" style="328" hidden="1" customWidth="1"/>
    <col min="3585" max="3591" width="17.1796875" style="328" customWidth="1"/>
    <col min="3592" max="3592" width="8.90625" style="328"/>
    <col min="3593" max="3611" width="8.54296875" style="328" customWidth="1"/>
    <col min="3612" max="3833" width="8.90625" style="328"/>
    <col min="3834" max="3834" width="8.1796875" style="328" customWidth="1"/>
    <col min="3835" max="3835" width="23.81640625" style="328" customWidth="1"/>
    <col min="3836" max="3836" width="9.81640625" style="328" customWidth="1"/>
    <col min="3837" max="3837" width="7.81640625" style="328" customWidth="1"/>
    <col min="3838" max="3838" width="7.36328125" style="328" customWidth="1"/>
    <col min="3839" max="3839" width="9.08984375" style="328" customWidth="1"/>
    <col min="3840" max="3840" width="0" style="328" hidden="1" customWidth="1"/>
    <col min="3841" max="3847" width="17.1796875" style="328" customWidth="1"/>
    <col min="3848" max="3848" width="8.90625" style="328"/>
    <col min="3849" max="3867" width="8.54296875" style="328" customWidth="1"/>
    <col min="3868" max="4089" width="8.90625" style="328"/>
    <col min="4090" max="4090" width="8.1796875" style="328" customWidth="1"/>
    <col min="4091" max="4091" width="23.81640625" style="328" customWidth="1"/>
    <col min="4092" max="4092" width="9.81640625" style="328" customWidth="1"/>
    <col min="4093" max="4093" width="7.81640625" style="328" customWidth="1"/>
    <col min="4094" max="4094" width="7.36328125" style="328" customWidth="1"/>
    <col min="4095" max="4095" width="9.08984375" style="328" customWidth="1"/>
    <col min="4096" max="4096" width="0" style="328" hidden="1" customWidth="1"/>
    <col min="4097" max="4103" width="17.1796875" style="328" customWidth="1"/>
    <col min="4104" max="4104" width="8.90625" style="328"/>
    <col min="4105" max="4123" width="8.54296875" style="328" customWidth="1"/>
    <col min="4124" max="4345" width="8.90625" style="328"/>
    <col min="4346" max="4346" width="8.1796875" style="328" customWidth="1"/>
    <col min="4347" max="4347" width="23.81640625" style="328" customWidth="1"/>
    <col min="4348" max="4348" width="9.81640625" style="328" customWidth="1"/>
    <col min="4349" max="4349" width="7.81640625" style="328" customWidth="1"/>
    <col min="4350" max="4350" width="7.36328125" style="328" customWidth="1"/>
    <col min="4351" max="4351" width="9.08984375" style="328" customWidth="1"/>
    <col min="4352" max="4352" width="0" style="328" hidden="1" customWidth="1"/>
    <col min="4353" max="4359" width="17.1796875" style="328" customWidth="1"/>
    <col min="4360" max="4360" width="8.90625" style="328"/>
    <col min="4361" max="4379" width="8.54296875" style="328" customWidth="1"/>
    <col min="4380" max="4601" width="8.90625" style="328"/>
    <col min="4602" max="4602" width="8.1796875" style="328" customWidth="1"/>
    <col min="4603" max="4603" width="23.81640625" style="328" customWidth="1"/>
    <col min="4604" max="4604" width="9.81640625" style="328" customWidth="1"/>
    <col min="4605" max="4605" width="7.81640625" style="328" customWidth="1"/>
    <col min="4606" max="4606" width="7.36328125" style="328" customWidth="1"/>
    <col min="4607" max="4607" width="9.08984375" style="328" customWidth="1"/>
    <col min="4608" max="4608" width="0" style="328" hidden="1" customWidth="1"/>
    <col min="4609" max="4615" width="17.1796875" style="328" customWidth="1"/>
    <col min="4616" max="4616" width="8.90625" style="328"/>
    <col min="4617" max="4635" width="8.54296875" style="328" customWidth="1"/>
    <col min="4636" max="4857" width="8.90625" style="328"/>
    <col min="4858" max="4858" width="8.1796875" style="328" customWidth="1"/>
    <col min="4859" max="4859" width="23.81640625" style="328" customWidth="1"/>
    <col min="4860" max="4860" width="9.81640625" style="328" customWidth="1"/>
    <col min="4861" max="4861" width="7.81640625" style="328" customWidth="1"/>
    <col min="4862" max="4862" width="7.36328125" style="328" customWidth="1"/>
    <col min="4863" max="4863" width="9.08984375" style="328" customWidth="1"/>
    <col min="4864" max="4864" width="0" style="328" hidden="1" customWidth="1"/>
    <col min="4865" max="4871" width="17.1796875" style="328" customWidth="1"/>
    <col min="4872" max="4872" width="8.90625" style="328"/>
    <col min="4873" max="4891" width="8.54296875" style="328" customWidth="1"/>
    <col min="4892" max="5113" width="8.90625" style="328"/>
    <col min="5114" max="5114" width="8.1796875" style="328" customWidth="1"/>
    <col min="5115" max="5115" width="23.81640625" style="328" customWidth="1"/>
    <col min="5116" max="5116" width="9.81640625" style="328" customWidth="1"/>
    <col min="5117" max="5117" width="7.81640625" style="328" customWidth="1"/>
    <col min="5118" max="5118" width="7.36328125" style="328" customWidth="1"/>
    <col min="5119" max="5119" width="9.08984375" style="328" customWidth="1"/>
    <col min="5120" max="5120" width="0" style="328" hidden="1" customWidth="1"/>
    <col min="5121" max="5127" width="17.1796875" style="328" customWidth="1"/>
    <col min="5128" max="5128" width="8.90625" style="328"/>
    <col min="5129" max="5147" width="8.54296875" style="328" customWidth="1"/>
    <col min="5148" max="5369" width="8.90625" style="328"/>
    <col min="5370" max="5370" width="8.1796875" style="328" customWidth="1"/>
    <col min="5371" max="5371" width="23.81640625" style="328" customWidth="1"/>
    <col min="5372" max="5372" width="9.81640625" style="328" customWidth="1"/>
    <col min="5373" max="5373" width="7.81640625" style="328" customWidth="1"/>
    <col min="5374" max="5374" width="7.36328125" style="328" customWidth="1"/>
    <col min="5375" max="5375" width="9.08984375" style="328" customWidth="1"/>
    <col min="5376" max="5376" width="0" style="328" hidden="1" customWidth="1"/>
    <col min="5377" max="5383" width="17.1796875" style="328" customWidth="1"/>
    <col min="5384" max="5384" width="8.90625" style="328"/>
    <col min="5385" max="5403" width="8.54296875" style="328" customWidth="1"/>
    <col min="5404" max="5625" width="8.90625" style="328"/>
    <col min="5626" max="5626" width="8.1796875" style="328" customWidth="1"/>
    <col min="5627" max="5627" width="23.81640625" style="328" customWidth="1"/>
    <col min="5628" max="5628" width="9.81640625" style="328" customWidth="1"/>
    <col min="5629" max="5629" width="7.81640625" style="328" customWidth="1"/>
    <col min="5630" max="5630" width="7.36328125" style="328" customWidth="1"/>
    <col min="5631" max="5631" width="9.08984375" style="328" customWidth="1"/>
    <col min="5632" max="5632" width="0" style="328" hidden="1" customWidth="1"/>
    <col min="5633" max="5639" width="17.1796875" style="328" customWidth="1"/>
    <col min="5640" max="5640" width="8.90625" style="328"/>
    <col min="5641" max="5659" width="8.54296875" style="328" customWidth="1"/>
    <col min="5660" max="5881" width="8.90625" style="328"/>
    <col min="5882" max="5882" width="8.1796875" style="328" customWidth="1"/>
    <col min="5883" max="5883" width="23.81640625" style="328" customWidth="1"/>
    <col min="5884" max="5884" width="9.81640625" style="328" customWidth="1"/>
    <col min="5885" max="5885" width="7.81640625" style="328" customWidth="1"/>
    <col min="5886" max="5886" width="7.36328125" style="328" customWidth="1"/>
    <col min="5887" max="5887" width="9.08984375" style="328" customWidth="1"/>
    <col min="5888" max="5888" width="0" style="328" hidden="1" customWidth="1"/>
    <col min="5889" max="5895" width="17.1796875" style="328" customWidth="1"/>
    <col min="5896" max="5896" width="8.90625" style="328"/>
    <col min="5897" max="5915" width="8.54296875" style="328" customWidth="1"/>
    <col min="5916" max="6137" width="8.90625" style="328"/>
    <col min="6138" max="6138" width="8.1796875" style="328" customWidth="1"/>
    <col min="6139" max="6139" width="23.81640625" style="328" customWidth="1"/>
    <col min="6140" max="6140" width="9.81640625" style="328" customWidth="1"/>
    <col min="6141" max="6141" width="7.81640625" style="328" customWidth="1"/>
    <col min="6142" max="6142" width="7.36328125" style="328" customWidth="1"/>
    <col min="6143" max="6143" width="9.08984375" style="328" customWidth="1"/>
    <col min="6144" max="6144" width="0" style="328" hidden="1" customWidth="1"/>
    <col min="6145" max="6151" width="17.1796875" style="328" customWidth="1"/>
    <col min="6152" max="6152" width="8.90625" style="328"/>
    <col min="6153" max="6171" width="8.54296875" style="328" customWidth="1"/>
    <col min="6172" max="6393" width="8.90625" style="328"/>
    <col min="6394" max="6394" width="8.1796875" style="328" customWidth="1"/>
    <col min="6395" max="6395" width="23.81640625" style="328" customWidth="1"/>
    <col min="6396" max="6396" width="9.81640625" style="328" customWidth="1"/>
    <col min="6397" max="6397" width="7.81640625" style="328" customWidth="1"/>
    <col min="6398" max="6398" width="7.36328125" style="328" customWidth="1"/>
    <col min="6399" max="6399" width="9.08984375" style="328" customWidth="1"/>
    <col min="6400" max="6400" width="0" style="328" hidden="1" customWidth="1"/>
    <col min="6401" max="6407" width="17.1796875" style="328" customWidth="1"/>
    <col min="6408" max="6408" width="8.90625" style="328"/>
    <col min="6409" max="6427" width="8.54296875" style="328" customWidth="1"/>
    <col min="6428" max="6649" width="8.90625" style="328"/>
    <col min="6650" max="6650" width="8.1796875" style="328" customWidth="1"/>
    <col min="6651" max="6651" width="23.81640625" style="328" customWidth="1"/>
    <col min="6652" max="6652" width="9.81640625" style="328" customWidth="1"/>
    <col min="6653" max="6653" width="7.81640625" style="328" customWidth="1"/>
    <col min="6654" max="6654" width="7.36328125" style="328" customWidth="1"/>
    <col min="6655" max="6655" width="9.08984375" style="328" customWidth="1"/>
    <col min="6656" max="6656" width="0" style="328" hidden="1" customWidth="1"/>
    <col min="6657" max="6663" width="17.1796875" style="328" customWidth="1"/>
    <col min="6664" max="6664" width="8.90625" style="328"/>
    <col min="6665" max="6683" width="8.54296875" style="328" customWidth="1"/>
    <col min="6684" max="6905" width="8.90625" style="328"/>
    <col min="6906" max="6906" width="8.1796875" style="328" customWidth="1"/>
    <col min="6907" max="6907" width="23.81640625" style="328" customWidth="1"/>
    <col min="6908" max="6908" width="9.81640625" style="328" customWidth="1"/>
    <col min="6909" max="6909" width="7.81640625" style="328" customWidth="1"/>
    <col min="6910" max="6910" width="7.36328125" style="328" customWidth="1"/>
    <col min="6911" max="6911" width="9.08984375" style="328" customWidth="1"/>
    <col min="6912" max="6912" width="0" style="328" hidden="1" customWidth="1"/>
    <col min="6913" max="6919" width="17.1796875" style="328" customWidth="1"/>
    <col min="6920" max="6920" width="8.90625" style="328"/>
    <col min="6921" max="6939" width="8.54296875" style="328" customWidth="1"/>
    <col min="6940" max="7161" width="8.90625" style="328"/>
    <col min="7162" max="7162" width="8.1796875" style="328" customWidth="1"/>
    <col min="7163" max="7163" width="23.81640625" style="328" customWidth="1"/>
    <col min="7164" max="7164" width="9.81640625" style="328" customWidth="1"/>
    <col min="7165" max="7165" width="7.81640625" style="328" customWidth="1"/>
    <col min="7166" max="7166" width="7.36328125" style="328" customWidth="1"/>
    <col min="7167" max="7167" width="9.08984375" style="328" customWidth="1"/>
    <col min="7168" max="7168" width="0" style="328" hidden="1" customWidth="1"/>
    <col min="7169" max="7175" width="17.1796875" style="328" customWidth="1"/>
    <col min="7176" max="7176" width="8.90625" style="328"/>
    <col min="7177" max="7195" width="8.54296875" style="328" customWidth="1"/>
    <col min="7196" max="7417" width="8.90625" style="328"/>
    <col min="7418" max="7418" width="8.1796875" style="328" customWidth="1"/>
    <col min="7419" max="7419" width="23.81640625" style="328" customWidth="1"/>
    <col min="7420" max="7420" width="9.81640625" style="328" customWidth="1"/>
    <col min="7421" max="7421" width="7.81640625" style="328" customWidth="1"/>
    <col min="7422" max="7422" width="7.36328125" style="328" customWidth="1"/>
    <col min="7423" max="7423" width="9.08984375" style="328" customWidth="1"/>
    <col min="7424" max="7424" width="0" style="328" hidden="1" customWidth="1"/>
    <col min="7425" max="7431" width="17.1796875" style="328" customWidth="1"/>
    <col min="7432" max="7432" width="8.90625" style="328"/>
    <col min="7433" max="7451" width="8.54296875" style="328" customWidth="1"/>
    <col min="7452" max="7673" width="8.90625" style="328"/>
    <col min="7674" max="7674" width="8.1796875" style="328" customWidth="1"/>
    <col min="7675" max="7675" width="23.81640625" style="328" customWidth="1"/>
    <col min="7676" max="7676" width="9.81640625" style="328" customWidth="1"/>
    <col min="7677" max="7677" width="7.81640625" style="328" customWidth="1"/>
    <col min="7678" max="7678" width="7.36328125" style="328" customWidth="1"/>
    <col min="7679" max="7679" width="9.08984375" style="328" customWidth="1"/>
    <col min="7680" max="7680" width="0" style="328" hidden="1" customWidth="1"/>
    <col min="7681" max="7687" width="17.1796875" style="328" customWidth="1"/>
    <col min="7688" max="7688" width="8.90625" style="328"/>
    <col min="7689" max="7707" width="8.54296875" style="328" customWidth="1"/>
    <col min="7708" max="7929" width="8.90625" style="328"/>
    <col min="7930" max="7930" width="8.1796875" style="328" customWidth="1"/>
    <col min="7931" max="7931" width="23.81640625" style="328" customWidth="1"/>
    <col min="7932" max="7932" width="9.81640625" style="328" customWidth="1"/>
    <col min="7933" max="7933" width="7.81640625" style="328" customWidth="1"/>
    <col min="7934" max="7934" width="7.36328125" style="328" customWidth="1"/>
    <col min="7935" max="7935" width="9.08984375" style="328" customWidth="1"/>
    <col min="7936" max="7936" width="0" style="328" hidden="1" customWidth="1"/>
    <col min="7937" max="7943" width="17.1796875" style="328" customWidth="1"/>
    <col min="7944" max="7944" width="8.90625" style="328"/>
    <col min="7945" max="7963" width="8.54296875" style="328" customWidth="1"/>
    <col min="7964" max="8185" width="8.90625" style="328"/>
    <col min="8186" max="8186" width="8.1796875" style="328" customWidth="1"/>
    <col min="8187" max="8187" width="23.81640625" style="328" customWidth="1"/>
    <col min="8188" max="8188" width="9.81640625" style="328" customWidth="1"/>
    <col min="8189" max="8189" width="7.81640625" style="328" customWidth="1"/>
    <col min="8190" max="8190" width="7.36328125" style="328" customWidth="1"/>
    <col min="8191" max="8191" width="9.08984375" style="328" customWidth="1"/>
    <col min="8192" max="8192" width="0" style="328" hidden="1" customWidth="1"/>
    <col min="8193" max="8199" width="17.1796875" style="328" customWidth="1"/>
    <col min="8200" max="8200" width="8.90625" style="328"/>
    <col min="8201" max="8219" width="8.54296875" style="328" customWidth="1"/>
    <col min="8220" max="8441" width="8.90625" style="328"/>
    <col min="8442" max="8442" width="8.1796875" style="328" customWidth="1"/>
    <col min="8443" max="8443" width="23.81640625" style="328" customWidth="1"/>
    <col min="8444" max="8444" width="9.81640625" style="328" customWidth="1"/>
    <col min="8445" max="8445" width="7.81640625" style="328" customWidth="1"/>
    <col min="8446" max="8446" width="7.36328125" style="328" customWidth="1"/>
    <col min="8447" max="8447" width="9.08984375" style="328" customWidth="1"/>
    <col min="8448" max="8448" width="0" style="328" hidden="1" customWidth="1"/>
    <col min="8449" max="8455" width="17.1796875" style="328" customWidth="1"/>
    <col min="8456" max="8456" width="8.90625" style="328"/>
    <col min="8457" max="8475" width="8.54296875" style="328" customWidth="1"/>
    <col min="8476" max="8697" width="8.90625" style="328"/>
    <col min="8698" max="8698" width="8.1796875" style="328" customWidth="1"/>
    <col min="8699" max="8699" width="23.81640625" style="328" customWidth="1"/>
    <col min="8700" max="8700" width="9.81640625" style="328" customWidth="1"/>
    <col min="8701" max="8701" width="7.81640625" style="328" customWidth="1"/>
    <col min="8702" max="8702" width="7.36328125" style="328" customWidth="1"/>
    <col min="8703" max="8703" width="9.08984375" style="328" customWidth="1"/>
    <col min="8704" max="8704" width="0" style="328" hidden="1" customWidth="1"/>
    <col min="8705" max="8711" width="17.1796875" style="328" customWidth="1"/>
    <col min="8712" max="8712" width="8.90625" style="328"/>
    <col min="8713" max="8731" width="8.54296875" style="328" customWidth="1"/>
    <col min="8732" max="8953" width="8.90625" style="328"/>
    <col min="8954" max="8954" width="8.1796875" style="328" customWidth="1"/>
    <col min="8955" max="8955" width="23.81640625" style="328" customWidth="1"/>
    <col min="8956" max="8956" width="9.81640625" style="328" customWidth="1"/>
    <col min="8957" max="8957" width="7.81640625" style="328" customWidth="1"/>
    <col min="8958" max="8958" width="7.36328125" style="328" customWidth="1"/>
    <col min="8959" max="8959" width="9.08984375" style="328" customWidth="1"/>
    <col min="8960" max="8960" width="0" style="328" hidden="1" customWidth="1"/>
    <col min="8961" max="8967" width="17.1796875" style="328" customWidth="1"/>
    <col min="8968" max="8968" width="8.90625" style="328"/>
    <col min="8969" max="8987" width="8.54296875" style="328" customWidth="1"/>
    <col min="8988" max="9209" width="8.90625" style="328"/>
    <col min="9210" max="9210" width="8.1796875" style="328" customWidth="1"/>
    <col min="9211" max="9211" width="23.81640625" style="328" customWidth="1"/>
    <col min="9212" max="9212" width="9.81640625" style="328" customWidth="1"/>
    <col min="9213" max="9213" width="7.81640625" style="328" customWidth="1"/>
    <col min="9214" max="9214" width="7.36328125" style="328" customWidth="1"/>
    <col min="9215" max="9215" width="9.08984375" style="328" customWidth="1"/>
    <col min="9216" max="9216" width="0" style="328" hidden="1" customWidth="1"/>
    <col min="9217" max="9223" width="17.1796875" style="328" customWidth="1"/>
    <col min="9224" max="9224" width="8.90625" style="328"/>
    <col min="9225" max="9243" width="8.54296875" style="328" customWidth="1"/>
    <col min="9244" max="9465" width="8.90625" style="328"/>
    <col min="9466" max="9466" width="8.1796875" style="328" customWidth="1"/>
    <col min="9467" max="9467" width="23.81640625" style="328" customWidth="1"/>
    <col min="9468" max="9468" width="9.81640625" style="328" customWidth="1"/>
    <col min="9469" max="9469" width="7.81640625" style="328" customWidth="1"/>
    <col min="9470" max="9470" width="7.36328125" style="328" customWidth="1"/>
    <col min="9471" max="9471" width="9.08984375" style="328" customWidth="1"/>
    <col min="9472" max="9472" width="0" style="328" hidden="1" customWidth="1"/>
    <col min="9473" max="9479" width="17.1796875" style="328" customWidth="1"/>
    <col min="9480" max="9480" width="8.90625" style="328"/>
    <col min="9481" max="9499" width="8.54296875" style="328" customWidth="1"/>
    <col min="9500" max="9721" width="8.90625" style="328"/>
    <col min="9722" max="9722" width="8.1796875" style="328" customWidth="1"/>
    <col min="9723" max="9723" width="23.81640625" style="328" customWidth="1"/>
    <col min="9724" max="9724" width="9.81640625" style="328" customWidth="1"/>
    <col min="9725" max="9725" width="7.81640625" style="328" customWidth="1"/>
    <col min="9726" max="9726" width="7.36328125" style="328" customWidth="1"/>
    <col min="9727" max="9727" width="9.08984375" style="328" customWidth="1"/>
    <col min="9728" max="9728" width="0" style="328" hidden="1" customWidth="1"/>
    <col min="9729" max="9735" width="17.1796875" style="328" customWidth="1"/>
    <col min="9736" max="9736" width="8.90625" style="328"/>
    <col min="9737" max="9755" width="8.54296875" style="328" customWidth="1"/>
    <col min="9756" max="9977" width="8.90625" style="328"/>
    <col min="9978" max="9978" width="8.1796875" style="328" customWidth="1"/>
    <col min="9979" max="9979" width="23.81640625" style="328" customWidth="1"/>
    <col min="9980" max="9980" width="9.81640625" style="328" customWidth="1"/>
    <col min="9981" max="9981" width="7.81640625" style="328" customWidth="1"/>
    <col min="9982" max="9982" width="7.36328125" style="328" customWidth="1"/>
    <col min="9983" max="9983" width="9.08984375" style="328" customWidth="1"/>
    <col min="9984" max="9984" width="0" style="328" hidden="1" customWidth="1"/>
    <col min="9985" max="9991" width="17.1796875" style="328" customWidth="1"/>
    <col min="9992" max="9992" width="8.90625" style="328"/>
    <col min="9993" max="10011" width="8.54296875" style="328" customWidth="1"/>
    <col min="10012" max="10233" width="8.90625" style="328"/>
    <col min="10234" max="10234" width="8.1796875" style="328" customWidth="1"/>
    <col min="10235" max="10235" width="23.81640625" style="328" customWidth="1"/>
    <col min="10236" max="10236" width="9.81640625" style="328" customWidth="1"/>
    <col min="10237" max="10237" width="7.81640625" style="328" customWidth="1"/>
    <col min="10238" max="10238" width="7.36328125" style="328" customWidth="1"/>
    <col min="10239" max="10239" width="9.08984375" style="328" customWidth="1"/>
    <col min="10240" max="10240" width="0" style="328" hidden="1" customWidth="1"/>
    <col min="10241" max="10247" width="17.1796875" style="328" customWidth="1"/>
    <col min="10248" max="10248" width="8.90625" style="328"/>
    <col min="10249" max="10267" width="8.54296875" style="328" customWidth="1"/>
    <col min="10268" max="10489" width="8.90625" style="328"/>
    <col min="10490" max="10490" width="8.1796875" style="328" customWidth="1"/>
    <col min="10491" max="10491" width="23.81640625" style="328" customWidth="1"/>
    <col min="10492" max="10492" width="9.81640625" style="328" customWidth="1"/>
    <col min="10493" max="10493" width="7.81640625" style="328" customWidth="1"/>
    <col min="10494" max="10494" width="7.36328125" style="328" customWidth="1"/>
    <col min="10495" max="10495" width="9.08984375" style="328" customWidth="1"/>
    <col min="10496" max="10496" width="0" style="328" hidden="1" customWidth="1"/>
    <col min="10497" max="10503" width="17.1796875" style="328" customWidth="1"/>
    <col min="10504" max="10504" width="8.90625" style="328"/>
    <col min="10505" max="10523" width="8.54296875" style="328" customWidth="1"/>
    <col min="10524" max="10745" width="8.90625" style="328"/>
    <col min="10746" max="10746" width="8.1796875" style="328" customWidth="1"/>
    <col min="10747" max="10747" width="23.81640625" style="328" customWidth="1"/>
    <col min="10748" max="10748" width="9.81640625" style="328" customWidth="1"/>
    <col min="10749" max="10749" width="7.81640625" style="328" customWidth="1"/>
    <col min="10750" max="10750" width="7.36328125" style="328" customWidth="1"/>
    <col min="10751" max="10751" width="9.08984375" style="328" customWidth="1"/>
    <col min="10752" max="10752" width="0" style="328" hidden="1" customWidth="1"/>
    <col min="10753" max="10759" width="17.1796875" style="328" customWidth="1"/>
    <col min="10760" max="10760" width="8.90625" style="328"/>
    <col min="10761" max="10779" width="8.54296875" style="328" customWidth="1"/>
    <col min="10780" max="11001" width="8.90625" style="328"/>
    <col min="11002" max="11002" width="8.1796875" style="328" customWidth="1"/>
    <col min="11003" max="11003" width="23.81640625" style="328" customWidth="1"/>
    <col min="11004" max="11004" width="9.81640625" style="328" customWidth="1"/>
    <col min="11005" max="11005" width="7.81640625" style="328" customWidth="1"/>
    <col min="11006" max="11006" width="7.36328125" style="328" customWidth="1"/>
    <col min="11007" max="11007" width="9.08984375" style="328" customWidth="1"/>
    <col min="11008" max="11008" width="0" style="328" hidden="1" customWidth="1"/>
    <col min="11009" max="11015" width="17.1796875" style="328" customWidth="1"/>
    <col min="11016" max="11016" width="8.90625" style="328"/>
    <col min="11017" max="11035" width="8.54296875" style="328" customWidth="1"/>
    <col min="11036" max="11257" width="8.90625" style="328"/>
    <col min="11258" max="11258" width="8.1796875" style="328" customWidth="1"/>
    <col min="11259" max="11259" width="23.81640625" style="328" customWidth="1"/>
    <col min="11260" max="11260" width="9.81640625" style="328" customWidth="1"/>
    <col min="11261" max="11261" width="7.81640625" style="328" customWidth="1"/>
    <col min="11262" max="11262" width="7.36328125" style="328" customWidth="1"/>
    <col min="11263" max="11263" width="9.08984375" style="328" customWidth="1"/>
    <col min="11264" max="11264" width="0" style="328" hidden="1" customWidth="1"/>
    <col min="11265" max="11271" width="17.1796875" style="328" customWidth="1"/>
    <col min="11272" max="11272" width="8.90625" style="328"/>
    <col min="11273" max="11291" width="8.54296875" style="328" customWidth="1"/>
    <col min="11292" max="11513" width="8.90625" style="328"/>
    <col min="11514" max="11514" width="8.1796875" style="328" customWidth="1"/>
    <col min="11515" max="11515" width="23.81640625" style="328" customWidth="1"/>
    <col min="11516" max="11516" width="9.81640625" style="328" customWidth="1"/>
    <col min="11517" max="11517" width="7.81640625" style="328" customWidth="1"/>
    <col min="11518" max="11518" width="7.36328125" style="328" customWidth="1"/>
    <col min="11519" max="11519" width="9.08984375" style="328" customWidth="1"/>
    <col min="11520" max="11520" width="0" style="328" hidden="1" customWidth="1"/>
    <col min="11521" max="11527" width="17.1796875" style="328" customWidth="1"/>
    <col min="11528" max="11528" width="8.90625" style="328"/>
    <col min="11529" max="11547" width="8.54296875" style="328" customWidth="1"/>
    <col min="11548" max="11769" width="8.90625" style="328"/>
    <col min="11770" max="11770" width="8.1796875" style="328" customWidth="1"/>
    <col min="11771" max="11771" width="23.81640625" style="328" customWidth="1"/>
    <col min="11772" max="11772" width="9.81640625" style="328" customWidth="1"/>
    <col min="11773" max="11773" width="7.81640625" style="328" customWidth="1"/>
    <col min="11774" max="11774" width="7.36328125" style="328" customWidth="1"/>
    <col min="11775" max="11775" width="9.08984375" style="328" customWidth="1"/>
    <col min="11776" max="11776" width="0" style="328" hidden="1" customWidth="1"/>
    <col min="11777" max="11783" width="17.1796875" style="328" customWidth="1"/>
    <col min="11784" max="11784" width="8.90625" style="328"/>
    <col min="11785" max="11803" width="8.54296875" style="328" customWidth="1"/>
    <col min="11804" max="12025" width="8.90625" style="328"/>
    <col min="12026" max="12026" width="8.1796875" style="328" customWidth="1"/>
    <col min="12027" max="12027" width="23.81640625" style="328" customWidth="1"/>
    <col min="12028" max="12028" width="9.81640625" style="328" customWidth="1"/>
    <col min="12029" max="12029" width="7.81640625" style="328" customWidth="1"/>
    <col min="12030" max="12030" width="7.36328125" style="328" customWidth="1"/>
    <col min="12031" max="12031" width="9.08984375" style="328" customWidth="1"/>
    <col min="12032" max="12032" width="0" style="328" hidden="1" customWidth="1"/>
    <col min="12033" max="12039" width="17.1796875" style="328" customWidth="1"/>
    <col min="12040" max="12040" width="8.90625" style="328"/>
    <col min="12041" max="12059" width="8.54296875" style="328" customWidth="1"/>
    <col min="12060" max="12281" width="8.90625" style="328"/>
    <col min="12282" max="12282" width="8.1796875" style="328" customWidth="1"/>
    <col min="12283" max="12283" width="23.81640625" style="328" customWidth="1"/>
    <col min="12284" max="12284" width="9.81640625" style="328" customWidth="1"/>
    <col min="12285" max="12285" width="7.81640625" style="328" customWidth="1"/>
    <col min="12286" max="12286" width="7.36328125" style="328" customWidth="1"/>
    <col min="12287" max="12287" width="9.08984375" style="328" customWidth="1"/>
    <col min="12288" max="12288" width="0" style="328" hidden="1" customWidth="1"/>
    <col min="12289" max="12295" width="17.1796875" style="328" customWidth="1"/>
    <col min="12296" max="12296" width="8.90625" style="328"/>
    <col min="12297" max="12315" width="8.54296875" style="328" customWidth="1"/>
    <col min="12316" max="12537" width="8.90625" style="328"/>
    <col min="12538" max="12538" width="8.1796875" style="328" customWidth="1"/>
    <col min="12539" max="12539" width="23.81640625" style="328" customWidth="1"/>
    <col min="12540" max="12540" width="9.81640625" style="328" customWidth="1"/>
    <col min="12541" max="12541" width="7.81640625" style="328" customWidth="1"/>
    <col min="12542" max="12542" width="7.36328125" style="328" customWidth="1"/>
    <col min="12543" max="12543" width="9.08984375" style="328" customWidth="1"/>
    <col min="12544" max="12544" width="0" style="328" hidden="1" customWidth="1"/>
    <col min="12545" max="12551" width="17.1796875" style="328" customWidth="1"/>
    <col min="12552" max="12552" width="8.90625" style="328"/>
    <col min="12553" max="12571" width="8.54296875" style="328" customWidth="1"/>
    <col min="12572" max="12793" width="8.90625" style="328"/>
    <col min="12794" max="12794" width="8.1796875" style="328" customWidth="1"/>
    <col min="12795" max="12795" width="23.81640625" style="328" customWidth="1"/>
    <col min="12796" max="12796" width="9.81640625" style="328" customWidth="1"/>
    <col min="12797" max="12797" width="7.81640625" style="328" customWidth="1"/>
    <col min="12798" max="12798" width="7.36328125" style="328" customWidth="1"/>
    <col min="12799" max="12799" width="9.08984375" style="328" customWidth="1"/>
    <col min="12800" max="12800" width="0" style="328" hidden="1" customWidth="1"/>
    <col min="12801" max="12807" width="17.1796875" style="328" customWidth="1"/>
    <col min="12808" max="12808" width="8.90625" style="328"/>
    <col min="12809" max="12827" width="8.54296875" style="328" customWidth="1"/>
    <col min="12828" max="13049" width="8.90625" style="328"/>
    <col min="13050" max="13050" width="8.1796875" style="328" customWidth="1"/>
    <col min="13051" max="13051" width="23.81640625" style="328" customWidth="1"/>
    <col min="13052" max="13052" width="9.81640625" style="328" customWidth="1"/>
    <col min="13053" max="13053" width="7.81640625" style="328" customWidth="1"/>
    <col min="13054" max="13054" width="7.36328125" style="328" customWidth="1"/>
    <col min="13055" max="13055" width="9.08984375" style="328" customWidth="1"/>
    <col min="13056" max="13056" width="0" style="328" hidden="1" customWidth="1"/>
    <col min="13057" max="13063" width="17.1796875" style="328" customWidth="1"/>
    <col min="13064" max="13064" width="8.90625" style="328"/>
    <col min="13065" max="13083" width="8.54296875" style="328" customWidth="1"/>
    <col min="13084" max="13305" width="8.90625" style="328"/>
    <col min="13306" max="13306" width="8.1796875" style="328" customWidth="1"/>
    <col min="13307" max="13307" width="23.81640625" style="328" customWidth="1"/>
    <col min="13308" max="13308" width="9.81640625" style="328" customWidth="1"/>
    <col min="13309" max="13309" width="7.81640625" style="328" customWidth="1"/>
    <col min="13310" max="13310" width="7.36328125" style="328" customWidth="1"/>
    <col min="13311" max="13311" width="9.08984375" style="328" customWidth="1"/>
    <col min="13312" max="13312" width="0" style="328" hidden="1" customWidth="1"/>
    <col min="13313" max="13319" width="17.1796875" style="328" customWidth="1"/>
    <col min="13320" max="13320" width="8.90625" style="328"/>
    <col min="13321" max="13339" width="8.54296875" style="328" customWidth="1"/>
    <col min="13340" max="13561" width="8.90625" style="328"/>
    <col min="13562" max="13562" width="8.1796875" style="328" customWidth="1"/>
    <col min="13563" max="13563" width="23.81640625" style="328" customWidth="1"/>
    <col min="13564" max="13564" width="9.81640625" style="328" customWidth="1"/>
    <col min="13565" max="13565" width="7.81640625" style="328" customWidth="1"/>
    <col min="13566" max="13566" width="7.36328125" style="328" customWidth="1"/>
    <col min="13567" max="13567" width="9.08984375" style="328" customWidth="1"/>
    <col min="13568" max="13568" width="0" style="328" hidden="1" customWidth="1"/>
    <col min="13569" max="13575" width="17.1796875" style="328" customWidth="1"/>
    <col min="13576" max="13576" width="8.90625" style="328"/>
    <col min="13577" max="13595" width="8.54296875" style="328" customWidth="1"/>
    <col min="13596" max="13817" width="8.90625" style="328"/>
    <col min="13818" max="13818" width="8.1796875" style="328" customWidth="1"/>
    <col min="13819" max="13819" width="23.81640625" style="328" customWidth="1"/>
    <col min="13820" max="13820" width="9.81640625" style="328" customWidth="1"/>
    <col min="13821" max="13821" width="7.81640625" style="328" customWidth="1"/>
    <col min="13822" max="13822" width="7.36328125" style="328" customWidth="1"/>
    <col min="13823" max="13823" width="9.08984375" style="328" customWidth="1"/>
    <col min="13824" max="13824" width="0" style="328" hidden="1" customWidth="1"/>
    <col min="13825" max="13831" width="17.1796875" style="328" customWidth="1"/>
    <col min="13832" max="13832" width="8.90625" style="328"/>
    <col min="13833" max="13851" width="8.54296875" style="328" customWidth="1"/>
    <col min="13852" max="14073" width="8.90625" style="328"/>
    <col min="14074" max="14074" width="8.1796875" style="328" customWidth="1"/>
    <col min="14075" max="14075" width="23.81640625" style="328" customWidth="1"/>
    <col min="14076" max="14076" width="9.81640625" style="328" customWidth="1"/>
    <col min="14077" max="14077" width="7.81640625" style="328" customWidth="1"/>
    <col min="14078" max="14078" width="7.36328125" style="328" customWidth="1"/>
    <col min="14079" max="14079" width="9.08984375" style="328" customWidth="1"/>
    <col min="14080" max="14080" width="0" style="328" hidden="1" customWidth="1"/>
    <col min="14081" max="14087" width="17.1796875" style="328" customWidth="1"/>
    <col min="14088" max="14088" width="8.90625" style="328"/>
    <col min="14089" max="14107" width="8.54296875" style="328" customWidth="1"/>
    <col min="14108" max="14329" width="8.90625" style="328"/>
    <col min="14330" max="14330" width="8.1796875" style="328" customWidth="1"/>
    <col min="14331" max="14331" width="23.81640625" style="328" customWidth="1"/>
    <col min="14332" max="14332" width="9.81640625" style="328" customWidth="1"/>
    <col min="14333" max="14333" width="7.81640625" style="328" customWidth="1"/>
    <col min="14334" max="14334" width="7.36328125" style="328" customWidth="1"/>
    <col min="14335" max="14335" width="9.08984375" style="328" customWidth="1"/>
    <col min="14336" max="14336" width="0" style="328" hidden="1" customWidth="1"/>
    <col min="14337" max="14343" width="17.1796875" style="328" customWidth="1"/>
    <col min="14344" max="14344" width="8.90625" style="328"/>
    <col min="14345" max="14363" width="8.54296875" style="328" customWidth="1"/>
    <col min="14364" max="14585" width="8.90625" style="328"/>
    <col min="14586" max="14586" width="8.1796875" style="328" customWidth="1"/>
    <col min="14587" max="14587" width="23.81640625" style="328" customWidth="1"/>
    <col min="14588" max="14588" width="9.81640625" style="328" customWidth="1"/>
    <col min="14589" max="14589" width="7.81640625" style="328" customWidth="1"/>
    <col min="14590" max="14590" width="7.36328125" style="328" customWidth="1"/>
    <col min="14591" max="14591" width="9.08984375" style="328" customWidth="1"/>
    <col min="14592" max="14592" width="0" style="328" hidden="1" customWidth="1"/>
    <col min="14593" max="14599" width="17.1796875" style="328" customWidth="1"/>
    <col min="14600" max="14600" width="8.90625" style="328"/>
    <col min="14601" max="14619" width="8.54296875" style="328" customWidth="1"/>
    <col min="14620" max="14841" width="8.90625" style="328"/>
    <col min="14842" max="14842" width="8.1796875" style="328" customWidth="1"/>
    <col min="14843" max="14843" width="23.81640625" style="328" customWidth="1"/>
    <col min="14844" max="14844" width="9.81640625" style="328" customWidth="1"/>
    <col min="14845" max="14845" width="7.81640625" style="328" customWidth="1"/>
    <col min="14846" max="14846" width="7.36328125" style="328" customWidth="1"/>
    <col min="14847" max="14847" width="9.08984375" style="328" customWidth="1"/>
    <col min="14848" max="14848" width="0" style="328" hidden="1" customWidth="1"/>
    <col min="14849" max="14855" width="17.1796875" style="328" customWidth="1"/>
    <col min="14856" max="14856" width="8.90625" style="328"/>
    <col min="14857" max="14875" width="8.54296875" style="328" customWidth="1"/>
    <col min="14876" max="15097" width="8.90625" style="328"/>
    <col min="15098" max="15098" width="8.1796875" style="328" customWidth="1"/>
    <col min="15099" max="15099" width="23.81640625" style="328" customWidth="1"/>
    <col min="15100" max="15100" width="9.81640625" style="328" customWidth="1"/>
    <col min="15101" max="15101" width="7.81640625" style="328" customWidth="1"/>
    <col min="15102" max="15102" width="7.36328125" style="328" customWidth="1"/>
    <col min="15103" max="15103" width="9.08984375" style="328" customWidth="1"/>
    <col min="15104" max="15104" width="0" style="328" hidden="1" customWidth="1"/>
    <col min="15105" max="15111" width="17.1796875" style="328" customWidth="1"/>
    <col min="15112" max="15112" width="8.90625" style="328"/>
    <col min="15113" max="15131" width="8.54296875" style="328" customWidth="1"/>
    <col min="15132" max="15353" width="8.90625" style="328"/>
    <col min="15354" max="15354" width="8.1796875" style="328" customWidth="1"/>
    <col min="15355" max="15355" width="23.81640625" style="328" customWidth="1"/>
    <col min="15356" max="15356" width="9.81640625" style="328" customWidth="1"/>
    <col min="15357" max="15357" width="7.81640625" style="328" customWidth="1"/>
    <col min="15358" max="15358" width="7.36328125" style="328" customWidth="1"/>
    <col min="15359" max="15359" width="9.08984375" style="328" customWidth="1"/>
    <col min="15360" max="15360" width="0" style="328" hidden="1" customWidth="1"/>
    <col min="15361" max="15367" width="17.1796875" style="328" customWidth="1"/>
    <col min="15368" max="15368" width="8.90625" style="328"/>
    <col min="15369" max="15387" width="8.54296875" style="328" customWidth="1"/>
    <col min="15388" max="15609" width="8.90625" style="328"/>
    <col min="15610" max="15610" width="8.1796875" style="328" customWidth="1"/>
    <col min="15611" max="15611" width="23.81640625" style="328" customWidth="1"/>
    <col min="15612" max="15612" width="9.81640625" style="328" customWidth="1"/>
    <col min="15613" max="15613" width="7.81640625" style="328" customWidth="1"/>
    <col min="15614" max="15614" width="7.36328125" style="328" customWidth="1"/>
    <col min="15615" max="15615" width="9.08984375" style="328" customWidth="1"/>
    <col min="15616" max="15616" width="0" style="328" hidden="1" customWidth="1"/>
    <col min="15617" max="15623" width="17.1796875" style="328" customWidth="1"/>
    <col min="15624" max="15624" width="8.90625" style="328"/>
    <col min="15625" max="15643" width="8.54296875" style="328" customWidth="1"/>
    <col min="15644" max="15865" width="8.90625" style="328"/>
    <col min="15866" max="15866" width="8.1796875" style="328" customWidth="1"/>
    <col min="15867" max="15867" width="23.81640625" style="328" customWidth="1"/>
    <col min="15868" max="15868" width="9.81640625" style="328" customWidth="1"/>
    <col min="15869" max="15869" width="7.81640625" style="328" customWidth="1"/>
    <col min="15870" max="15870" width="7.36328125" style="328" customWidth="1"/>
    <col min="15871" max="15871" width="9.08984375" style="328" customWidth="1"/>
    <col min="15872" max="15872" width="0" style="328" hidden="1" customWidth="1"/>
    <col min="15873" max="15879" width="17.1796875" style="328" customWidth="1"/>
    <col min="15880" max="15880" width="8.90625" style="328"/>
    <col min="15881" max="15899" width="8.54296875" style="328" customWidth="1"/>
    <col min="15900" max="16121" width="8.90625" style="328"/>
    <col min="16122" max="16122" width="8.1796875" style="328" customWidth="1"/>
    <col min="16123" max="16123" width="23.81640625" style="328" customWidth="1"/>
    <col min="16124" max="16124" width="9.81640625" style="328" customWidth="1"/>
    <col min="16125" max="16125" width="7.81640625" style="328" customWidth="1"/>
    <col min="16126" max="16126" width="7.36328125" style="328" customWidth="1"/>
    <col min="16127" max="16127" width="9.08984375" style="328" customWidth="1"/>
    <col min="16128" max="16128" width="0" style="328" hidden="1" customWidth="1"/>
    <col min="16129" max="16135" width="17.1796875" style="328" customWidth="1"/>
    <col min="16136" max="16136" width="8.90625" style="328"/>
    <col min="16137" max="16155" width="8.54296875" style="328" customWidth="1"/>
    <col min="16156" max="16384" width="8.90625" style="328"/>
  </cols>
  <sheetData>
    <row r="1" spans="1:27" ht="14" x14ac:dyDescent="0.25">
      <c r="A1" s="304" t="s">
        <v>0</v>
      </c>
      <c r="G1" s="328"/>
    </row>
    <row r="2" spans="1:27" ht="14" x14ac:dyDescent="0.25">
      <c r="A2" s="304" t="s">
        <v>161</v>
      </c>
      <c r="G2" s="328"/>
    </row>
    <row r="3" spans="1:27" ht="13" x14ac:dyDescent="0.25">
      <c r="A3" s="720" t="s">
        <v>1529</v>
      </c>
      <c r="B3" s="720"/>
      <c r="C3" s="720"/>
      <c r="D3" s="720"/>
      <c r="E3" s="720"/>
      <c r="G3" s="398"/>
    </row>
    <row r="4" spans="1:27" x14ac:dyDescent="0.25">
      <c r="A4" s="731" t="s">
        <v>4</v>
      </c>
      <c r="B4" s="731" t="s">
        <v>1486</v>
      </c>
      <c r="C4" s="731" t="s">
        <v>1487</v>
      </c>
      <c r="D4" s="731" t="s">
        <v>1488</v>
      </c>
      <c r="E4" s="731" t="s">
        <v>8</v>
      </c>
      <c r="F4" s="731"/>
      <c r="G4" s="359" t="s">
        <v>10</v>
      </c>
      <c r="I4" s="704" t="s">
        <v>1044</v>
      </c>
      <c r="J4" s="690" t="s">
        <v>1045</v>
      </c>
      <c r="K4" s="690" t="s">
        <v>1046</v>
      </c>
      <c r="L4" s="690" t="s">
        <v>1047</v>
      </c>
      <c r="M4" s="690" t="s">
        <v>1048</v>
      </c>
      <c r="N4" s="690" t="s">
        <v>1049</v>
      </c>
      <c r="O4" s="690" t="s">
        <v>1050</v>
      </c>
      <c r="P4" s="690" t="s">
        <v>1051</v>
      </c>
      <c r="Q4" s="690" t="s">
        <v>1052</v>
      </c>
      <c r="R4" s="690" t="s">
        <v>1053</v>
      </c>
      <c r="S4" s="690" t="s">
        <v>1054</v>
      </c>
      <c r="T4" s="690" t="s">
        <v>1055</v>
      </c>
      <c r="U4" s="690" t="s">
        <v>1056</v>
      </c>
      <c r="V4" s="690" t="s">
        <v>1057</v>
      </c>
      <c r="W4" s="690" t="s">
        <v>1058</v>
      </c>
      <c r="X4" s="690" t="s">
        <v>1059</v>
      </c>
      <c r="Y4" s="690" t="s">
        <v>1060</v>
      </c>
      <c r="Z4" s="690" t="s">
        <v>1061</v>
      </c>
      <c r="AA4" s="690" t="s">
        <v>1062</v>
      </c>
    </row>
    <row r="5" spans="1:27" ht="15" customHeight="1" x14ac:dyDescent="0.25">
      <c r="A5" s="731"/>
      <c r="B5" s="731"/>
      <c r="C5" s="731"/>
      <c r="D5" s="731"/>
      <c r="E5" s="359" t="s">
        <v>1352</v>
      </c>
      <c r="F5" s="297" t="s">
        <v>1353</v>
      </c>
      <c r="G5" s="359" t="s">
        <v>1326</v>
      </c>
      <c r="I5" s="705"/>
      <c r="J5" s="691"/>
      <c r="K5" s="691"/>
      <c r="L5" s="691"/>
      <c r="M5" s="691"/>
      <c r="N5" s="691"/>
      <c r="O5" s="691"/>
      <c r="P5" s="691"/>
      <c r="Q5" s="691"/>
      <c r="R5" s="691"/>
      <c r="S5" s="691"/>
      <c r="T5" s="691"/>
      <c r="U5" s="691"/>
      <c r="V5" s="691"/>
      <c r="W5" s="691"/>
      <c r="X5" s="691"/>
      <c r="Y5" s="691"/>
      <c r="Z5" s="691"/>
      <c r="AA5" s="691"/>
    </row>
    <row r="6" spans="1:27" ht="25.25" customHeight="1" x14ac:dyDescent="0.25">
      <c r="A6" s="359" t="s">
        <v>1530</v>
      </c>
      <c r="B6" s="359" t="s">
        <v>1531</v>
      </c>
      <c r="C6" s="355"/>
      <c r="D6" s="355"/>
      <c r="E6" s="355"/>
      <c r="F6" s="394"/>
      <c r="G6" s="355"/>
      <c r="I6" s="289"/>
      <c r="J6" s="289"/>
      <c r="K6" s="289"/>
      <c r="L6" s="289"/>
      <c r="M6" s="289"/>
      <c r="N6" s="289"/>
      <c r="O6" s="289"/>
      <c r="P6" s="289"/>
      <c r="Q6" s="289"/>
      <c r="R6" s="289"/>
      <c r="S6" s="289"/>
      <c r="T6" s="289"/>
      <c r="U6" s="289"/>
      <c r="V6" s="289"/>
      <c r="W6" s="289"/>
      <c r="X6" s="289"/>
      <c r="Y6" s="289"/>
      <c r="Z6" s="289"/>
      <c r="AA6" s="289"/>
    </row>
    <row r="7" spans="1:27" ht="82.25" customHeight="1" x14ac:dyDescent="0.25">
      <c r="A7" s="355" t="s">
        <v>1532</v>
      </c>
      <c r="B7" s="355" t="s">
        <v>1533</v>
      </c>
      <c r="C7" s="355" t="s">
        <v>329</v>
      </c>
      <c r="D7" s="355">
        <v>1</v>
      </c>
      <c r="E7" s="355"/>
      <c r="F7" s="394"/>
      <c r="G7" s="373"/>
      <c r="I7" s="289">
        <f>SUM(J7:AA7)</f>
        <v>0</v>
      </c>
      <c r="J7" s="289"/>
      <c r="K7" s="289"/>
      <c r="L7" s="289"/>
      <c r="M7" s="289"/>
      <c r="N7" s="289"/>
      <c r="O7" s="289"/>
      <c r="P7" s="289"/>
      <c r="Q7" s="289"/>
      <c r="R7" s="289"/>
      <c r="S7" s="289"/>
      <c r="T7" s="289"/>
      <c r="U7" s="289"/>
      <c r="V7" s="289"/>
      <c r="W7" s="289"/>
      <c r="X7" s="289"/>
      <c r="Y7" s="289"/>
      <c r="Z7" s="289"/>
      <c r="AA7" s="289"/>
    </row>
    <row r="8" spans="1:27" ht="25.25" customHeight="1" x14ac:dyDescent="0.25">
      <c r="A8" s="359" t="s">
        <v>1534</v>
      </c>
      <c r="B8" s="359" t="s">
        <v>1513</v>
      </c>
      <c r="C8" s="355"/>
      <c r="D8" s="355"/>
      <c r="E8" s="355"/>
      <c r="F8" s="394"/>
      <c r="G8" s="373"/>
      <c r="I8" s="289">
        <f t="shared" ref="I8:I15" si="0">SUM(J8:AA8)</f>
        <v>0</v>
      </c>
      <c r="J8" s="289"/>
      <c r="K8" s="289"/>
      <c r="L8" s="289"/>
      <c r="M8" s="289"/>
      <c r="N8" s="289"/>
      <c r="O8" s="289"/>
      <c r="P8" s="289"/>
      <c r="Q8" s="289"/>
      <c r="R8" s="289"/>
      <c r="S8" s="289"/>
      <c r="T8" s="289"/>
      <c r="U8" s="289"/>
      <c r="V8" s="289"/>
      <c r="W8" s="289"/>
      <c r="X8" s="289"/>
      <c r="Y8" s="289"/>
      <c r="Z8" s="289"/>
      <c r="AA8" s="289"/>
    </row>
    <row r="9" spans="1:27" ht="91.25" customHeight="1" x14ac:dyDescent="0.25">
      <c r="A9" s="355" t="s">
        <v>1535</v>
      </c>
      <c r="B9" s="355" t="s">
        <v>1536</v>
      </c>
      <c r="C9" s="355" t="s">
        <v>1372</v>
      </c>
      <c r="D9" s="355">
        <v>1</v>
      </c>
      <c r="E9" s="355"/>
      <c r="F9" s="394"/>
      <c r="G9" s="373">
        <v>49100</v>
      </c>
      <c r="I9" s="289">
        <f t="shared" si="0"/>
        <v>0</v>
      </c>
      <c r="J9" s="289"/>
      <c r="K9" s="289"/>
      <c r="L9" s="289"/>
      <c r="M9" s="289"/>
      <c r="N9" s="289"/>
      <c r="O9" s="289"/>
      <c r="P9" s="289"/>
      <c r="Q9" s="289"/>
      <c r="R9" s="289"/>
      <c r="S9" s="289"/>
      <c r="T9" s="289"/>
      <c r="U9" s="289"/>
      <c r="V9" s="289"/>
      <c r="W9" s="289"/>
      <c r="X9" s="289"/>
      <c r="Y9" s="289"/>
      <c r="Z9" s="289"/>
      <c r="AA9" s="289"/>
    </row>
    <row r="10" spans="1:27" ht="25.25" customHeight="1" x14ac:dyDescent="0.25">
      <c r="A10" s="355" t="s">
        <v>1537</v>
      </c>
      <c r="B10" s="348" t="s">
        <v>1538</v>
      </c>
      <c r="C10" s="354" t="s">
        <v>300</v>
      </c>
      <c r="D10" s="355"/>
      <c r="E10" s="727">
        <f>G9</f>
        <v>49100</v>
      </c>
      <c r="F10" s="726"/>
      <c r="G10" s="373"/>
      <c r="I10" s="289">
        <f t="shared" si="0"/>
        <v>0</v>
      </c>
      <c r="J10" s="289"/>
      <c r="K10" s="289"/>
      <c r="L10" s="289"/>
      <c r="M10" s="289"/>
      <c r="N10" s="289"/>
      <c r="O10" s="289"/>
      <c r="P10" s="289"/>
      <c r="Q10" s="289"/>
      <c r="R10" s="289"/>
      <c r="S10" s="289"/>
      <c r="T10" s="289"/>
      <c r="U10" s="289"/>
      <c r="V10" s="289"/>
      <c r="W10" s="289"/>
      <c r="X10" s="289"/>
      <c r="Y10" s="289"/>
      <c r="Z10" s="289"/>
      <c r="AA10" s="289"/>
    </row>
    <row r="11" spans="1:27" ht="25.25" customHeight="1" x14ac:dyDescent="0.25">
      <c r="A11" s="359" t="s">
        <v>1539</v>
      </c>
      <c r="B11" s="359" t="s">
        <v>1540</v>
      </c>
      <c r="C11" s="355"/>
      <c r="D11" s="355"/>
      <c r="E11" s="355"/>
      <c r="F11" s="394"/>
      <c r="G11" s="373"/>
      <c r="I11" s="289">
        <f t="shared" si="0"/>
        <v>0</v>
      </c>
      <c r="J11" s="289"/>
      <c r="K11" s="289"/>
      <c r="L11" s="289"/>
      <c r="M11" s="289"/>
      <c r="N11" s="289"/>
      <c r="O11" s="289"/>
      <c r="P11" s="289"/>
      <c r="Q11" s="289"/>
      <c r="R11" s="289"/>
      <c r="S11" s="289"/>
      <c r="T11" s="289"/>
      <c r="U11" s="289"/>
      <c r="V11" s="289"/>
      <c r="W11" s="289"/>
      <c r="X11" s="289"/>
      <c r="Y11" s="289"/>
      <c r="Z11" s="289"/>
      <c r="AA11" s="289"/>
    </row>
    <row r="12" spans="1:27" ht="99" customHeight="1" x14ac:dyDescent="0.25">
      <c r="A12" s="355" t="s">
        <v>1541</v>
      </c>
      <c r="B12" s="355" t="s">
        <v>1542</v>
      </c>
      <c r="C12" s="355" t="s">
        <v>329</v>
      </c>
      <c r="D12" s="355">
        <v>1</v>
      </c>
      <c r="E12" s="355"/>
      <c r="F12" s="394"/>
      <c r="G12" s="373"/>
      <c r="I12" s="289">
        <f t="shared" si="0"/>
        <v>0</v>
      </c>
      <c r="J12" s="289"/>
      <c r="K12" s="289"/>
      <c r="L12" s="289"/>
      <c r="M12" s="289"/>
      <c r="N12" s="289"/>
      <c r="O12" s="289"/>
      <c r="P12" s="289"/>
      <c r="Q12" s="289"/>
      <c r="R12" s="289"/>
      <c r="S12" s="289"/>
      <c r="T12" s="289"/>
      <c r="U12" s="289"/>
      <c r="V12" s="289"/>
      <c r="W12" s="289"/>
      <c r="X12" s="289"/>
      <c r="Y12" s="289"/>
      <c r="Z12" s="289"/>
      <c r="AA12" s="289"/>
    </row>
    <row r="13" spans="1:27" ht="40.25" customHeight="1" x14ac:dyDescent="0.25">
      <c r="A13" s="355"/>
      <c r="B13" s="731" t="s">
        <v>1543</v>
      </c>
      <c r="C13" s="731"/>
      <c r="D13" s="731"/>
      <c r="E13" s="355"/>
      <c r="F13" s="394"/>
      <c r="G13" s="373"/>
      <c r="I13" s="289">
        <f t="shared" si="0"/>
        <v>0</v>
      </c>
      <c r="J13" s="289"/>
      <c r="K13" s="289"/>
      <c r="L13" s="289"/>
      <c r="M13" s="289"/>
      <c r="N13" s="289"/>
      <c r="O13" s="289"/>
      <c r="P13" s="289"/>
      <c r="Q13" s="289"/>
      <c r="R13" s="289"/>
      <c r="S13" s="289"/>
      <c r="T13" s="289"/>
      <c r="U13" s="289"/>
      <c r="V13" s="289"/>
      <c r="W13" s="289"/>
      <c r="X13" s="289"/>
      <c r="Y13" s="289"/>
      <c r="Z13" s="289"/>
      <c r="AA13" s="289"/>
    </row>
    <row r="14" spans="1:27" ht="99" customHeight="1" x14ac:dyDescent="0.25">
      <c r="A14" s="355"/>
      <c r="B14" s="355" t="s">
        <v>1544</v>
      </c>
      <c r="C14" s="355"/>
      <c r="D14" s="355"/>
      <c r="E14" s="355"/>
      <c r="F14" s="394"/>
      <c r="G14" s="373"/>
      <c r="I14" s="289">
        <f t="shared" si="0"/>
        <v>0</v>
      </c>
      <c r="J14" s="289"/>
      <c r="K14" s="289"/>
      <c r="L14" s="289"/>
      <c r="M14" s="289"/>
      <c r="N14" s="289"/>
      <c r="O14" s="289"/>
      <c r="P14" s="289"/>
      <c r="Q14" s="289"/>
      <c r="R14" s="289"/>
      <c r="S14" s="289"/>
      <c r="T14" s="289"/>
      <c r="U14" s="289"/>
      <c r="V14" s="289"/>
      <c r="W14" s="289"/>
      <c r="X14" s="289"/>
      <c r="Y14" s="289"/>
      <c r="Z14" s="289"/>
      <c r="AA14" s="289"/>
    </row>
    <row r="15" spans="1:27" ht="26" customHeight="1" x14ac:dyDescent="0.25">
      <c r="A15" s="731" t="s">
        <v>1545</v>
      </c>
      <c r="B15" s="731"/>
      <c r="C15" s="731"/>
      <c r="D15" s="731"/>
      <c r="E15" s="731"/>
      <c r="F15" s="731"/>
      <c r="G15" s="374"/>
      <c r="I15" s="356">
        <f t="shared" si="0"/>
        <v>0</v>
      </c>
      <c r="J15" s="356"/>
      <c r="K15" s="356"/>
      <c r="L15" s="356"/>
      <c r="M15" s="356"/>
      <c r="N15" s="356"/>
      <c r="O15" s="356"/>
      <c r="P15" s="356"/>
      <c r="Q15" s="356"/>
      <c r="R15" s="356"/>
      <c r="S15" s="356"/>
      <c r="T15" s="356"/>
      <c r="U15" s="356"/>
      <c r="V15" s="356"/>
      <c r="W15" s="356"/>
      <c r="X15" s="356"/>
      <c r="Y15" s="356"/>
      <c r="Z15" s="356"/>
      <c r="AA15" s="356"/>
    </row>
  </sheetData>
  <mergeCells count="28">
    <mergeCell ref="Z4:Z5"/>
    <mergeCell ref="AA4:AA5"/>
    <mergeCell ref="E10:F10"/>
    <mergeCell ref="B13:D13"/>
    <mergeCell ref="A15:F15"/>
    <mergeCell ref="T4:T5"/>
    <mergeCell ref="U4:U5"/>
    <mergeCell ref="V4:V5"/>
    <mergeCell ref="W4:W5"/>
    <mergeCell ref="X4:X5"/>
    <mergeCell ref="Y4:Y5"/>
    <mergeCell ref="N4:N5"/>
    <mergeCell ref="O4:O5"/>
    <mergeCell ref="P4:P5"/>
    <mergeCell ref="Q4:Q5"/>
    <mergeCell ref="R4:R5"/>
    <mergeCell ref="S4:S5"/>
    <mergeCell ref="I4:I5"/>
    <mergeCell ref="J4:J5"/>
    <mergeCell ref="K4:K5"/>
    <mergeCell ref="L4:L5"/>
    <mergeCell ref="M4:M5"/>
    <mergeCell ref="A3:E3"/>
    <mergeCell ref="A4:A5"/>
    <mergeCell ref="B4:B5"/>
    <mergeCell ref="C4:C5"/>
    <mergeCell ref="D4:D5"/>
    <mergeCell ref="E4:F4"/>
  </mergeCells>
  <pageMargins left="0.7" right="0.7"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AC039-8219-4F8A-89E0-C926A449EDEC}">
  <sheetPr>
    <pageSetUpPr fitToPage="1"/>
  </sheetPr>
  <dimension ref="A1:Y30"/>
  <sheetViews>
    <sheetView showZeros="0" tabSelected="1" view="pageBreakPreview" zoomScaleNormal="100" zoomScaleSheetLayoutView="100" workbookViewId="0">
      <pane xSplit="5" ySplit="5" topLeftCell="F13" activePane="bottomRight" state="frozen"/>
      <selection activeCell="H30" sqref="H30"/>
      <selection pane="topRight" activeCell="H30" sqref="H30"/>
      <selection pane="bottomLeft" activeCell="H30" sqref="H30"/>
      <selection pane="bottomRight" activeCell="D25" sqref="D25"/>
    </sheetView>
  </sheetViews>
  <sheetFormatPr defaultRowHeight="10.5" x14ac:dyDescent="0.25"/>
  <cols>
    <col min="1" max="1" width="8.90625" style="328" customWidth="1"/>
    <col min="2" max="2" width="30.81640625" style="328" customWidth="1"/>
    <col min="3" max="3" width="8.54296875" style="328" customWidth="1"/>
    <col min="4" max="4" width="12.08984375" style="328" customWidth="1"/>
    <col min="5" max="5" width="15.81640625" style="328" customWidth="1"/>
    <col min="6" max="6" width="8.90625" style="328"/>
    <col min="7" max="25" width="8.54296875" style="328" customWidth="1"/>
    <col min="26" max="251" width="8.90625" style="328"/>
    <col min="252" max="252" width="30.81640625" style="328" customWidth="1"/>
    <col min="253" max="253" width="8.54296875" style="328" customWidth="1"/>
    <col min="254" max="254" width="15.81640625" style="328" customWidth="1"/>
    <col min="255" max="261" width="17.1796875" style="328" customWidth="1"/>
    <col min="262" max="262" width="8.90625" style="328"/>
    <col min="263" max="281" width="8.54296875" style="328" customWidth="1"/>
    <col min="282" max="507" width="8.90625" style="328"/>
    <col min="508" max="508" width="30.81640625" style="328" customWidth="1"/>
    <col min="509" max="509" width="8.54296875" style="328" customWidth="1"/>
    <col min="510" max="510" width="15.81640625" style="328" customWidth="1"/>
    <col min="511" max="517" width="17.1796875" style="328" customWidth="1"/>
    <col min="518" max="518" width="8.90625" style="328"/>
    <col min="519" max="537" width="8.54296875" style="328" customWidth="1"/>
    <col min="538" max="763" width="8.90625" style="328"/>
    <col min="764" max="764" width="30.81640625" style="328" customWidth="1"/>
    <col min="765" max="765" width="8.54296875" style="328" customWidth="1"/>
    <col min="766" max="766" width="15.81640625" style="328" customWidth="1"/>
    <col min="767" max="773" width="17.1796875" style="328" customWidth="1"/>
    <col min="774" max="774" width="8.90625" style="328"/>
    <col min="775" max="793" width="8.54296875" style="328" customWidth="1"/>
    <col min="794" max="1019" width="8.90625" style="328"/>
    <col min="1020" max="1020" width="30.81640625" style="328" customWidth="1"/>
    <col min="1021" max="1021" width="8.54296875" style="328" customWidth="1"/>
    <col min="1022" max="1022" width="15.81640625" style="328" customWidth="1"/>
    <col min="1023" max="1029" width="17.1796875" style="328" customWidth="1"/>
    <col min="1030" max="1030" width="8.90625" style="328"/>
    <col min="1031" max="1049" width="8.54296875" style="328" customWidth="1"/>
    <col min="1050" max="1275" width="8.90625" style="328"/>
    <col min="1276" max="1276" width="30.81640625" style="328" customWidth="1"/>
    <col min="1277" max="1277" width="8.54296875" style="328" customWidth="1"/>
    <col min="1278" max="1278" width="15.81640625" style="328" customWidth="1"/>
    <col min="1279" max="1285" width="17.1796875" style="328" customWidth="1"/>
    <col min="1286" max="1286" width="8.90625" style="328"/>
    <col min="1287" max="1305" width="8.54296875" style="328" customWidth="1"/>
    <col min="1306" max="1531" width="8.90625" style="328"/>
    <col min="1532" max="1532" width="30.81640625" style="328" customWidth="1"/>
    <col min="1533" max="1533" width="8.54296875" style="328" customWidth="1"/>
    <col min="1534" max="1534" width="15.81640625" style="328" customWidth="1"/>
    <col min="1535" max="1541" width="17.1796875" style="328" customWidth="1"/>
    <col min="1542" max="1542" width="8.90625" style="328"/>
    <col min="1543" max="1561" width="8.54296875" style="328" customWidth="1"/>
    <col min="1562" max="1787" width="8.90625" style="328"/>
    <col min="1788" max="1788" width="30.81640625" style="328" customWidth="1"/>
    <col min="1789" max="1789" width="8.54296875" style="328" customWidth="1"/>
    <col min="1790" max="1790" width="15.81640625" style="328" customWidth="1"/>
    <col min="1791" max="1797" width="17.1796875" style="328" customWidth="1"/>
    <col min="1798" max="1798" width="8.90625" style="328"/>
    <col min="1799" max="1817" width="8.54296875" style="328" customWidth="1"/>
    <col min="1818" max="2043" width="8.90625" style="328"/>
    <col min="2044" max="2044" width="30.81640625" style="328" customWidth="1"/>
    <col min="2045" max="2045" width="8.54296875" style="328" customWidth="1"/>
    <col min="2046" max="2046" width="15.81640625" style="328" customWidth="1"/>
    <col min="2047" max="2053" width="17.1796875" style="328" customWidth="1"/>
    <col min="2054" max="2054" width="8.90625" style="328"/>
    <col min="2055" max="2073" width="8.54296875" style="328" customWidth="1"/>
    <col min="2074" max="2299" width="8.90625" style="328"/>
    <col min="2300" max="2300" width="30.81640625" style="328" customWidth="1"/>
    <col min="2301" max="2301" width="8.54296875" style="328" customWidth="1"/>
    <col min="2302" max="2302" width="15.81640625" style="328" customWidth="1"/>
    <col min="2303" max="2309" width="17.1796875" style="328" customWidth="1"/>
    <col min="2310" max="2310" width="8.90625" style="328"/>
    <col min="2311" max="2329" width="8.54296875" style="328" customWidth="1"/>
    <col min="2330" max="2555" width="8.90625" style="328"/>
    <col min="2556" max="2556" width="30.81640625" style="328" customWidth="1"/>
    <col min="2557" max="2557" width="8.54296875" style="328" customWidth="1"/>
    <col min="2558" max="2558" width="15.81640625" style="328" customWidth="1"/>
    <col min="2559" max="2565" width="17.1796875" style="328" customWidth="1"/>
    <col min="2566" max="2566" width="8.90625" style="328"/>
    <col min="2567" max="2585" width="8.54296875" style="328" customWidth="1"/>
    <col min="2586" max="2811" width="8.90625" style="328"/>
    <col min="2812" max="2812" width="30.81640625" style="328" customWidth="1"/>
    <col min="2813" max="2813" width="8.54296875" style="328" customWidth="1"/>
    <col min="2814" max="2814" width="15.81640625" style="328" customWidth="1"/>
    <col min="2815" max="2821" width="17.1796875" style="328" customWidth="1"/>
    <col min="2822" max="2822" width="8.90625" style="328"/>
    <col min="2823" max="2841" width="8.54296875" style="328" customWidth="1"/>
    <col min="2842" max="3067" width="8.90625" style="328"/>
    <col min="3068" max="3068" width="30.81640625" style="328" customWidth="1"/>
    <col min="3069" max="3069" width="8.54296875" style="328" customWidth="1"/>
    <col min="3070" max="3070" width="15.81640625" style="328" customWidth="1"/>
    <col min="3071" max="3077" width="17.1796875" style="328" customWidth="1"/>
    <col min="3078" max="3078" width="8.90625" style="328"/>
    <col min="3079" max="3097" width="8.54296875" style="328" customWidth="1"/>
    <col min="3098" max="3323" width="8.90625" style="328"/>
    <col min="3324" max="3324" width="30.81640625" style="328" customWidth="1"/>
    <col min="3325" max="3325" width="8.54296875" style="328" customWidth="1"/>
    <col min="3326" max="3326" width="15.81640625" style="328" customWidth="1"/>
    <col min="3327" max="3333" width="17.1796875" style="328" customWidth="1"/>
    <col min="3334" max="3334" width="8.90625" style="328"/>
    <col min="3335" max="3353" width="8.54296875" style="328" customWidth="1"/>
    <col min="3354" max="3579" width="8.90625" style="328"/>
    <col min="3580" max="3580" width="30.81640625" style="328" customWidth="1"/>
    <col min="3581" max="3581" width="8.54296875" style="328" customWidth="1"/>
    <col min="3582" max="3582" width="15.81640625" style="328" customWidth="1"/>
    <col min="3583" max="3589" width="17.1796875" style="328" customWidth="1"/>
    <col min="3590" max="3590" width="8.90625" style="328"/>
    <col min="3591" max="3609" width="8.54296875" style="328" customWidth="1"/>
    <col min="3610" max="3835" width="8.90625" style="328"/>
    <col min="3836" max="3836" width="30.81640625" style="328" customWidth="1"/>
    <col min="3837" max="3837" width="8.54296875" style="328" customWidth="1"/>
    <col min="3838" max="3838" width="15.81640625" style="328" customWidth="1"/>
    <col min="3839" max="3845" width="17.1796875" style="328" customWidth="1"/>
    <col min="3846" max="3846" width="8.90625" style="328"/>
    <col min="3847" max="3865" width="8.54296875" style="328" customWidth="1"/>
    <col min="3866" max="4091" width="8.90625" style="328"/>
    <col min="4092" max="4092" width="30.81640625" style="328" customWidth="1"/>
    <col min="4093" max="4093" width="8.54296875" style="328" customWidth="1"/>
    <col min="4094" max="4094" width="15.81640625" style="328" customWidth="1"/>
    <col min="4095" max="4101" width="17.1796875" style="328" customWidth="1"/>
    <col min="4102" max="4102" width="8.90625" style="328"/>
    <col min="4103" max="4121" width="8.54296875" style="328" customWidth="1"/>
    <col min="4122" max="4347" width="8.90625" style="328"/>
    <col min="4348" max="4348" width="30.81640625" style="328" customWidth="1"/>
    <col min="4349" max="4349" width="8.54296875" style="328" customWidth="1"/>
    <col min="4350" max="4350" width="15.81640625" style="328" customWidth="1"/>
    <col min="4351" max="4357" width="17.1796875" style="328" customWidth="1"/>
    <col min="4358" max="4358" width="8.90625" style="328"/>
    <col min="4359" max="4377" width="8.54296875" style="328" customWidth="1"/>
    <col min="4378" max="4603" width="8.90625" style="328"/>
    <col min="4604" max="4604" width="30.81640625" style="328" customWidth="1"/>
    <col min="4605" max="4605" width="8.54296875" style="328" customWidth="1"/>
    <col min="4606" max="4606" width="15.81640625" style="328" customWidth="1"/>
    <col min="4607" max="4613" width="17.1796875" style="328" customWidth="1"/>
    <col min="4614" max="4614" width="8.90625" style="328"/>
    <col min="4615" max="4633" width="8.54296875" style="328" customWidth="1"/>
    <col min="4634" max="4859" width="8.90625" style="328"/>
    <col min="4860" max="4860" width="30.81640625" style="328" customWidth="1"/>
    <col min="4861" max="4861" width="8.54296875" style="328" customWidth="1"/>
    <col min="4862" max="4862" width="15.81640625" style="328" customWidth="1"/>
    <col min="4863" max="4869" width="17.1796875" style="328" customWidth="1"/>
    <col min="4870" max="4870" width="8.90625" style="328"/>
    <col min="4871" max="4889" width="8.54296875" style="328" customWidth="1"/>
    <col min="4890" max="5115" width="8.90625" style="328"/>
    <col min="5116" max="5116" width="30.81640625" style="328" customWidth="1"/>
    <col min="5117" max="5117" width="8.54296875" style="328" customWidth="1"/>
    <col min="5118" max="5118" width="15.81640625" style="328" customWidth="1"/>
    <col min="5119" max="5125" width="17.1796875" style="328" customWidth="1"/>
    <col min="5126" max="5126" width="8.90625" style="328"/>
    <col min="5127" max="5145" width="8.54296875" style="328" customWidth="1"/>
    <col min="5146" max="5371" width="8.90625" style="328"/>
    <col min="5372" max="5372" width="30.81640625" style="328" customWidth="1"/>
    <col min="5373" max="5373" width="8.54296875" style="328" customWidth="1"/>
    <col min="5374" max="5374" width="15.81640625" style="328" customWidth="1"/>
    <col min="5375" max="5381" width="17.1796875" style="328" customWidth="1"/>
    <col min="5382" max="5382" width="8.90625" style="328"/>
    <col min="5383" max="5401" width="8.54296875" style="328" customWidth="1"/>
    <col min="5402" max="5627" width="8.90625" style="328"/>
    <col min="5628" max="5628" width="30.81640625" style="328" customWidth="1"/>
    <col min="5629" max="5629" width="8.54296875" style="328" customWidth="1"/>
    <col min="5630" max="5630" width="15.81640625" style="328" customWidth="1"/>
    <col min="5631" max="5637" width="17.1796875" style="328" customWidth="1"/>
    <col min="5638" max="5638" width="8.90625" style="328"/>
    <col min="5639" max="5657" width="8.54296875" style="328" customWidth="1"/>
    <col min="5658" max="5883" width="8.90625" style="328"/>
    <col min="5884" max="5884" width="30.81640625" style="328" customWidth="1"/>
    <col min="5885" max="5885" width="8.54296875" style="328" customWidth="1"/>
    <col min="5886" max="5886" width="15.81640625" style="328" customWidth="1"/>
    <col min="5887" max="5893" width="17.1796875" style="328" customWidth="1"/>
    <col min="5894" max="5894" width="8.90625" style="328"/>
    <col min="5895" max="5913" width="8.54296875" style="328" customWidth="1"/>
    <col min="5914" max="6139" width="8.90625" style="328"/>
    <col min="6140" max="6140" width="30.81640625" style="328" customWidth="1"/>
    <col min="6141" max="6141" width="8.54296875" style="328" customWidth="1"/>
    <col min="6142" max="6142" width="15.81640625" style="328" customWidth="1"/>
    <col min="6143" max="6149" width="17.1796875" style="328" customWidth="1"/>
    <col min="6150" max="6150" width="8.90625" style="328"/>
    <col min="6151" max="6169" width="8.54296875" style="328" customWidth="1"/>
    <col min="6170" max="6395" width="8.90625" style="328"/>
    <col min="6396" max="6396" width="30.81640625" style="328" customWidth="1"/>
    <col min="6397" max="6397" width="8.54296875" style="328" customWidth="1"/>
    <col min="6398" max="6398" width="15.81640625" style="328" customWidth="1"/>
    <col min="6399" max="6405" width="17.1796875" style="328" customWidth="1"/>
    <col min="6406" max="6406" width="8.90625" style="328"/>
    <col min="6407" max="6425" width="8.54296875" style="328" customWidth="1"/>
    <col min="6426" max="6651" width="8.90625" style="328"/>
    <col min="6652" max="6652" width="30.81640625" style="328" customWidth="1"/>
    <col min="6653" max="6653" width="8.54296875" style="328" customWidth="1"/>
    <col min="6654" max="6654" width="15.81640625" style="328" customWidth="1"/>
    <col min="6655" max="6661" width="17.1796875" style="328" customWidth="1"/>
    <col min="6662" max="6662" width="8.90625" style="328"/>
    <col min="6663" max="6681" width="8.54296875" style="328" customWidth="1"/>
    <col min="6682" max="6907" width="8.90625" style="328"/>
    <col min="6908" max="6908" width="30.81640625" style="328" customWidth="1"/>
    <col min="6909" max="6909" width="8.54296875" style="328" customWidth="1"/>
    <col min="6910" max="6910" width="15.81640625" style="328" customWidth="1"/>
    <col min="6911" max="6917" width="17.1796875" style="328" customWidth="1"/>
    <col min="6918" max="6918" width="8.90625" style="328"/>
    <col min="6919" max="6937" width="8.54296875" style="328" customWidth="1"/>
    <col min="6938" max="7163" width="8.90625" style="328"/>
    <col min="7164" max="7164" width="30.81640625" style="328" customWidth="1"/>
    <col min="7165" max="7165" width="8.54296875" style="328" customWidth="1"/>
    <col min="7166" max="7166" width="15.81640625" style="328" customWidth="1"/>
    <col min="7167" max="7173" width="17.1796875" style="328" customWidth="1"/>
    <col min="7174" max="7174" width="8.90625" style="328"/>
    <col min="7175" max="7193" width="8.54296875" style="328" customWidth="1"/>
    <col min="7194" max="7419" width="8.90625" style="328"/>
    <col min="7420" max="7420" width="30.81640625" style="328" customWidth="1"/>
    <col min="7421" max="7421" width="8.54296875" style="328" customWidth="1"/>
    <col min="7422" max="7422" width="15.81640625" style="328" customWidth="1"/>
    <col min="7423" max="7429" width="17.1796875" style="328" customWidth="1"/>
    <col min="7430" max="7430" width="8.90625" style="328"/>
    <col min="7431" max="7449" width="8.54296875" style="328" customWidth="1"/>
    <col min="7450" max="7675" width="8.90625" style="328"/>
    <col min="7676" max="7676" width="30.81640625" style="328" customWidth="1"/>
    <col min="7677" max="7677" width="8.54296875" style="328" customWidth="1"/>
    <col min="7678" max="7678" width="15.81640625" style="328" customWidth="1"/>
    <col min="7679" max="7685" width="17.1796875" style="328" customWidth="1"/>
    <col min="7686" max="7686" width="8.90625" style="328"/>
    <col min="7687" max="7705" width="8.54296875" style="328" customWidth="1"/>
    <col min="7706" max="7931" width="8.90625" style="328"/>
    <col min="7932" max="7932" width="30.81640625" style="328" customWidth="1"/>
    <col min="7933" max="7933" width="8.54296875" style="328" customWidth="1"/>
    <col min="7934" max="7934" width="15.81640625" style="328" customWidth="1"/>
    <col min="7935" max="7941" width="17.1796875" style="328" customWidth="1"/>
    <col min="7942" max="7942" width="8.90625" style="328"/>
    <col min="7943" max="7961" width="8.54296875" style="328" customWidth="1"/>
    <col min="7962" max="8187" width="8.90625" style="328"/>
    <col min="8188" max="8188" width="30.81640625" style="328" customWidth="1"/>
    <col min="8189" max="8189" width="8.54296875" style="328" customWidth="1"/>
    <col min="8190" max="8190" width="15.81640625" style="328" customWidth="1"/>
    <col min="8191" max="8197" width="17.1796875" style="328" customWidth="1"/>
    <col min="8198" max="8198" width="8.90625" style="328"/>
    <col min="8199" max="8217" width="8.54296875" style="328" customWidth="1"/>
    <col min="8218" max="8443" width="8.90625" style="328"/>
    <col min="8444" max="8444" width="30.81640625" style="328" customWidth="1"/>
    <col min="8445" max="8445" width="8.54296875" style="328" customWidth="1"/>
    <col min="8446" max="8446" width="15.81640625" style="328" customWidth="1"/>
    <col min="8447" max="8453" width="17.1796875" style="328" customWidth="1"/>
    <col min="8454" max="8454" width="8.90625" style="328"/>
    <col min="8455" max="8473" width="8.54296875" style="328" customWidth="1"/>
    <col min="8474" max="8699" width="8.90625" style="328"/>
    <col min="8700" max="8700" width="30.81640625" style="328" customWidth="1"/>
    <col min="8701" max="8701" width="8.54296875" style="328" customWidth="1"/>
    <col min="8702" max="8702" width="15.81640625" style="328" customWidth="1"/>
    <col min="8703" max="8709" width="17.1796875" style="328" customWidth="1"/>
    <col min="8710" max="8710" width="8.90625" style="328"/>
    <col min="8711" max="8729" width="8.54296875" style="328" customWidth="1"/>
    <col min="8730" max="8955" width="8.90625" style="328"/>
    <col min="8956" max="8956" width="30.81640625" style="328" customWidth="1"/>
    <col min="8957" max="8957" width="8.54296875" style="328" customWidth="1"/>
    <col min="8958" max="8958" width="15.81640625" style="328" customWidth="1"/>
    <col min="8959" max="8965" width="17.1796875" style="328" customWidth="1"/>
    <col min="8966" max="8966" width="8.90625" style="328"/>
    <col min="8967" max="8985" width="8.54296875" style="328" customWidth="1"/>
    <col min="8986" max="9211" width="8.90625" style="328"/>
    <col min="9212" max="9212" width="30.81640625" style="328" customWidth="1"/>
    <col min="9213" max="9213" width="8.54296875" style="328" customWidth="1"/>
    <col min="9214" max="9214" width="15.81640625" style="328" customWidth="1"/>
    <col min="9215" max="9221" width="17.1796875" style="328" customWidth="1"/>
    <col min="9222" max="9222" width="8.90625" style="328"/>
    <col min="9223" max="9241" width="8.54296875" style="328" customWidth="1"/>
    <col min="9242" max="9467" width="8.90625" style="328"/>
    <col min="9468" max="9468" width="30.81640625" style="328" customWidth="1"/>
    <col min="9469" max="9469" width="8.54296875" style="328" customWidth="1"/>
    <col min="9470" max="9470" width="15.81640625" style="328" customWidth="1"/>
    <col min="9471" max="9477" width="17.1796875" style="328" customWidth="1"/>
    <col min="9478" max="9478" width="8.90625" style="328"/>
    <col min="9479" max="9497" width="8.54296875" style="328" customWidth="1"/>
    <col min="9498" max="9723" width="8.90625" style="328"/>
    <col min="9724" max="9724" width="30.81640625" style="328" customWidth="1"/>
    <col min="9725" max="9725" width="8.54296875" style="328" customWidth="1"/>
    <col min="9726" max="9726" width="15.81640625" style="328" customWidth="1"/>
    <col min="9727" max="9733" width="17.1796875" style="328" customWidth="1"/>
    <col min="9734" max="9734" width="8.90625" style="328"/>
    <col min="9735" max="9753" width="8.54296875" style="328" customWidth="1"/>
    <col min="9754" max="9979" width="8.90625" style="328"/>
    <col min="9980" max="9980" width="30.81640625" style="328" customWidth="1"/>
    <col min="9981" max="9981" width="8.54296875" style="328" customWidth="1"/>
    <col min="9982" max="9982" width="15.81640625" style="328" customWidth="1"/>
    <col min="9983" max="9989" width="17.1796875" style="328" customWidth="1"/>
    <col min="9990" max="9990" width="8.90625" style="328"/>
    <col min="9991" max="10009" width="8.54296875" style="328" customWidth="1"/>
    <col min="10010" max="10235" width="8.90625" style="328"/>
    <col min="10236" max="10236" width="30.81640625" style="328" customWidth="1"/>
    <col min="10237" max="10237" width="8.54296875" style="328" customWidth="1"/>
    <col min="10238" max="10238" width="15.81640625" style="328" customWidth="1"/>
    <col min="10239" max="10245" width="17.1796875" style="328" customWidth="1"/>
    <col min="10246" max="10246" width="8.90625" style="328"/>
    <col min="10247" max="10265" width="8.54296875" style="328" customWidth="1"/>
    <col min="10266" max="10491" width="8.90625" style="328"/>
    <col min="10492" max="10492" width="30.81640625" style="328" customWidth="1"/>
    <col min="10493" max="10493" width="8.54296875" style="328" customWidth="1"/>
    <col min="10494" max="10494" width="15.81640625" style="328" customWidth="1"/>
    <col min="10495" max="10501" width="17.1796875" style="328" customWidth="1"/>
    <col min="10502" max="10502" width="8.90625" style="328"/>
    <col min="10503" max="10521" width="8.54296875" style="328" customWidth="1"/>
    <col min="10522" max="10747" width="8.90625" style="328"/>
    <col min="10748" max="10748" width="30.81640625" style="328" customWidth="1"/>
    <col min="10749" max="10749" width="8.54296875" style="328" customWidth="1"/>
    <col min="10750" max="10750" width="15.81640625" style="328" customWidth="1"/>
    <col min="10751" max="10757" width="17.1796875" style="328" customWidth="1"/>
    <col min="10758" max="10758" width="8.90625" style="328"/>
    <col min="10759" max="10777" width="8.54296875" style="328" customWidth="1"/>
    <col min="10778" max="11003" width="8.90625" style="328"/>
    <col min="11004" max="11004" width="30.81640625" style="328" customWidth="1"/>
    <col min="11005" max="11005" width="8.54296875" style="328" customWidth="1"/>
    <col min="11006" max="11006" width="15.81640625" style="328" customWidth="1"/>
    <col min="11007" max="11013" width="17.1796875" style="328" customWidth="1"/>
    <col min="11014" max="11014" width="8.90625" style="328"/>
    <col min="11015" max="11033" width="8.54296875" style="328" customWidth="1"/>
    <col min="11034" max="11259" width="8.90625" style="328"/>
    <col min="11260" max="11260" width="30.81640625" style="328" customWidth="1"/>
    <col min="11261" max="11261" width="8.54296875" style="328" customWidth="1"/>
    <col min="11262" max="11262" width="15.81640625" style="328" customWidth="1"/>
    <col min="11263" max="11269" width="17.1796875" style="328" customWidth="1"/>
    <col min="11270" max="11270" width="8.90625" style="328"/>
    <col min="11271" max="11289" width="8.54296875" style="328" customWidth="1"/>
    <col min="11290" max="11515" width="8.90625" style="328"/>
    <col min="11516" max="11516" width="30.81640625" style="328" customWidth="1"/>
    <col min="11517" max="11517" width="8.54296875" style="328" customWidth="1"/>
    <col min="11518" max="11518" width="15.81640625" style="328" customWidth="1"/>
    <col min="11519" max="11525" width="17.1796875" style="328" customWidth="1"/>
    <col min="11526" max="11526" width="8.90625" style="328"/>
    <col min="11527" max="11545" width="8.54296875" style="328" customWidth="1"/>
    <col min="11546" max="11771" width="8.90625" style="328"/>
    <col min="11772" max="11772" width="30.81640625" style="328" customWidth="1"/>
    <col min="11773" max="11773" width="8.54296875" style="328" customWidth="1"/>
    <col min="11774" max="11774" width="15.81640625" style="328" customWidth="1"/>
    <col min="11775" max="11781" width="17.1796875" style="328" customWidth="1"/>
    <col min="11782" max="11782" width="8.90625" style="328"/>
    <col min="11783" max="11801" width="8.54296875" style="328" customWidth="1"/>
    <col min="11802" max="12027" width="8.90625" style="328"/>
    <col min="12028" max="12028" width="30.81640625" style="328" customWidth="1"/>
    <col min="12029" max="12029" width="8.54296875" style="328" customWidth="1"/>
    <col min="12030" max="12030" width="15.81640625" style="328" customWidth="1"/>
    <col min="12031" max="12037" width="17.1796875" style="328" customWidth="1"/>
    <col min="12038" max="12038" width="8.90625" style="328"/>
    <col min="12039" max="12057" width="8.54296875" style="328" customWidth="1"/>
    <col min="12058" max="12283" width="8.90625" style="328"/>
    <col min="12284" max="12284" width="30.81640625" style="328" customWidth="1"/>
    <col min="12285" max="12285" width="8.54296875" style="328" customWidth="1"/>
    <col min="12286" max="12286" width="15.81640625" style="328" customWidth="1"/>
    <col min="12287" max="12293" width="17.1796875" style="328" customWidth="1"/>
    <col min="12294" max="12294" width="8.90625" style="328"/>
    <col min="12295" max="12313" width="8.54296875" style="328" customWidth="1"/>
    <col min="12314" max="12539" width="8.90625" style="328"/>
    <col min="12540" max="12540" width="30.81640625" style="328" customWidth="1"/>
    <col min="12541" max="12541" width="8.54296875" style="328" customWidth="1"/>
    <col min="12542" max="12542" width="15.81640625" style="328" customWidth="1"/>
    <col min="12543" max="12549" width="17.1796875" style="328" customWidth="1"/>
    <col min="12550" max="12550" width="8.90625" style="328"/>
    <col min="12551" max="12569" width="8.54296875" style="328" customWidth="1"/>
    <col min="12570" max="12795" width="8.90625" style="328"/>
    <col min="12796" max="12796" width="30.81640625" style="328" customWidth="1"/>
    <col min="12797" max="12797" width="8.54296875" style="328" customWidth="1"/>
    <col min="12798" max="12798" width="15.81640625" style="328" customWidth="1"/>
    <col min="12799" max="12805" width="17.1796875" style="328" customWidth="1"/>
    <col min="12806" max="12806" width="8.90625" style="328"/>
    <col min="12807" max="12825" width="8.54296875" style="328" customWidth="1"/>
    <col min="12826" max="13051" width="8.90625" style="328"/>
    <col min="13052" max="13052" width="30.81640625" style="328" customWidth="1"/>
    <col min="13053" max="13053" width="8.54296875" style="328" customWidth="1"/>
    <col min="13054" max="13054" width="15.81640625" style="328" customWidth="1"/>
    <col min="13055" max="13061" width="17.1796875" style="328" customWidth="1"/>
    <col min="13062" max="13062" width="8.90625" style="328"/>
    <col min="13063" max="13081" width="8.54296875" style="328" customWidth="1"/>
    <col min="13082" max="13307" width="8.90625" style="328"/>
    <col min="13308" max="13308" width="30.81640625" style="328" customWidth="1"/>
    <col min="13309" max="13309" width="8.54296875" style="328" customWidth="1"/>
    <col min="13310" max="13310" width="15.81640625" style="328" customWidth="1"/>
    <col min="13311" max="13317" width="17.1796875" style="328" customWidth="1"/>
    <col min="13318" max="13318" width="8.90625" style="328"/>
    <col min="13319" max="13337" width="8.54296875" style="328" customWidth="1"/>
    <col min="13338" max="13563" width="8.90625" style="328"/>
    <col min="13564" max="13564" width="30.81640625" style="328" customWidth="1"/>
    <col min="13565" max="13565" width="8.54296875" style="328" customWidth="1"/>
    <col min="13566" max="13566" width="15.81640625" style="328" customWidth="1"/>
    <col min="13567" max="13573" width="17.1796875" style="328" customWidth="1"/>
    <col min="13574" max="13574" width="8.90625" style="328"/>
    <col min="13575" max="13593" width="8.54296875" style="328" customWidth="1"/>
    <col min="13594" max="13819" width="8.90625" style="328"/>
    <col min="13820" max="13820" width="30.81640625" style="328" customWidth="1"/>
    <col min="13821" max="13821" width="8.54296875" style="328" customWidth="1"/>
    <col min="13822" max="13822" width="15.81640625" style="328" customWidth="1"/>
    <col min="13823" max="13829" width="17.1796875" style="328" customWidth="1"/>
    <col min="13830" max="13830" width="8.90625" style="328"/>
    <col min="13831" max="13849" width="8.54296875" style="328" customWidth="1"/>
    <col min="13850" max="14075" width="8.90625" style="328"/>
    <col min="14076" max="14076" width="30.81640625" style="328" customWidth="1"/>
    <col min="14077" max="14077" width="8.54296875" style="328" customWidth="1"/>
    <col min="14078" max="14078" width="15.81640625" style="328" customWidth="1"/>
    <col min="14079" max="14085" width="17.1796875" style="328" customWidth="1"/>
    <col min="14086" max="14086" width="8.90625" style="328"/>
    <col min="14087" max="14105" width="8.54296875" style="328" customWidth="1"/>
    <col min="14106" max="14331" width="8.90625" style="328"/>
    <col min="14332" max="14332" width="30.81640625" style="328" customWidth="1"/>
    <col min="14333" max="14333" width="8.54296875" style="328" customWidth="1"/>
    <col min="14334" max="14334" width="15.81640625" style="328" customWidth="1"/>
    <col min="14335" max="14341" width="17.1796875" style="328" customWidth="1"/>
    <col min="14342" max="14342" width="8.90625" style="328"/>
    <col min="14343" max="14361" width="8.54296875" style="328" customWidth="1"/>
    <col min="14362" max="14587" width="8.90625" style="328"/>
    <col min="14588" max="14588" width="30.81640625" style="328" customWidth="1"/>
    <col min="14589" max="14589" width="8.54296875" style="328" customWidth="1"/>
    <col min="14590" max="14590" width="15.81640625" style="328" customWidth="1"/>
    <col min="14591" max="14597" width="17.1796875" style="328" customWidth="1"/>
    <col min="14598" max="14598" width="8.90625" style="328"/>
    <col min="14599" max="14617" width="8.54296875" style="328" customWidth="1"/>
    <col min="14618" max="14843" width="8.90625" style="328"/>
    <col min="14844" max="14844" width="30.81640625" style="328" customWidth="1"/>
    <col min="14845" max="14845" width="8.54296875" style="328" customWidth="1"/>
    <col min="14846" max="14846" width="15.81640625" style="328" customWidth="1"/>
    <col min="14847" max="14853" width="17.1796875" style="328" customWidth="1"/>
    <col min="14854" max="14854" width="8.90625" style="328"/>
    <col min="14855" max="14873" width="8.54296875" style="328" customWidth="1"/>
    <col min="14874" max="15099" width="8.90625" style="328"/>
    <col min="15100" max="15100" width="30.81640625" style="328" customWidth="1"/>
    <col min="15101" max="15101" width="8.54296875" style="328" customWidth="1"/>
    <col min="15102" max="15102" width="15.81640625" style="328" customWidth="1"/>
    <col min="15103" max="15109" width="17.1796875" style="328" customWidth="1"/>
    <col min="15110" max="15110" width="8.90625" style="328"/>
    <col min="15111" max="15129" width="8.54296875" style="328" customWidth="1"/>
    <col min="15130" max="15355" width="8.90625" style="328"/>
    <col min="15356" max="15356" width="30.81640625" style="328" customWidth="1"/>
    <col min="15357" max="15357" width="8.54296875" style="328" customWidth="1"/>
    <col min="15358" max="15358" width="15.81640625" style="328" customWidth="1"/>
    <col min="15359" max="15365" width="17.1796875" style="328" customWidth="1"/>
    <col min="15366" max="15366" width="8.90625" style="328"/>
    <col min="15367" max="15385" width="8.54296875" style="328" customWidth="1"/>
    <col min="15386" max="15611" width="8.90625" style="328"/>
    <col min="15612" max="15612" width="30.81640625" style="328" customWidth="1"/>
    <col min="15613" max="15613" width="8.54296875" style="328" customWidth="1"/>
    <col min="15614" max="15614" width="15.81640625" style="328" customWidth="1"/>
    <col min="15615" max="15621" width="17.1796875" style="328" customWidth="1"/>
    <col min="15622" max="15622" width="8.90625" style="328"/>
    <col min="15623" max="15641" width="8.54296875" style="328" customWidth="1"/>
    <col min="15642" max="15867" width="8.90625" style="328"/>
    <col min="15868" max="15868" width="30.81640625" style="328" customWidth="1"/>
    <col min="15869" max="15869" width="8.54296875" style="328" customWidth="1"/>
    <col min="15870" max="15870" width="15.81640625" style="328" customWidth="1"/>
    <col min="15871" max="15877" width="17.1796875" style="328" customWidth="1"/>
    <col min="15878" max="15878" width="8.90625" style="328"/>
    <col min="15879" max="15897" width="8.54296875" style="328" customWidth="1"/>
    <col min="15898" max="16123" width="8.90625" style="328"/>
    <col min="16124" max="16124" width="30.81640625" style="328" customWidth="1"/>
    <col min="16125" max="16125" width="8.54296875" style="328" customWidth="1"/>
    <col min="16126" max="16126" width="15.81640625" style="328" customWidth="1"/>
    <col min="16127" max="16133" width="17.1796875" style="328" customWidth="1"/>
    <col min="16134" max="16134" width="8.90625" style="328"/>
    <col min="16135" max="16153" width="8.54296875" style="328" customWidth="1"/>
    <col min="16154" max="16384" width="8.90625" style="328"/>
  </cols>
  <sheetData>
    <row r="1" spans="1:25" ht="14" x14ac:dyDescent="0.25">
      <c r="A1" s="304" t="s">
        <v>1319</v>
      </c>
    </row>
    <row r="2" spans="1:25" ht="14" x14ac:dyDescent="0.25">
      <c r="A2" s="304" t="s">
        <v>161</v>
      </c>
    </row>
    <row r="3" spans="1:25" ht="14.4" customHeight="1" x14ac:dyDescent="0.25">
      <c r="A3" s="372" t="s">
        <v>1546</v>
      </c>
    </row>
    <row r="4" spans="1:25" x14ac:dyDescent="0.25">
      <c r="A4" s="731" t="s">
        <v>4</v>
      </c>
      <c r="B4" s="731" t="s">
        <v>1547</v>
      </c>
      <c r="C4" s="731" t="s">
        <v>1548</v>
      </c>
      <c r="D4" s="696" t="s">
        <v>1488</v>
      </c>
      <c r="E4" s="359" t="s">
        <v>10</v>
      </c>
      <c r="G4" s="704" t="s">
        <v>1044</v>
      </c>
      <c r="H4" s="690" t="s">
        <v>1045</v>
      </c>
      <c r="I4" s="690" t="s">
        <v>1046</v>
      </c>
      <c r="J4" s="690" t="s">
        <v>1047</v>
      </c>
      <c r="K4" s="690" t="s">
        <v>1048</v>
      </c>
      <c r="L4" s="690" t="s">
        <v>1049</v>
      </c>
      <c r="M4" s="690" t="s">
        <v>1050</v>
      </c>
      <c r="N4" s="690" t="s">
        <v>1051</v>
      </c>
      <c r="O4" s="690" t="s">
        <v>1052</v>
      </c>
      <c r="P4" s="690" t="s">
        <v>1053</v>
      </c>
      <c r="Q4" s="690" t="s">
        <v>1054</v>
      </c>
      <c r="R4" s="690" t="s">
        <v>1055</v>
      </c>
      <c r="S4" s="690" t="s">
        <v>1056</v>
      </c>
      <c r="T4" s="690" t="s">
        <v>1057</v>
      </c>
      <c r="U4" s="690" t="s">
        <v>1058</v>
      </c>
      <c r="V4" s="690" t="s">
        <v>1059</v>
      </c>
      <c r="W4" s="690" t="s">
        <v>1060</v>
      </c>
      <c r="X4" s="690" t="s">
        <v>1061</v>
      </c>
      <c r="Y4" s="690" t="s">
        <v>1062</v>
      </c>
    </row>
    <row r="5" spans="1:25" x14ac:dyDescent="0.25">
      <c r="A5" s="731"/>
      <c r="B5" s="731"/>
      <c r="C5" s="731"/>
      <c r="D5" s="697"/>
      <c r="E5" s="359" t="s">
        <v>1549</v>
      </c>
      <c r="G5" s="705"/>
      <c r="H5" s="691"/>
      <c r="I5" s="691"/>
      <c r="J5" s="691"/>
      <c r="K5" s="691"/>
      <c r="L5" s="691"/>
      <c r="M5" s="691"/>
      <c r="N5" s="691"/>
      <c r="O5" s="691"/>
      <c r="P5" s="691"/>
      <c r="Q5" s="691"/>
      <c r="R5" s="691"/>
      <c r="S5" s="691"/>
      <c r="T5" s="691"/>
      <c r="U5" s="691"/>
      <c r="V5" s="691"/>
      <c r="W5" s="691"/>
      <c r="X5" s="691"/>
      <c r="Y5" s="691"/>
    </row>
    <row r="6" spans="1:25" ht="25.25" customHeight="1" x14ac:dyDescent="0.25">
      <c r="A6" s="359" t="s">
        <v>1550</v>
      </c>
      <c r="B6" s="359" t="s">
        <v>1551</v>
      </c>
      <c r="C6" s="359"/>
      <c r="D6" s="359"/>
      <c r="E6" s="359"/>
      <c r="G6" s="289">
        <f>SUM(H6:Y6)</f>
        <v>0</v>
      </c>
      <c r="H6" s="289"/>
      <c r="I6" s="289"/>
      <c r="J6" s="289"/>
      <c r="K6" s="289"/>
      <c r="L6" s="289"/>
      <c r="M6" s="289"/>
      <c r="N6" s="289"/>
      <c r="O6" s="289"/>
      <c r="P6" s="289"/>
      <c r="Q6" s="289"/>
      <c r="R6" s="289"/>
      <c r="S6" s="289"/>
      <c r="T6" s="289"/>
      <c r="U6" s="289"/>
      <c r="V6" s="289"/>
      <c r="W6" s="289"/>
      <c r="X6" s="289"/>
      <c r="Y6" s="289"/>
    </row>
    <row r="7" spans="1:25" ht="25.25" customHeight="1" x14ac:dyDescent="0.25">
      <c r="A7" s="355" t="s">
        <v>1552</v>
      </c>
      <c r="B7" s="355" t="s">
        <v>1553</v>
      </c>
      <c r="C7" s="355" t="s">
        <v>1554</v>
      </c>
      <c r="D7" s="355"/>
      <c r="E7" s="373"/>
      <c r="G7" s="289">
        <f t="shared" ref="G7:G28" si="0">SUM(H7:Y7)</f>
        <v>0</v>
      </c>
      <c r="H7" s="289"/>
      <c r="I7" s="289"/>
      <c r="J7" s="289"/>
      <c r="K7" s="289"/>
      <c r="L7" s="289"/>
      <c r="M7" s="289"/>
      <c r="N7" s="289"/>
      <c r="O7" s="289"/>
      <c r="P7" s="289"/>
      <c r="Q7" s="289"/>
      <c r="R7" s="289"/>
      <c r="S7" s="289"/>
      <c r="T7" s="289"/>
      <c r="U7" s="289"/>
      <c r="V7" s="289"/>
      <c r="W7" s="289"/>
      <c r="X7" s="289"/>
      <c r="Y7" s="289"/>
    </row>
    <row r="8" spans="1:25" ht="25.25" customHeight="1" x14ac:dyDescent="0.25">
      <c r="A8" s="355" t="s">
        <v>1555</v>
      </c>
      <c r="B8" s="355" t="s">
        <v>1556</v>
      </c>
      <c r="C8" s="355" t="s">
        <v>1554</v>
      </c>
      <c r="D8" s="355"/>
      <c r="E8" s="373"/>
      <c r="G8" s="289">
        <f t="shared" si="0"/>
        <v>0</v>
      </c>
      <c r="H8" s="289"/>
      <c r="I8" s="289"/>
      <c r="J8" s="289"/>
      <c r="K8" s="289"/>
      <c r="L8" s="289"/>
      <c r="M8" s="289"/>
      <c r="N8" s="289"/>
      <c r="O8" s="289"/>
      <c r="P8" s="289"/>
      <c r="Q8" s="289"/>
      <c r="R8" s="289"/>
      <c r="S8" s="289"/>
      <c r="T8" s="289"/>
      <c r="U8" s="289"/>
      <c r="V8" s="289"/>
      <c r="W8" s="289"/>
      <c r="X8" s="289"/>
      <c r="Y8" s="289"/>
    </row>
    <row r="9" spans="1:25" ht="25.25" customHeight="1" x14ac:dyDescent="0.25">
      <c r="A9" s="355" t="s">
        <v>1557</v>
      </c>
      <c r="B9" s="355" t="s">
        <v>1558</v>
      </c>
      <c r="C9" s="355" t="s">
        <v>1554</v>
      </c>
      <c r="D9" s="355"/>
      <c r="E9" s="373"/>
      <c r="G9" s="289">
        <f t="shared" si="0"/>
        <v>0</v>
      </c>
      <c r="H9" s="289"/>
      <c r="I9" s="289"/>
      <c r="J9" s="289"/>
      <c r="K9" s="289"/>
      <c r="L9" s="289"/>
      <c r="M9" s="289"/>
      <c r="N9" s="289"/>
      <c r="O9" s="289"/>
      <c r="P9" s="289"/>
      <c r="Q9" s="289"/>
      <c r="R9" s="289"/>
      <c r="S9" s="289"/>
      <c r="T9" s="289"/>
      <c r="U9" s="289"/>
      <c r="V9" s="289"/>
      <c r="W9" s="289"/>
      <c r="X9" s="289"/>
      <c r="Y9" s="289"/>
    </row>
    <row r="10" spans="1:25" ht="25.25" customHeight="1" x14ac:dyDescent="0.25">
      <c r="A10" s="355" t="s">
        <v>1559</v>
      </c>
      <c r="B10" s="355" t="s">
        <v>1560</v>
      </c>
      <c r="C10" s="355" t="s">
        <v>1554</v>
      </c>
      <c r="D10" s="355"/>
      <c r="E10" s="373"/>
      <c r="G10" s="289">
        <f t="shared" si="0"/>
        <v>0</v>
      </c>
      <c r="H10" s="289"/>
      <c r="I10" s="289"/>
      <c r="J10" s="289"/>
      <c r="K10" s="289"/>
      <c r="L10" s="289"/>
      <c r="M10" s="289"/>
      <c r="N10" s="289"/>
      <c r="O10" s="289"/>
      <c r="P10" s="289"/>
      <c r="Q10" s="289"/>
      <c r="R10" s="289"/>
      <c r="S10" s="289"/>
      <c r="T10" s="289"/>
      <c r="U10" s="289"/>
      <c r="V10" s="289"/>
      <c r="W10" s="289"/>
      <c r="X10" s="289"/>
      <c r="Y10" s="289"/>
    </row>
    <row r="11" spans="1:25" ht="25.25" customHeight="1" x14ac:dyDescent="0.25">
      <c r="A11" s="355" t="s">
        <v>1561</v>
      </c>
      <c r="B11" s="355" t="s">
        <v>1562</v>
      </c>
      <c r="C11" s="355" t="s">
        <v>1563</v>
      </c>
      <c r="D11" s="355"/>
      <c r="E11" s="373">
        <v>12000</v>
      </c>
      <c r="G11" s="289">
        <f t="shared" si="0"/>
        <v>0</v>
      </c>
      <c r="H11" s="289"/>
      <c r="I11" s="289"/>
      <c r="J11" s="289"/>
      <c r="K11" s="289"/>
      <c r="L11" s="289"/>
      <c r="M11" s="289"/>
      <c r="N11" s="289"/>
      <c r="O11" s="289"/>
      <c r="P11" s="289"/>
      <c r="Q11" s="289"/>
      <c r="R11" s="289"/>
      <c r="S11" s="289"/>
      <c r="T11" s="289"/>
      <c r="U11" s="289"/>
      <c r="V11" s="289"/>
      <c r="W11" s="289"/>
      <c r="X11" s="289"/>
      <c r="Y11" s="289"/>
    </row>
    <row r="12" spans="1:25" ht="25.25" customHeight="1" x14ac:dyDescent="0.25">
      <c r="A12" s="355" t="s">
        <v>1564</v>
      </c>
      <c r="B12" s="355" t="s">
        <v>1565</v>
      </c>
      <c r="C12" s="355" t="s">
        <v>1554</v>
      </c>
      <c r="D12" s="355"/>
      <c r="E12" s="373"/>
      <c r="G12" s="289">
        <f t="shared" si="0"/>
        <v>0</v>
      </c>
      <c r="H12" s="289"/>
      <c r="I12" s="289"/>
      <c r="J12" s="289"/>
      <c r="K12" s="289"/>
      <c r="L12" s="289"/>
      <c r="M12" s="289"/>
      <c r="N12" s="289"/>
      <c r="O12" s="289"/>
      <c r="P12" s="289"/>
      <c r="Q12" s="289"/>
      <c r="R12" s="289"/>
      <c r="S12" s="289"/>
      <c r="T12" s="289"/>
      <c r="U12" s="289"/>
      <c r="V12" s="289"/>
      <c r="W12" s="289"/>
      <c r="X12" s="289"/>
      <c r="Y12" s="289"/>
    </row>
    <row r="13" spans="1:25" ht="40.25" customHeight="1" x14ac:dyDescent="0.25">
      <c r="A13" s="359" t="s">
        <v>1566</v>
      </c>
      <c r="B13" s="359" t="s">
        <v>1567</v>
      </c>
      <c r="C13" s="359"/>
      <c r="D13" s="359"/>
      <c r="E13" s="374"/>
      <c r="G13" s="289">
        <f t="shared" si="0"/>
        <v>0</v>
      </c>
      <c r="H13" s="289"/>
      <c r="I13" s="289"/>
      <c r="J13" s="289"/>
      <c r="K13" s="289"/>
      <c r="L13" s="289"/>
      <c r="M13" s="289"/>
      <c r="N13" s="289"/>
      <c r="O13" s="289"/>
      <c r="P13" s="289"/>
      <c r="Q13" s="289"/>
      <c r="R13" s="289"/>
      <c r="S13" s="289"/>
      <c r="T13" s="289"/>
      <c r="U13" s="289"/>
      <c r="V13" s="289"/>
      <c r="W13" s="289"/>
      <c r="X13" s="289"/>
      <c r="Y13" s="289"/>
    </row>
    <row r="14" spans="1:25" ht="25.25" customHeight="1" x14ac:dyDescent="0.25">
      <c r="A14" s="355" t="s">
        <v>1568</v>
      </c>
      <c r="B14" s="355" t="s">
        <v>1569</v>
      </c>
      <c r="C14" s="355" t="s">
        <v>1554</v>
      </c>
      <c r="D14" s="355">
        <v>1</v>
      </c>
      <c r="E14" s="373"/>
      <c r="G14" s="289">
        <f t="shared" si="0"/>
        <v>0</v>
      </c>
      <c r="H14" s="289"/>
      <c r="I14" s="289"/>
      <c r="J14" s="289"/>
      <c r="K14" s="289"/>
      <c r="L14" s="289"/>
      <c r="M14" s="289"/>
      <c r="N14" s="289"/>
      <c r="O14" s="289"/>
      <c r="P14" s="289"/>
      <c r="Q14" s="289"/>
      <c r="R14" s="289"/>
      <c r="S14" s="289"/>
      <c r="T14" s="289"/>
      <c r="U14" s="289"/>
      <c r="V14" s="289"/>
      <c r="W14" s="289"/>
      <c r="X14" s="289"/>
      <c r="Y14" s="289"/>
    </row>
    <row r="15" spans="1:25" ht="25.25" customHeight="1" x14ac:dyDescent="0.25">
      <c r="A15" s="355" t="s">
        <v>1570</v>
      </c>
      <c r="B15" s="355" t="s">
        <v>1571</v>
      </c>
      <c r="C15" s="355" t="s">
        <v>1554</v>
      </c>
      <c r="D15" s="355">
        <v>1</v>
      </c>
      <c r="E15" s="373"/>
      <c r="G15" s="289">
        <f t="shared" si="0"/>
        <v>0</v>
      </c>
      <c r="H15" s="289"/>
      <c r="I15" s="289"/>
      <c r="J15" s="289"/>
      <c r="K15" s="289"/>
      <c r="L15" s="289"/>
      <c r="M15" s="289"/>
      <c r="N15" s="289"/>
      <c r="O15" s="289"/>
      <c r="P15" s="289"/>
      <c r="Q15" s="289"/>
      <c r="R15" s="289"/>
      <c r="S15" s="289"/>
      <c r="T15" s="289"/>
      <c r="U15" s="289"/>
      <c r="V15" s="289"/>
      <c r="W15" s="289"/>
      <c r="X15" s="289"/>
      <c r="Y15" s="289"/>
    </row>
    <row r="16" spans="1:25" ht="25.25" customHeight="1" x14ac:dyDescent="0.25">
      <c r="A16" s="355" t="s">
        <v>1572</v>
      </c>
      <c r="B16" s="355" t="s">
        <v>1573</v>
      </c>
      <c r="C16" s="355" t="s">
        <v>1554</v>
      </c>
      <c r="D16" s="355">
        <v>1</v>
      </c>
      <c r="E16" s="373"/>
      <c r="G16" s="289">
        <f t="shared" si="0"/>
        <v>0</v>
      </c>
      <c r="H16" s="289"/>
      <c r="I16" s="289"/>
      <c r="J16" s="289"/>
      <c r="K16" s="289"/>
      <c r="L16" s="289"/>
      <c r="M16" s="289"/>
      <c r="N16" s="289"/>
      <c r="O16" s="289"/>
      <c r="P16" s="289"/>
      <c r="Q16" s="289"/>
      <c r="R16" s="289"/>
      <c r="S16" s="289"/>
      <c r="T16" s="289"/>
      <c r="U16" s="289"/>
      <c r="V16" s="289"/>
      <c r="W16" s="289"/>
      <c r="X16" s="289"/>
      <c r="Y16" s="289"/>
    </row>
    <row r="17" spans="1:25" ht="25.25" customHeight="1" x14ac:dyDescent="0.25">
      <c r="A17" s="355" t="s">
        <v>1574</v>
      </c>
      <c r="B17" s="355" t="s">
        <v>1575</v>
      </c>
      <c r="C17" s="355" t="s">
        <v>1554</v>
      </c>
      <c r="D17" s="355">
        <v>1</v>
      </c>
      <c r="E17" s="373"/>
      <c r="G17" s="289">
        <f t="shared" si="0"/>
        <v>0</v>
      </c>
      <c r="H17" s="289"/>
      <c r="I17" s="289"/>
      <c r="J17" s="289"/>
      <c r="K17" s="289"/>
      <c r="L17" s="289"/>
      <c r="M17" s="289"/>
      <c r="N17" s="289"/>
      <c r="O17" s="289"/>
      <c r="P17" s="289"/>
      <c r="Q17" s="289"/>
      <c r="R17" s="289"/>
      <c r="S17" s="289"/>
      <c r="T17" s="289"/>
      <c r="U17" s="289"/>
      <c r="V17" s="289"/>
      <c r="W17" s="289"/>
      <c r="X17" s="289"/>
      <c r="Y17" s="289"/>
    </row>
    <row r="18" spans="1:25" ht="25.25" customHeight="1" x14ac:dyDescent="0.25">
      <c r="A18" s="355" t="s">
        <v>1576</v>
      </c>
      <c r="B18" s="355" t="s">
        <v>1577</v>
      </c>
      <c r="C18" s="355" t="s">
        <v>1563</v>
      </c>
      <c r="D18" s="355">
        <v>1</v>
      </c>
      <c r="E18" s="373">
        <v>2000</v>
      </c>
      <c r="G18" s="289">
        <f t="shared" si="0"/>
        <v>0</v>
      </c>
      <c r="H18" s="289"/>
      <c r="I18" s="289"/>
      <c r="J18" s="289"/>
      <c r="K18" s="289"/>
      <c r="L18" s="289"/>
      <c r="M18" s="289"/>
      <c r="N18" s="289"/>
      <c r="O18" s="289"/>
      <c r="P18" s="289"/>
      <c r="Q18" s="289"/>
      <c r="R18" s="289"/>
      <c r="S18" s="289"/>
      <c r="T18" s="289"/>
      <c r="U18" s="289"/>
      <c r="V18" s="289"/>
      <c r="W18" s="289"/>
      <c r="X18" s="289"/>
      <c r="Y18" s="289"/>
    </row>
    <row r="19" spans="1:25" ht="25.25" customHeight="1" x14ac:dyDescent="0.25">
      <c r="A19" s="359" t="s">
        <v>1578</v>
      </c>
      <c r="B19" s="359" t="s">
        <v>1579</v>
      </c>
      <c r="C19" s="359"/>
      <c r="D19" s="359"/>
      <c r="E19" s="375"/>
      <c r="G19" s="289">
        <f t="shared" si="0"/>
        <v>0</v>
      </c>
      <c r="H19" s="289"/>
      <c r="I19" s="289"/>
      <c r="J19" s="289"/>
      <c r="K19" s="289"/>
      <c r="L19" s="289"/>
      <c r="M19" s="289"/>
      <c r="N19" s="289"/>
      <c r="O19" s="289"/>
      <c r="P19" s="289"/>
      <c r="Q19" s="289"/>
      <c r="R19" s="289"/>
      <c r="S19" s="289"/>
      <c r="T19" s="289"/>
      <c r="U19" s="289"/>
      <c r="V19" s="289"/>
      <c r="W19" s="289"/>
      <c r="X19" s="289"/>
      <c r="Y19" s="289"/>
    </row>
    <row r="20" spans="1:25" ht="20" x14ac:dyDescent="0.25">
      <c r="A20" s="355" t="s">
        <v>1580</v>
      </c>
      <c r="B20" s="355" t="s">
        <v>1581</v>
      </c>
      <c r="C20" s="355" t="s">
        <v>1554</v>
      </c>
      <c r="D20" s="355">
        <v>1</v>
      </c>
      <c r="E20" s="373"/>
      <c r="G20" s="289">
        <f t="shared" si="0"/>
        <v>0</v>
      </c>
      <c r="H20" s="289"/>
      <c r="I20" s="289"/>
      <c r="J20" s="289"/>
      <c r="K20" s="289"/>
      <c r="L20" s="289"/>
      <c r="M20" s="289"/>
      <c r="N20" s="289"/>
      <c r="O20" s="289"/>
      <c r="P20" s="289"/>
      <c r="Q20" s="289"/>
      <c r="R20" s="289"/>
      <c r="S20" s="289"/>
      <c r="T20" s="289"/>
      <c r="U20" s="289"/>
      <c r="V20" s="289"/>
      <c r="W20" s="289"/>
      <c r="X20" s="289"/>
      <c r="Y20" s="289"/>
    </row>
    <row r="21" spans="1:25" ht="30" x14ac:dyDescent="0.25">
      <c r="A21" s="355" t="s">
        <v>1582</v>
      </c>
      <c r="B21" s="355" t="s">
        <v>1583</v>
      </c>
      <c r="C21" s="355" t="s">
        <v>1554</v>
      </c>
      <c r="D21" s="355">
        <v>1</v>
      </c>
      <c r="E21" s="373"/>
      <c r="G21" s="289">
        <f t="shared" si="0"/>
        <v>0</v>
      </c>
      <c r="H21" s="289"/>
      <c r="I21" s="289"/>
      <c r="J21" s="289"/>
      <c r="K21" s="289"/>
      <c r="L21" s="289"/>
      <c r="M21" s="289"/>
      <c r="N21" s="289"/>
      <c r="O21" s="289"/>
      <c r="P21" s="289"/>
      <c r="Q21" s="289"/>
      <c r="R21" s="289"/>
      <c r="S21" s="289"/>
      <c r="T21" s="289"/>
      <c r="U21" s="289"/>
      <c r="V21" s="289"/>
      <c r="W21" s="289"/>
      <c r="X21" s="289"/>
      <c r="Y21" s="289"/>
    </row>
    <row r="22" spans="1:25" ht="20" x14ac:dyDescent="0.25">
      <c r="A22" s="355" t="s">
        <v>1584</v>
      </c>
      <c r="B22" s="355" t="s">
        <v>1585</v>
      </c>
      <c r="C22" s="355" t="s">
        <v>1563</v>
      </c>
      <c r="D22" s="355">
        <v>1</v>
      </c>
      <c r="E22" s="373">
        <v>4000</v>
      </c>
      <c r="G22" s="289">
        <f t="shared" si="0"/>
        <v>0</v>
      </c>
      <c r="H22" s="289"/>
      <c r="I22" s="289"/>
      <c r="J22" s="289"/>
      <c r="K22" s="289"/>
      <c r="L22" s="289"/>
      <c r="M22" s="289"/>
      <c r="N22" s="289"/>
      <c r="O22" s="289"/>
      <c r="P22" s="289"/>
      <c r="Q22" s="289"/>
      <c r="R22" s="289"/>
      <c r="S22" s="289"/>
      <c r="T22" s="289"/>
      <c r="U22" s="289"/>
      <c r="V22" s="289"/>
      <c r="W22" s="289"/>
      <c r="X22" s="289"/>
      <c r="Y22" s="289"/>
    </row>
    <row r="23" spans="1:25" ht="20" x14ac:dyDescent="0.25">
      <c r="A23" s="355" t="s">
        <v>1586</v>
      </c>
      <c r="B23" s="348" t="s">
        <v>1587</v>
      </c>
      <c r="C23" s="355" t="s">
        <v>300</v>
      </c>
      <c r="D23" s="397">
        <f>E22</f>
        <v>4000</v>
      </c>
      <c r="E23" s="373"/>
      <c r="G23" s="289">
        <f t="shared" si="0"/>
        <v>0</v>
      </c>
      <c r="H23" s="289"/>
      <c r="I23" s="289"/>
      <c r="J23" s="289"/>
      <c r="K23" s="289"/>
      <c r="L23" s="289"/>
      <c r="M23" s="289"/>
      <c r="N23" s="289"/>
      <c r="O23" s="289"/>
      <c r="P23" s="289"/>
      <c r="Q23" s="289"/>
      <c r="R23" s="289"/>
      <c r="S23" s="289"/>
      <c r="T23" s="289"/>
      <c r="U23" s="289"/>
      <c r="V23" s="289"/>
      <c r="W23" s="289"/>
      <c r="X23" s="289"/>
      <c r="Y23" s="289"/>
    </row>
    <row r="24" spans="1:25" ht="21" customHeight="1" x14ac:dyDescent="0.25">
      <c r="A24" s="355" t="s">
        <v>1909</v>
      </c>
      <c r="B24" s="348" t="s">
        <v>1910</v>
      </c>
      <c r="C24" s="355" t="s">
        <v>1563</v>
      </c>
      <c r="D24" s="397">
        <v>1</v>
      </c>
      <c r="E24" s="373">
        <v>18000000</v>
      </c>
      <c r="G24" s="289"/>
      <c r="H24" s="289"/>
      <c r="I24" s="289"/>
      <c r="J24" s="289"/>
      <c r="K24" s="289"/>
      <c r="L24" s="289"/>
      <c r="M24" s="289"/>
      <c r="N24" s="289"/>
      <c r="O24" s="289"/>
      <c r="P24" s="289"/>
      <c r="Q24" s="289"/>
      <c r="R24" s="289"/>
      <c r="S24" s="289"/>
      <c r="T24" s="289"/>
      <c r="U24" s="289"/>
      <c r="V24" s="289"/>
      <c r="W24" s="289"/>
      <c r="X24" s="289"/>
      <c r="Y24" s="289"/>
    </row>
    <row r="25" spans="1:25" ht="23.5" customHeight="1" x14ac:dyDescent="0.25">
      <c r="A25" s="355" t="s">
        <v>1912</v>
      </c>
      <c r="B25" s="348" t="s">
        <v>1911</v>
      </c>
      <c r="C25" s="355" t="s">
        <v>300</v>
      </c>
      <c r="D25" s="397">
        <v>18000000</v>
      </c>
      <c r="E25" s="373"/>
      <c r="G25" s="289">
        <f t="shared" ref="G25" si="1">SUM(H25:Y25)</f>
        <v>0</v>
      </c>
      <c r="H25" s="289"/>
      <c r="I25" s="289"/>
      <c r="J25" s="289"/>
      <c r="K25" s="289"/>
      <c r="L25" s="289"/>
      <c r="M25" s="289"/>
      <c r="N25" s="289"/>
      <c r="O25" s="289"/>
      <c r="P25" s="289"/>
      <c r="Q25" s="289"/>
      <c r="R25" s="289"/>
      <c r="S25" s="289"/>
      <c r="T25" s="289"/>
      <c r="U25" s="289"/>
      <c r="V25" s="289"/>
      <c r="W25" s="289"/>
      <c r="X25" s="289"/>
      <c r="Y25" s="289"/>
    </row>
    <row r="26" spans="1:25" x14ac:dyDescent="0.25">
      <c r="A26" s="359"/>
      <c r="B26" s="731" t="s">
        <v>1588</v>
      </c>
      <c r="C26" s="731"/>
      <c r="D26" s="359"/>
      <c r="E26" s="359"/>
      <c r="G26" s="289">
        <f t="shared" si="0"/>
        <v>0</v>
      </c>
      <c r="H26" s="289"/>
      <c r="I26" s="289"/>
      <c r="J26" s="289"/>
      <c r="K26" s="289"/>
      <c r="L26" s="289"/>
      <c r="M26" s="289"/>
      <c r="N26" s="289"/>
      <c r="O26" s="289"/>
      <c r="P26" s="289"/>
      <c r="Q26" s="289"/>
      <c r="R26" s="289"/>
      <c r="S26" s="289"/>
      <c r="T26" s="289"/>
      <c r="U26" s="289"/>
      <c r="V26" s="289"/>
      <c r="W26" s="289"/>
      <c r="X26" s="289"/>
      <c r="Y26" s="289"/>
    </row>
    <row r="27" spans="1:25" ht="60" x14ac:dyDescent="0.25">
      <c r="A27" s="355" t="s">
        <v>1589</v>
      </c>
      <c r="B27" s="355" t="s">
        <v>1590</v>
      </c>
      <c r="C27" s="355"/>
      <c r="D27" s="355"/>
      <c r="E27" s="355"/>
      <c r="G27" s="289">
        <f t="shared" si="0"/>
        <v>0</v>
      </c>
      <c r="H27" s="289"/>
      <c r="I27" s="289"/>
      <c r="J27" s="289"/>
      <c r="K27" s="289"/>
      <c r="L27" s="289"/>
      <c r="M27" s="289"/>
      <c r="N27" s="289"/>
      <c r="O27" s="289"/>
      <c r="P27" s="289"/>
      <c r="Q27" s="289"/>
      <c r="R27" s="289"/>
      <c r="S27" s="289"/>
      <c r="T27" s="289"/>
      <c r="U27" s="289"/>
      <c r="V27" s="289"/>
      <c r="W27" s="289"/>
      <c r="X27" s="289"/>
      <c r="Y27" s="289"/>
    </row>
    <row r="28" spans="1:25" ht="27" customHeight="1" x14ac:dyDescent="0.25">
      <c r="A28" s="702" t="s">
        <v>1591</v>
      </c>
      <c r="B28" s="703"/>
      <c r="C28" s="706"/>
      <c r="D28" s="288"/>
      <c r="E28" s="362"/>
      <c r="G28" s="356">
        <f t="shared" si="0"/>
        <v>0</v>
      </c>
      <c r="H28" s="356"/>
      <c r="I28" s="356"/>
      <c r="J28" s="356"/>
      <c r="K28" s="356"/>
      <c r="L28" s="356"/>
      <c r="M28" s="356"/>
      <c r="N28" s="356"/>
      <c r="O28" s="356"/>
      <c r="P28" s="356"/>
      <c r="Q28" s="356"/>
      <c r="R28" s="356"/>
      <c r="S28" s="356"/>
      <c r="T28" s="356"/>
      <c r="U28" s="356"/>
      <c r="V28" s="356"/>
      <c r="W28" s="356"/>
      <c r="X28" s="356"/>
      <c r="Y28" s="356"/>
    </row>
    <row r="30" spans="1:25" ht="15" customHeight="1" x14ac:dyDescent="0.25"/>
  </sheetData>
  <mergeCells count="25">
    <mergeCell ref="A28:C28"/>
    <mergeCell ref="U4:U5"/>
    <mergeCell ref="V4:V5"/>
    <mergeCell ref="W4:W5"/>
    <mergeCell ref="X4:X5"/>
    <mergeCell ref="A4:A5"/>
    <mergeCell ref="B4:B5"/>
    <mergeCell ref="C4:C5"/>
    <mergeCell ref="D4:D5"/>
    <mergeCell ref="Y4:Y5"/>
    <mergeCell ref="B26:C26"/>
    <mergeCell ref="O4:O5"/>
    <mergeCell ref="P4:P5"/>
    <mergeCell ref="Q4:Q5"/>
    <mergeCell ref="R4:R5"/>
    <mergeCell ref="S4:S5"/>
    <mergeCell ref="T4:T5"/>
    <mergeCell ref="I4:I5"/>
    <mergeCell ref="J4:J5"/>
    <mergeCell ref="K4:K5"/>
    <mergeCell ref="L4:L5"/>
    <mergeCell ref="M4:M5"/>
    <mergeCell ref="N4:N5"/>
    <mergeCell ref="G4:G5"/>
    <mergeCell ref="H4:H5"/>
  </mergeCells>
  <pageMargins left="0.7" right="0.7" top="0.75" bottom="0.75" header="0.3" footer="0.3"/>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89A8-1B91-4152-914D-A29FEEF6A494}">
  <sheetPr>
    <pageSetUpPr fitToPage="1"/>
  </sheetPr>
  <dimension ref="B1:L92"/>
  <sheetViews>
    <sheetView showZeros="0" view="pageBreakPreview" topLeftCell="A31" zoomScale="80" zoomScaleNormal="80" zoomScaleSheetLayoutView="80" zoomScalePageLayoutView="55" workbookViewId="0">
      <selection activeCell="I23" sqref="I23"/>
    </sheetView>
  </sheetViews>
  <sheetFormatPr defaultColWidth="9.08984375" defaultRowHeight="12.5" x14ac:dyDescent="0.25"/>
  <cols>
    <col min="1" max="1" width="9.08984375" style="539"/>
    <col min="2" max="2" width="14.54296875" style="557" customWidth="1"/>
    <col min="3" max="3" width="2.54296875" style="556" customWidth="1"/>
    <col min="4" max="4" width="11.54296875" style="556" customWidth="1"/>
    <col min="5" max="5" width="11.90625" style="556" customWidth="1"/>
    <col min="6" max="6" width="6" style="556" customWidth="1"/>
    <col min="7" max="7" width="15.54296875" style="556" customWidth="1"/>
    <col min="8" max="8" width="33.08984375" style="556" customWidth="1"/>
    <col min="9" max="9" width="28" style="556" customWidth="1"/>
    <col min="10" max="12" width="14.453125" style="539" bestFit="1" customWidth="1"/>
    <col min="13" max="253" width="9.08984375" style="539"/>
    <col min="254" max="254" width="14.54296875" style="539" customWidth="1"/>
    <col min="255" max="255" width="2.54296875" style="539" customWidth="1"/>
    <col min="256" max="256" width="11.54296875" style="539" customWidth="1"/>
    <col min="257" max="257" width="11.90625" style="539" customWidth="1"/>
    <col min="258" max="258" width="6" style="539" customWidth="1"/>
    <col min="259" max="259" width="15.54296875" style="539" customWidth="1"/>
    <col min="260" max="260" width="33.08984375" style="539" customWidth="1"/>
    <col min="261" max="262" width="21.54296875" style="539" customWidth="1"/>
    <col min="263" max="263" width="20.90625" style="539" customWidth="1"/>
    <col min="264" max="264" width="12.1796875" style="539" bestFit="1" customWidth="1"/>
    <col min="265" max="265" width="15.54296875" style="539" customWidth="1"/>
    <col min="266" max="268" width="14.453125" style="539" bestFit="1" customWidth="1"/>
    <col min="269" max="509" width="9.08984375" style="539"/>
    <col min="510" max="510" width="14.54296875" style="539" customWidth="1"/>
    <col min="511" max="511" width="2.54296875" style="539" customWidth="1"/>
    <col min="512" max="512" width="11.54296875" style="539" customWidth="1"/>
    <col min="513" max="513" width="11.90625" style="539" customWidth="1"/>
    <col min="514" max="514" width="6" style="539" customWidth="1"/>
    <col min="515" max="515" width="15.54296875" style="539" customWidth="1"/>
    <col min="516" max="516" width="33.08984375" style="539" customWidth="1"/>
    <col min="517" max="518" width="21.54296875" style="539" customWidth="1"/>
    <col min="519" max="519" width="20.90625" style="539" customWidth="1"/>
    <col min="520" max="520" width="12.1796875" style="539" bestFit="1" customWidth="1"/>
    <col min="521" max="521" width="15.54296875" style="539" customWidth="1"/>
    <col min="522" max="524" width="14.453125" style="539" bestFit="1" customWidth="1"/>
    <col min="525" max="765" width="9.08984375" style="539"/>
    <col min="766" max="766" width="14.54296875" style="539" customWidth="1"/>
    <col min="767" max="767" width="2.54296875" style="539" customWidth="1"/>
    <col min="768" max="768" width="11.54296875" style="539" customWidth="1"/>
    <col min="769" max="769" width="11.90625" style="539" customWidth="1"/>
    <col min="770" max="770" width="6" style="539" customWidth="1"/>
    <col min="771" max="771" width="15.54296875" style="539" customWidth="1"/>
    <col min="772" max="772" width="33.08984375" style="539" customWidth="1"/>
    <col min="773" max="774" width="21.54296875" style="539" customWidth="1"/>
    <col min="775" max="775" width="20.90625" style="539" customWidth="1"/>
    <col min="776" max="776" width="12.1796875" style="539" bestFit="1" customWidth="1"/>
    <col min="777" max="777" width="15.54296875" style="539" customWidth="1"/>
    <col min="778" max="780" width="14.453125" style="539" bestFit="1" customWidth="1"/>
    <col min="781" max="1021" width="9.08984375" style="539"/>
    <col min="1022" max="1022" width="14.54296875" style="539" customWidth="1"/>
    <col min="1023" max="1023" width="2.54296875" style="539" customWidth="1"/>
    <col min="1024" max="1024" width="11.54296875" style="539" customWidth="1"/>
    <col min="1025" max="1025" width="11.90625" style="539" customWidth="1"/>
    <col min="1026" max="1026" width="6" style="539" customWidth="1"/>
    <col min="1027" max="1027" width="15.54296875" style="539" customWidth="1"/>
    <col min="1028" max="1028" width="33.08984375" style="539" customWidth="1"/>
    <col min="1029" max="1030" width="21.54296875" style="539" customWidth="1"/>
    <col min="1031" max="1031" width="20.90625" style="539" customWidth="1"/>
    <col min="1032" max="1032" width="12.1796875" style="539" bestFit="1" customWidth="1"/>
    <col min="1033" max="1033" width="15.54296875" style="539" customWidth="1"/>
    <col min="1034" max="1036" width="14.453125" style="539" bestFit="1" customWidth="1"/>
    <col min="1037" max="1277" width="9.08984375" style="539"/>
    <col min="1278" max="1278" width="14.54296875" style="539" customWidth="1"/>
    <col min="1279" max="1279" width="2.54296875" style="539" customWidth="1"/>
    <col min="1280" max="1280" width="11.54296875" style="539" customWidth="1"/>
    <col min="1281" max="1281" width="11.90625" style="539" customWidth="1"/>
    <col min="1282" max="1282" width="6" style="539" customWidth="1"/>
    <col min="1283" max="1283" width="15.54296875" style="539" customWidth="1"/>
    <col min="1284" max="1284" width="33.08984375" style="539" customWidth="1"/>
    <col min="1285" max="1286" width="21.54296875" style="539" customWidth="1"/>
    <col min="1287" max="1287" width="20.90625" style="539" customWidth="1"/>
    <col min="1288" max="1288" width="12.1796875" style="539" bestFit="1" customWidth="1"/>
    <col min="1289" max="1289" width="15.54296875" style="539" customWidth="1"/>
    <col min="1290" max="1292" width="14.453125" style="539" bestFit="1" customWidth="1"/>
    <col min="1293" max="1533" width="9.08984375" style="539"/>
    <col min="1534" max="1534" width="14.54296875" style="539" customWidth="1"/>
    <col min="1535" max="1535" width="2.54296875" style="539" customWidth="1"/>
    <col min="1536" max="1536" width="11.54296875" style="539" customWidth="1"/>
    <col min="1537" max="1537" width="11.90625" style="539" customWidth="1"/>
    <col min="1538" max="1538" width="6" style="539" customWidth="1"/>
    <col min="1539" max="1539" width="15.54296875" style="539" customWidth="1"/>
    <col min="1540" max="1540" width="33.08984375" style="539" customWidth="1"/>
    <col min="1541" max="1542" width="21.54296875" style="539" customWidth="1"/>
    <col min="1543" max="1543" width="20.90625" style="539" customWidth="1"/>
    <col min="1544" max="1544" width="12.1796875" style="539" bestFit="1" customWidth="1"/>
    <col min="1545" max="1545" width="15.54296875" style="539" customWidth="1"/>
    <col min="1546" max="1548" width="14.453125" style="539" bestFit="1" customWidth="1"/>
    <col min="1549" max="1789" width="9.08984375" style="539"/>
    <col min="1790" max="1790" width="14.54296875" style="539" customWidth="1"/>
    <col min="1791" max="1791" width="2.54296875" style="539" customWidth="1"/>
    <col min="1792" max="1792" width="11.54296875" style="539" customWidth="1"/>
    <col min="1793" max="1793" width="11.90625" style="539" customWidth="1"/>
    <col min="1794" max="1794" width="6" style="539" customWidth="1"/>
    <col min="1795" max="1795" width="15.54296875" style="539" customWidth="1"/>
    <col min="1796" max="1796" width="33.08984375" style="539" customWidth="1"/>
    <col min="1797" max="1798" width="21.54296875" style="539" customWidth="1"/>
    <col min="1799" max="1799" width="20.90625" style="539" customWidth="1"/>
    <col min="1800" max="1800" width="12.1796875" style="539" bestFit="1" customWidth="1"/>
    <col min="1801" max="1801" width="15.54296875" style="539" customWidth="1"/>
    <col min="1802" max="1804" width="14.453125" style="539" bestFit="1" customWidth="1"/>
    <col min="1805" max="2045" width="9.08984375" style="539"/>
    <col min="2046" max="2046" width="14.54296875" style="539" customWidth="1"/>
    <col min="2047" max="2047" width="2.54296875" style="539" customWidth="1"/>
    <col min="2048" max="2048" width="11.54296875" style="539" customWidth="1"/>
    <col min="2049" max="2049" width="11.90625" style="539" customWidth="1"/>
    <col min="2050" max="2050" width="6" style="539" customWidth="1"/>
    <col min="2051" max="2051" width="15.54296875" style="539" customWidth="1"/>
    <col min="2052" max="2052" width="33.08984375" style="539" customWidth="1"/>
    <col min="2053" max="2054" width="21.54296875" style="539" customWidth="1"/>
    <col min="2055" max="2055" width="20.90625" style="539" customWidth="1"/>
    <col min="2056" max="2056" width="12.1796875" style="539" bestFit="1" customWidth="1"/>
    <col min="2057" max="2057" width="15.54296875" style="539" customWidth="1"/>
    <col min="2058" max="2060" width="14.453125" style="539" bestFit="1" customWidth="1"/>
    <col min="2061" max="2301" width="9.08984375" style="539"/>
    <col min="2302" max="2302" width="14.54296875" style="539" customWidth="1"/>
    <col min="2303" max="2303" width="2.54296875" style="539" customWidth="1"/>
    <col min="2304" max="2304" width="11.54296875" style="539" customWidth="1"/>
    <col min="2305" max="2305" width="11.90625" style="539" customWidth="1"/>
    <col min="2306" max="2306" width="6" style="539" customWidth="1"/>
    <col min="2307" max="2307" width="15.54296875" style="539" customWidth="1"/>
    <col min="2308" max="2308" width="33.08984375" style="539" customWidth="1"/>
    <col min="2309" max="2310" width="21.54296875" style="539" customWidth="1"/>
    <col min="2311" max="2311" width="20.90625" style="539" customWidth="1"/>
    <col min="2312" max="2312" width="12.1796875" style="539" bestFit="1" customWidth="1"/>
    <col min="2313" max="2313" width="15.54296875" style="539" customWidth="1"/>
    <col min="2314" max="2316" width="14.453125" style="539" bestFit="1" customWidth="1"/>
    <col min="2317" max="2557" width="9.08984375" style="539"/>
    <col min="2558" max="2558" width="14.54296875" style="539" customWidth="1"/>
    <col min="2559" max="2559" width="2.54296875" style="539" customWidth="1"/>
    <col min="2560" max="2560" width="11.54296875" style="539" customWidth="1"/>
    <col min="2561" max="2561" width="11.90625" style="539" customWidth="1"/>
    <col min="2562" max="2562" width="6" style="539" customWidth="1"/>
    <col min="2563" max="2563" width="15.54296875" style="539" customWidth="1"/>
    <col min="2564" max="2564" width="33.08984375" style="539" customWidth="1"/>
    <col min="2565" max="2566" width="21.54296875" style="539" customWidth="1"/>
    <col min="2567" max="2567" width="20.90625" style="539" customWidth="1"/>
    <col min="2568" max="2568" width="12.1796875" style="539" bestFit="1" customWidth="1"/>
    <col min="2569" max="2569" width="15.54296875" style="539" customWidth="1"/>
    <col min="2570" max="2572" width="14.453125" style="539" bestFit="1" customWidth="1"/>
    <col min="2573" max="2813" width="9.08984375" style="539"/>
    <col min="2814" max="2814" width="14.54296875" style="539" customWidth="1"/>
    <col min="2815" max="2815" width="2.54296875" style="539" customWidth="1"/>
    <col min="2816" max="2816" width="11.54296875" style="539" customWidth="1"/>
    <col min="2817" max="2817" width="11.90625" style="539" customWidth="1"/>
    <col min="2818" max="2818" width="6" style="539" customWidth="1"/>
    <col min="2819" max="2819" width="15.54296875" style="539" customWidth="1"/>
    <col min="2820" max="2820" width="33.08984375" style="539" customWidth="1"/>
    <col min="2821" max="2822" width="21.54296875" style="539" customWidth="1"/>
    <col min="2823" max="2823" width="20.90625" style="539" customWidth="1"/>
    <col min="2824" max="2824" width="12.1796875" style="539" bestFit="1" customWidth="1"/>
    <col min="2825" max="2825" width="15.54296875" style="539" customWidth="1"/>
    <col min="2826" max="2828" width="14.453125" style="539" bestFit="1" customWidth="1"/>
    <col min="2829" max="3069" width="9.08984375" style="539"/>
    <col min="3070" max="3070" width="14.54296875" style="539" customWidth="1"/>
    <col min="3071" max="3071" width="2.54296875" style="539" customWidth="1"/>
    <col min="3072" max="3072" width="11.54296875" style="539" customWidth="1"/>
    <col min="3073" max="3073" width="11.90625" style="539" customWidth="1"/>
    <col min="3074" max="3074" width="6" style="539" customWidth="1"/>
    <col min="3075" max="3075" width="15.54296875" style="539" customWidth="1"/>
    <col min="3076" max="3076" width="33.08984375" style="539" customWidth="1"/>
    <col min="3077" max="3078" width="21.54296875" style="539" customWidth="1"/>
    <col min="3079" max="3079" width="20.90625" style="539" customWidth="1"/>
    <col min="3080" max="3080" width="12.1796875" style="539" bestFit="1" customWidth="1"/>
    <col min="3081" max="3081" width="15.54296875" style="539" customWidth="1"/>
    <col min="3082" max="3084" width="14.453125" style="539" bestFit="1" customWidth="1"/>
    <col min="3085" max="3325" width="9.08984375" style="539"/>
    <col min="3326" max="3326" width="14.54296875" style="539" customWidth="1"/>
    <col min="3327" max="3327" width="2.54296875" style="539" customWidth="1"/>
    <col min="3328" max="3328" width="11.54296875" style="539" customWidth="1"/>
    <col min="3329" max="3329" width="11.90625" style="539" customWidth="1"/>
    <col min="3330" max="3330" width="6" style="539" customWidth="1"/>
    <col min="3331" max="3331" width="15.54296875" style="539" customWidth="1"/>
    <col min="3332" max="3332" width="33.08984375" style="539" customWidth="1"/>
    <col min="3333" max="3334" width="21.54296875" style="539" customWidth="1"/>
    <col min="3335" max="3335" width="20.90625" style="539" customWidth="1"/>
    <col min="3336" max="3336" width="12.1796875" style="539" bestFit="1" customWidth="1"/>
    <col min="3337" max="3337" width="15.54296875" style="539" customWidth="1"/>
    <col min="3338" max="3340" width="14.453125" style="539" bestFit="1" customWidth="1"/>
    <col min="3341" max="3581" width="9.08984375" style="539"/>
    <col min="3582" max="3582" width="14.54296875" style="539" customWidth="1"/>
    <col min="3583" max="3583" width="2.54296875" style="539" customWidth="1"/>
    <col min="3584" max="3584" width="11.54296875" style="539" customWidth="1"/>
    <col min="3585" max="3585" width="11.90625" style="539" customWidth="1"/>
    <col min="3586" max="3586" width="6" style="539" customWidth="1"/>
    <col min="3587" max="3587" width="15.54296875" style="539" customWidth="1"/>
    <col min="3588" max="3588" width="33.08984375" style="539" customWidth="1"/>
    <col min="3589" max="3590" width="21.54296875" style="539" customWidth="1"/>
    <col min="3591" max="3591" width="20.90625" style="539" customWidth="1"/>
    <col min="3592" max="3592" width="12.1796875" style="539" bestFit="1" customWidth="1"/>
    <col min="3593" max="3593" width="15.54296875" style="539" customWidth="1"/>
    <col min="3594" max="3596" width="14.453125" style="539" bestFit="1" customWidth="1"/>
    <col min="3597" max="3837" width="9.08984375" style="539"/>
    <col min="3838" max="3838" width="14.54296875" style="539" customWidth="1"/>
    <col min="3839" max="3839" width="2.54296875" style="539" customWidth="1"/>
    <col min="3840" max="3840" width="11.54296875" style="539" customWidth="1"/>
    <col min="3841" max="3841" width="11.90625" style="539" customWidth="1"/>
    <col min="3842" max="3842" width="6" style="539" customWidth="1"/>
    <col min="3843" max="3843" width="15.54296875" style="539" customWidth="1"/>
    <col min="3844" max="3844" width="33.08984375" style="539" customWidth="1"/>
    <col min="3845" max="3846" width="21.54296875" style="539" customWidth="1"/>
    <col min="3847" max="3847" width="20.90625" style="539" customWidth="1"/>
    <col min="3848" max="3848" width="12.1796875" style="539" bestFit="1" customWidth="1"/>
    <col min="3849" max="3849" width="15.54296875" style="539" customWidth="1"/>
    <col min="3850" max="3852" width="14.453125" style="539" bestFit="1" customWidth="1"/>
    <col min="3853" max="4093" width="9.08984375" style="539"/>
    <col min="4094" max="4094" width="14.54296875" style="539" customWidth="1"/>
    <col min="4095" max="4095" width="2.54296875" style="539" customWidth="1"/>
    <col min="4096" max="4096" width="11.54296875" style="539" customWidth="1"/>
    <col min="4097" max="4097" width="11.90625" style="539" customWidth="1"/>
    <col min="4098" max="4098" width="6" style="539" customWidth="1"/>
    <col min="4099" max="4099" width="15.54296875" style="539" customWidth="1"/>
    <col min="4100" max="4100" width="33.08984375" style="539" customWidth="1"/>
    <col min="4101" max="4102" width="21.54296875" style="539" customWidth="1"/>
    <col min="4103" max="4103" width="20.90625" style="539" customWidth="1"/>
    <col min="4104" max="4104" width="12.1796875" style="539" bestFit="1" customWidth="1"/>
    <col min="4105" max="4105" width="15.54296875" style="539" customWidth="1"/>
    <col min="4106" max="4108" width="14.453125" style="539" bestFit="1" customWidth="1"/>
    <col min="4109" max="4349" width="9.08984375" style="539"/>
    <col min="4350" max="4350" width="14.54296875" style="539" customWidth="1"/>
    <col min="4351" max="4351" width="2.54296875" style="539" customWidth="1"/>
    <col min="4352" max="4352" width="11.54296875" style="539" customWidth="1"/>
    <col min="4353" max="4353" width="11.90625" style="539" customWidth="1"/>
    <col min="4354" max="4354" width="6" style="539" customWidth="1"/>
    <col min="4355" max="4355" width="15.54296875" style="539" customWidth="1"/>
    <col min="4356" max="4356" width="33.08984375" style="539" customWidth="1"/>
    <col min="4357" max="4358" width="21.54296875" style="539" customWidth="1"/>
    <col min="4359" max="4359" width="20.90625" style="539" customWidth="1"/>
    <col min="4360" max="4360" width="12.1796875" style="539" bestFit="1" customWidth="1"/>
    <col min="4361" max="4361" width="15.54296875" style="539" customWidth="1"/>
    <col min="4362" max="4364" width="14.453125" style="539" bestFit="1" customWidth="1"/>
    <col min="4365" max="4605" width="9.08984375" style="539"/>
    <col min="4606" max="4606" width="14.54296875" style="539" customWidth="1"/>
    <col min="4607" max="4607" width="2.54296875" style="539" customWidth="1"/>
    <col min="4608" max="4608" width="11.54296875" style="539" customWidth="1"/>
    <col min="4609" max="4609" width="11.90625" style="539" customWidth="1"/>
    <col min="4610" max="4610" width="6" style="539" customWidth="1"/>
    <col min="4611" max="4611" width="15.54296875" style="539" customWidth="1"/>
    <col min="4612" max="4612" width="33.08984375" style="539" customWidth="1"/>
    <col min="4613" max="4614" width="21.54296875" style="539" customWidth="1"/>
    <col min="4615" max="4615" width="20.90625" style="539" customWidth="1"/>
    <col min="4616" max="4616" width="12.1796875" style="539" bestFit="1" customWidth="1"/>
    <col min="4617" max="4617" width="15.54296875" style="539" customWidth="1"/>
    <col min="4618" max="4620" width="14.453125" style="539" bestFit="1" customWidth="1"/>
    <col min="4621" max="4861" width="9.08984375" style="539"/>
    <col min="4862" max="4862" width="14.54296875" style="539" customWidth="1"/>
    <col min="4863" max="4863" width="2.54296875" style="539" customWidth="1"/>
    <col min="4864" max="4864" width="11.54296875" style="539" customWidth="1"/>
    <col min="4865" max="4865" width="11.90625" style="539" customWidth="1"/>
    <col min="4866" max="4866" width="6" style="539" customWidth="1"/>
    <col min="4867" max="4867" width="15.54296875" style="539" customWidth="1"/>
    <col min="4868" max="4868" width="33.08984375" style="539" customWidth="1"/>
    <col min="4869" max="4870" width="21.54296875" style="539" customWidth="1"/>
    <col min="4871" max="4871" width="20.90625" style="539" customWidth="1"/>
    <col min="4872" max="4872" width="12.1796875" style="539" bestFit="1" customWidth="1"/>
    <col min="4873" max="4873" width="15.54296875" style="539" customWidth="1"/>
    <col min="4874" max="4876" width="14.453125" style="539" bestFit="1" customWidth="1"/>
    <col min="4877" max="5117" width="9.08984375" style="539"/>
    <col min="5118" max="5118" width="14.54296875" style="539" customWidth="1"/>
    <col min="5119" max="5119" width="2.54296875" style="539" customWidth="1"/>
    <col min="5120" max="5120" width="11.54296875" style="539" customWidth="1"/>
    <col min="5121" max="5121" width="11.90625" style="539" customWidth="1"/>
    <col min="5122" max="5122" width="6" style="539" customWidth="1"/>
    <col min="5123" max="5123" width="15.54296875" style="539" customWidth="1"/>
    <col min="5124" max="5124" width="33.08984375" style="539" customWidth="1"/>
    <col min="5125" max="5126" width="21.54296875" style="539" customWidth="1"/>
    <col min="5127" max="5127" width="20.90625" style="539" customWidth="1"/>
    <col min="5128" max="5128" width="12.1796875" style="539" bestFit="1" customWidth="1"/>
    <col min="5129" max="5129" width="15.54296875" style="539" customWidth="1"/>
    <col min="5130" max="5132" width="14.453125" style="539" bestFit="1" customWidth="1"/>
    <col min="5133" max="5373" width="9.08984375" style="539"/>
    <col min="5374" max="5374" width="14.54296875" style="539" customWidth="1"/>
    <col min="5375" max="5375" width="2.54296875" style="539" customWidth="1"/>
    <col min="5376" max="5376" width="11.54296875" style="539" customWidth="1"/>
    <col min="5377" max="5377" width="11.90625" style="539" customWidth="1"/>
    <col min="5378" max="5378" width="6" style="539" customWidth="1"/>
    <col min="5379" max="5379" width="15.54296875" style="539" customWidth="1"/>
    <col min="5380" max="5380" width="33.08984375" style="539" customWidth="1"/>
    <col min="5381" max="5382" width="21.54296875" style="539" customWidth="1"/>
    <col min="5383" max="5383" width="20.90625" style="539" customWidth="1"/>
    <col min="5384" max="5384" width="12.1796875" style="539" bestFit="1" customWidth="1"/>
    <col min="5385" max="5385" width="15.54296875" style="539" customWidth="1"/>
    <col min="5386" max="5388" width="14.453125" style="539" bestFit="1" customWidth="1"/>
    <col min="5389" max="5629" width="9.08984375" style="539"/>
    <col min="5630" max="5630" width="14.54296875" style="539" customWidth="1"/>
    <col min="5631" max="5631" width="2.54296875" style="539" customWidth="1"/>
    <col min="5632" max="5632" width="11.54296875" style="539" customWidth="1"/>
    <col min="5633" max="5633" width="11.90625" style="539" customWidth="1"/>
    <col min="5634" max="5634" width="6" style="539" customWidth="1"/>
    <col min="5635" max="5635" width="15.54296875" style="539" customWidth="1"/>
    <col min="5636" max="5636" width="33.08984375" style="539" customWidth="1"/>
    <col min="5637" max="5638" width="21.54296875" style="539" customWidth="1"/>
    <col min="5639" max="5639" width="20.90625" style="539" customWidth="1"/>
    <col min="5640" max="5640" width="12.1796875" style="539" bestFit="1" customWidth="1"/>
    <col min="5641" max="5641" width="15.54296875" style="539" customWidth="1"/>
    <col min="5642" max="5644" width="14.453125" style="539" bestFit="1" customWidth="1"/>
    <col min="5645" max="5885" width="9.08984375" style="539"/>
    <col min="5886" max="5886" width="14.54296875" style="539" customWidth="1"/>
    <col min="5887" max="5887" width="2.54296875" style="539" customWidth="1"/>
    <col min="5888" max="5888" width="11.54296875" style="539" customWidth="1"/>
    <col min="5889" max="5889" width="11.90625" style="539" customWidth="1"/>
    <col min="5890" max="5890" width="6" style="539" customWidth="1"/>
    <col min="5891" max="5891" width="15.54296875" style="539" customWidth="1"/>
    <col min="5892" max="5892" width="33.08984375" style="539" customWidth="1"/>
    <col min="5893" max="5894" width="21.54296875" style="539" customWidth="1"/>
    <col min="5895" max="5895" width="20.90625" style="539" customWidth="1"/>
    <col min="5896" max="5896" width="12.1796875" style="539" bestFit="1" customWidth="1"/>
    <col min="5897" max="5897" width="15.54296875" style="539" customWidth="1"/>
    <col min="5898" max="5900" width="14.453125" style="539" bestFit="1" customWidth="1"/>
    <col min="5901" max="6141" width="9.08984375" style="539"/>
    <col min="6142" max="6142" width="14.54296875" style="539" customWidth="1"/>
    <col min="6143" max="6143" width="2.54296875" style="539" customWidth="1"/>
    <col min="6144" max="6144" width="11.54296875" style="539" customWidth="1"/>
    <col min="6145" max="6145" width="11.90625" style="539" customWidth="1"/>
    <col min="6146" max="6146" width="6" style="539" customWidth="1"/>
    <col min="6147" max="6147" width="15.54296875" style="539" customWidth="1"/>
    <col min="6148" max="6148" width="33.08984375" style="539" customWidth="1"/>
    <col min="6149" max="6150" width="21.54296875" style="539" customWidth="1"/>
    <col min="6151" max="6151" width="20.90625" style="539" customWidth="1"/>
    <col min="6152" max="6152" width="12.1796875" style="539" bestFit="1" customWidth="1"/>
    <col min="6153" max="6153" width="15.54296875" style="539" customWidth="1"/>
    <col min="6154" max="6156" width="14.453125" style="539" bestFit="1" customWidth="1"/>
    <col min="6157" max="6397" width="9.08984375" style="539"/>
    <col min="6398" max="6398" width="14.54296875" style="539" customWidth="1"/>
    <col min="6399" max="6399" width="2.54296875" style="539" customWidth="1"/>
    <col min="6400" max="6400" width="11.54296875" style="539" customWidth="1"/>
    <col min="6401" max="6401" width="11.90625" style="539" customWidth="1"/>
    <col min="6402" max="6402" width="6" style="539" customWidth="1"/>
    <col min="6403" max="6403" width="15.54296875" style="539" customWidth="1"/>
    <col min="6404" max="6404" width="33.08984375" style="539" customWidth="1"/>
    <col min="6405" max="6406" width="21.54296875" style="539" customWidth="1"/>
    <col min="6407" max="6407" width="20.90625" style="539" customWidth="1"/>
    <col min="6408" max="6408" width="12.1796875" style="539" bestFit="1" customWidth="1"/>
    <col min="6409" max="6409" width="15.54296875" style="539" customWidth="1"/>
    <col min="6410" max="6412" width="14.453125" style="539" bestFit="1" customWidth="1"/>
    <col min="6413" max="6653" width="9.08984375" style="539"/>
    <col min="6654" max="6654" width="14.54296875" style="539" customWidth="1"/>
    <col min="6655" max="6655" width="2.54296875" style="539" customWidth="1"/>
    <col min="6656" max="6656" width="11.54296875" style="539" customWidth="1"/>
    <col min="6657" max="6657" width="11.90625" style="539" customWidth="1"/>
    <col min="6658" max="6658" width="6" style="539" customWidth="1"/>
    <col min="6659" max="6659" width="15.54296875" style="539" customWidth="1"/>
    <col min="6660" max="6660" width="33.08984375" style="539" customWidth="1"/>
    <col min="6661" max="6662" width="21.54296875" style="539" customWidth="1"/>
    <col min="6663" max="6663" width="20.90625" style="539" customWidth="1"/>
    <col min="6664" max="6664" width="12.1796875" style="539" bestFit="1" customWidth="1"/>
    <col min="6665" max="6665" width="15.54296875" style="539" customWidth="1"/>
    <col min="6666" max="6668" width="14.453125" style="539" bestFit="1" customWidth="1"/>
    <col min="6669" max="6909" width="9.08984375" style="539"/>
    <col min="6910" max="6910" width="14.54296875" style="539" customWidth="1"/>
    <col min="6911" max="6911" width="2.54296875" style="539" customWidth="1"/>
    <col min="6912" max="6912" width="11.54296875" style="539" customWidth="1"/>
    <col min="6913" max="6913" width="11.90625" style="539" customWidth="1"/>
    <col min="6914" max="6914" width="6" style="539" customWidth="1"/>
    <col min="6915" max="6915" width="15.54296875" style="539" customWidth="1"/>
    <col min="6916" max="6916" width="33.08984375" style="539" customWidth="1"/>
    <col min="6917" max="6918" width="21.54296875" style="539" customWidth="1"/>
    <col min="6919" max="6919" width="20.90625" style="539" customWidth="1"/>
    <col min="6920" max="6920" width="12.1796875" style="539" bestFit="1" customWidth="1"/>
    <col min="6921" max="6921" width="15.54296875" style="539" customWidth="1"/>
    <col min="6922" max="6924" width="14.453125" style="539" bestFit="1" customWidth="1"/>
    <col min="6925" max="7165" width="9.08984375" style="539"/>
    <col min="7166" max="7166" width="14.54296875" style="539" customWidth="1"/>
    <col min="7167" max="7167" width="2.54296875" style="539" customWidth="1"/>
    <col min="7168" max="7168" width="11.54296875" style="539" customWidth="1"/>
    <col min="7169" max="7169" width="11.90625" style="539" customWidth="1"/>
    <col min="7170" max="7170" width="6" style="539" customWidth="1"/>
    <col min="7171" max="7171" width="15.54296875" style="539" customWidth="1"/>
    <col min="7172" max="7172" width="33.08984375" style="539" customWidth="1"/>
    <col min="7173" max="7174" width="21.54296875" style="539" customWidth="1"/>
    <col min="7175" max="7175" width="20.90625" style="539" customWidth="1"/>
    <col min="7176" max="7176" width="12.1796875" style="539" bestFit="1" customWidth="1"/>
    <col min="7177" max="7177" width="15.54296875" style="539" customWidth="1"/>
    <col min="7178" max="7180" width="14.453125" style="539" bestFit="1" customWidth="1"/>
    <col min="7181" max="7421" width="9.08984375" style="539"/>
    <col min="7422" max="7422" width="14.54296875" style="539" customWidth="1"/>
    <col min="7423" max="7423" width="2.54296875" style="539" customWidth="1"/>
    <col min="7424" max="7424" width="11.54296875" style="539" customWidth="1"/>
    <col min="7425" max="7425" width="11.90625" style="539" customWidth="1"/>
    <col min="7426" max="7426" width="6" style="539" customWidth="1"/>
    <col min="7427" max="7427" width="15.54296875" style="539" customWidth="1"/>
    <col min="7428" max="7428" width="33.08984375" style="539" customWidth="1"/>
    <col min="7429" max="7430" width="21.54296875" style="539" customWidth="1"/>
    <col min="7431" max="7431" width="20.90625" style="539" customWidth="1"/>
    <col min="7432" max="7432" width="12.1796875" style="539" bestFit="1" customWidth="1"/>
    <col min="7433" max="7433" width="15.54296875" style="539" customWidth="1"/>
    <col min="7434" max="7436" width="14.453125" style="539" bestFit="1" customWidth="1"/>
    <col min="7437" max="7677" width="9.08984375" style="539"/>
    <col min="7678" max="7678" width="14.54296875" style="539" customWidth="1"/>
    <col min="7679" max="7679" width="2.54296875" style="539" customWidth="1"/>
    <col min="7680" max="7680" width="11.54296875" style="539" customWidth="1"/>
    <col min="7681" max="7681" width="11.90625" style="539" customWidth="1"/>
    <col min="7682" max="7682" width="6" style="539" customWidth="1"/>
    <col min="7683" max="7683" width="15.54296875" style="539" customWidth="1"/>
    <col min="7684" max="7684" width="33.08984375" style="539" customWidth="1"/>
    <col min="7685" max="7686" width="21.54296875" style="539" customWidth="1"/>
    <col min="7687" max="7687" width="20.90625" style="539" customWidth="1"/>
    <col min="7688" max="7688" width="12.1796875" style="539" bestFit="1" customWidth="1"/>
    <col min="7689" max="7689" width="15.54296875" style="539" customWidth="1"/>
    <col min="7690" max="7692" width="14.453125" style="539" bestFit="1" customWidth="1"/>
    <col min="7693" max="7933" width="9.08984375" style="539"/>
    <col min="7934" max="7934" width="14.54296875" style="539" customWidth="1"/>
    <col min="7935" max="7935" width="2.54296875" style="539" customWidth="1"/>
    <col min="7936" max="7936" width="11.54296875" style="539" customWidth="1"/>
    <col min="7937" max="7937" width="11.90625" style="539" customWidth="1"/>
    <col min="7938" max="7938" width="6" style="539" customWidth="1"/>
    <col min="7939" max="7939" width="15.54296875" style="539" customWidth="1"/>
    <col min="7940" max="7940" width="33.08984375" style="539" customWidth="1"/>
    <col min="7941" max="7942" width="21.54296875" style="539" customWidth="1"/>
    <col min="7943" max="7943" width="20.90625" style="539" customWidth="1"/>
    <col min="7944" max="7944" width="12.1796875" style="539" bestFit="1" customWidth="1"/>
    <col min="7945" max="7945" width="15.54296875" style="539" customWidth="1"/>
    <col min="7946" max="7948" width="14.453125" style="539" bestFit="1" customWidth="1"/>
    <col min="7949" max="8189" width="9.08984375" style="539"/>
    <col min="8190" max="8190" width="14.54296875" style="539" customWidth="1"/>
    <col min="8191" max="8191" width="2.54296875" style="539" customWidth="1"/>
    <col min="8192" max="8192" width="11.54296875" style="539" customWidth="1"/>
    <col min="8193" max="8193" width="11.90625" style="539" customWidth="1"/>
    <col min="8194" max="8194" width="6" style="539" customWidth="1"/>
    <col min="8195" max="8195" width="15.54296875" style="539" customWidth="1"/>
    <col min="8196" max="8196" width="33.08984375" style="539" customWidth="1"/>
    <col min="8197" max="8198" width="21.54296875" style="539" customWidth="1"/>
    <col min="8199" max="8199" width="20.90625" style="539" customWidth="1"/>
    <col min="8200" max="8200" width="12.1796875" style="539" bestFit="1" customWidth="1"/>
    <col min="8201" max="8201" width="15.54296875" style="539" customWidth="1"/>
    <col min="8202" max="8204" width="14.453125" style="539" bestFit="1" customWidth="1"/>
    <col min="8205" max="8445" width="9.08984375" style="539"/>
    <col min="8446" max="8446" width="14.54296875" style="539" customWidth="1"/>
    <col min="8447" max="8447" width="2.54296875" style="539" customWidth="1"/>
    <col min="8448" max="8448" width="11.54296875" style="539" customWidth="1"/>
    <col min="8449" max="8449" width="11.90625" style="539" customWidth="1"/>
    <col min="8450" max="8450" width="6" style="539" customWidth="1"/>
    <col min="8451" max="8451" width="15.54296875" style="539" customWidth="1"/>
    <col min="8452" max="8452" width="33.08984375" style="539" customWidth="1"/>
    <col min="8453" max="8454" width="21.54296875" style="539" customWidth="1"/>
    <col min="8455" max="8455" width="20.90625" style="539" customWidth="1"/>
    <col min="8456" max="8456" width="12.1796875" style="539" bestFit="1" customWidth="1"/>
    <col min="8457" max="8457" width="15.54296875" style="539" customWidth="1"/>
    <col min="8458" max="8460" width="14.453125" style="539" bestFit="1" customWidth="1"/>
    <col min="8461" max="8701" width="9.08984375" style="539"/>
    <col min="8702" max="8702" width="14.54296875" style="539" customWidth="1"/>
    <col min="8703" max="8703" width="2.54296875" style="539" customWidth="1"/>
    <col min="8704" max="8704" width="11.54296875" style="539" customWidth="1"/>
    <col min="8705" max="8705" width="11.90625" style="539" customWidth="1"/>
    <col min="8706" max="8706" width="6" style="539" customWidth="1"/>
    <col min="8707" max="8707" width="15.54296875" style="539" customWidth="1"/>
    <col min="8708" max="8708" width="33.08984375" style="539" customWidth="1"/>
    <col min="8709" max="8710" width="21.54296875" style="539" customWidth="1"/>
    <col min="8711" max="8711" width="20.90625" style="539" customWidth="1"/>
    <col min="8712" max="8712" width="12.1796875" style="539" bestFit="1" customWidth="1"/>
    <col min="8713" max="8713" width="15.54296875" style="539" customWidth="1"/>
    <col min="8714" max="8716" width="14.453125" style="539" bestFit="1" customWidth="1"/>
    <col min="8717" max="8957" width="9.08984375" style="539"/>
    <col min="8958" max="8958" width="14.54296875" style="539" customWidth="1"/>
    <col min="8959" max="8959" width="2.54296875" style="539" customWidth="1"/>
    <col min="8960" max="8960" width="11.54296875" style="539" customWidth="1"/>
    <col min="8961" max="8961" width="11.90625" style="539" customWidth="1"/>
    <col min="8962" max="8962" width="6" style="539" customWidth="1"/>
    <col min="8963" max="8963" width="15.54296875" style="539" customWidth="1"/>
    <col min="8964" max="8964" width="33.08984375" style="539" customWidth="1"/>
    <col min="8965" max="8966" width="21.54296875" style="539" customWidth="1"/>
    <col min="8967" max="8967" width="20.90625" style="539" customWidth="1"/>
    <col min="8968" max="8968" width="12.1796875" style="539" bestFit="1" customWidth="1"/>
    <col min="8969" max="8969" width="15.54296875" style="539" customWidth="1"/>
    <col min="8970" max="8972" width="14.453125" style="539" bestFit="1" customWidth="1"/>
    <col min="8973" max="9213" width="9.08984375" style="539"/>
    <col min="9214" max="9214" width="14.54296875" style="539" customWidth="1"/>
    <col min="9215" max="9215" width="2.54296875" style="539" customWidth="1"/>
    <col min="9216" max="9216" width="11.54296875" style="539" customWidth="1"/>
    <col min="9217" max="9217" width="11.90625" style="539" customWidth="1"/>
    <col min="9218" max="9218" width="6" style="539" customWidth="1"/>
    <col min="9219" max="9219" width="15.54296875" style="539" customWidth="1"/>
    <col min="9220" max="9220" width="33.08984375" style="539" customWidth="1"/>
    <col min="9221" max="9222" width="21.54296875" style="539" customWidth="1"/>
    <col min="9223" max="9223" width="20.90625" style="539" customWidth="1"/>
    <col min="9224" max="9224" width="12.1796875" style="539" bestFit="1" customWidth="1"/>
    <col min="9225" max="9225" width="15.54296875" style="539" customWidth="1"/>
    <col min="9226" max="9228" width="14.453125" style="539" bestFit="1" customWidth="1"/>
    <col min="9229" max="9469" width="9.08984375" style="539"/>
    <col min="9470" max="9470" width="14.54296875" style="539" customWidth="1"/>
    <col min="9471" max="9471" width="2.54296875" style="539" customWidth="1"/>
    <col min="9472" max="9472" width="11.54296875" style="539" customWidth="1"/>
    <col min="9473" max="9473" width="11.90625" style="539" customWidth="1"/>
    <col min="9474" max="9474" width="6" style="539" customWidth="1"/>
    <col min="9475" max="9475" width="15.54296875" style="539" customWidth="1"/>
    <col min="9476" max="9476" width="33.08984375" style="539" customWidth="1"/>
    <col min="9477" max="9478" width="21.54296875" style="539" customWidth="1"/>
    <col min="9479" max="9479" width="20.90625" style="539" customWidth="1"/>
    <col min="9480" max="9480" width="12.1796875" style="539" bestFit="1" customWidth="1"/>
    <col min="9481" max="9481" width="15.54296875" style="539" customWidth="1"/>
    <col min="9482" max="9484" width="14.453125" style="539" bestFit="1" customWidth="1"/>
    <col min="9485" max="9725" width="9.08984375" style="539"/>
    <col min="9726" max="9726" width="14.54296875" style="539" customWidth="1"/>
    <col min="9727" max="9727" width="2.54296875" style="539" customWidth="1"/>
    <col min="9728" max="9728" width="11.54296875" style="539" customWidth="1"/>
    <col min="9729" max="9729" width="11.90625" style="539" customWidth="1"/>
    <col min="9730" max="9730" width="6" style="539" customWidth="1"/>
    <col min="9731" max="9731" width="15.54296875" style="539" customWidth="1"/>
    <col min="9732" max="9732" width="33.08984375" style="539" customWidth="1"/>
    <col min="9733" max="9734" width="21.54296875" style="539" customWidth="1"/>
    <col min="9735" max="9735" width="20.90625" style="539" customWidth="1"/>
    <col min="9736" max="9736" width="12.1796875" style="539" bestFit="1" customWidth="1"/>
    <col min="9737" max="9737" width="15.54296875" style="539" customWidth="1"/>
    <col min="9738" max="9740" width="14.453125" style="539" bestFit="1" customWidth="1"/>
    <col min="9741" max="9981" width="9.08984375" style="539"/>
    <col min="9982" max="9982" width="14.54296875" style="539" customWidth="1"/>
    <col min="9983" max="9983" width="2.54296875" style="539" customWidth="1"/>
    <col min="9984" max="9984" width="11.54296875" style="539" customWidth="1"/>
    <col min="9985" max="9985" width="11.90625" style="539" customWidth="1"/>
    <col min="9986" max="9986" width="6" style="539" customWidth="1"/>
    <col min="9987" max="9987" width="15.54296875" style="539" customWidth="1"/>
    <col min="9988" max="9988" width="33.08984375" style="539" customWidth="1"/>
    <col min="9989" max="9990" width="21.54296875" style="539" customWidth="1"/>
    <col min="9991" max="9991" width="20.90625" style="539" customWidth="1"/>
    <col min="9992" max="9992" width="12.1796875" style="539" bestFit="1" customWidth="1"/>
    <col min="9993" max="9993" width="15.54296875" style="539" customWidth="1"/>
    <col min="9994" max="9996" width="14.453125" style="539" bestFit="1" customWidth="1"/>
    <col min="9997" max="10237" width="9.08984375" style="539"/>
    <col min="10238" max="10238" width="14.54296875" style="539" customWidth="1"/>
    <col min="10239" max="10239" width="2.54296875" style="539" customWidth="1"/>
    <col min="10240" max="10240" width="11.54296875" style="539" customWidth="1"/>
    <col min="10241" max="10241" width="11.90625" style="539" customWidth="1"/>
    <col min="10242" max="10242" width="6" style="539" customWidth="1"/>
    <col min="10243" max="10243" width="15.54296875" style="539" customWidth="1"/>
    <col min="10244" max="10244" width="33.08984375" style="539" customWidth="1"/>
    <col min="10245" max="10246" width="21.54296875" style="539" customWidth="1"/>
    <col min="10247" max="10247" width="20.90625" style="539" customWidth="1"/>
    <col min="10248" max="10248" width="12.1796875" style="539" bestFit="1" customWidth="1"/>
    <col min="10249" max="10249" width="15.54296875" style="539" customWidth="1"/>
    <col min="10250" max="10252" width="14.453125" style="539" bestFit="1" customWidth="1"/>
    <col min="10253" max="10493" width="9.08984375" style="539"/>
    <col min="10494" max="10494" width="14.54296875" style="539" customWidth="1"/>
    <col min="10495" max="10495" width="2.54296875" style="539" customWidth="1"/>
    <col min="10496" max="10496" width="11.54296875" style="539" customWidth="1"/>
    <col min="10497" max="10497" width="11.90625" style="539" customWidth="1"/>
    <col min="10498" max="10498" width="6" style="539" customWidth="1"/>
    <col min="10499" max="10499" width="15.54296875" style="539" customWidth="1"/>
    <col min="10500" max="10500" width="33.08984375" style="539" customWidth="1"/>
    <col min="10501" max="10502" width="21.54296875" style="539" customWidth="1"/>
    <col min="10503" max="10503" width="20.90625" style="539" customWidth="1"/>
    <col min="10504" max="10504" width="12.1796875" style="539" bestFit="1" customWidth="1"/>
    <col min="10505" max="10505" width="15.54296875" style="539" customWidth="1"/>
    <col min="10506" max="10508" width="14.453125" style="539" bestFit="1" customWidth="1"/>
    <col min="10509" max="10749" width="9.08984375" style="539"/>
    <col min="10750" max="10750" width="14.54296875" style="539" customWidth="1"/>
    <col min="10751" max="10751" width="2.54296875" style="539" customWidth="1"/>
    <col min="10752" max="10752" width="11.54296875" style="539" customWidth="1"/>
    <col min="10753" max="10753" width="11.90625" style="539" customWidth="1"/>
    <col min="10754" max="10754" width="6" style="539" customWidth="1"/>
    <col min="10755" max="10755" width="15.54296875" style="539" customWidth="1"/>
    <col min="10756" max="10756" width="33.08984375" style="539" customWidth="1"/>
    <col min="10757" max="10758" width="21.54296875" style="539" customWidth="1"/>
    <col min="10759" max="10759" width="20.90625" style="539" customWidth="1"/>
    <col min="10760" max="10760" width="12.1796875" style="539" bestFit="1" customWidth="1"/>
    <col min="10761" max="10761" width="15.54296875" style="539" customWidth="1"/>
    <col min="10762" max="10764" width="14.453125" style="539" bestFit="1" customWidth="1"/>
    <col min="10765" max="11005" width="9.08984375" style="539"/>
    <col min="11006" max="11006" width="14.54296875" style="539" customWidth="1"/>
    <col min="11007" max="11007" width="2.54296875" style="539" customWidth="1"/>
    <col min="11008" max="11008" width="11.54296875" style="539" customWidth="1"/>
    <col min="11009" max="11009" width="11.90625" style="539" customWidth="1"/>
    <col min="11010" max="11010" width="6" style="539" customWidth="1"/>
    <col min="11011" max="11011" width="15.54296875" style="539" customWidth="1"/>
    <col min="11012" max="11012" width="33.08984375" style="539" customWidth="1"/>
    <col min="11013" max="11014" width="21.54296875" style="539" customWidth="1"/>
    <col min="11015" max="11015" width="20.90625" style="539" customWidth="1"/>
    <col min="11016" max="11016" width="12.1796875" style="539" bestFit="1" customWidth="1"/>
    <col min="11017" max="11017" width="15.54296875" style="539" customWidth="1"/>
    <col min="11018" max="11020" width="14.453125" style="539" bestFit="1" customWidth="1"/>
    <col min="11021" max="11261" width="9.08984375" style="539"/>
    <col min="11262" max="11262" width="14.54296875" style="539" customWidth="1"/>
    <col min="11263" max="11263" width="2.54296875" style="539" customWidth="1"/>
    <col min="11264" max="11264" width="11.54296875" style="539" customWidth="1"/>
    <col min="11265" max="11265" width="11.90625" style="539" customWidth="1"/>
    <col min="11266" max="11266" width="6" style="539" customWidth="1"/>
    <col min="11267" max="11267" width="15.54296875" style="539" customWidth="1"/>
    <col min="11268" max="11268" width="33.08984375" style="539" customWidth="1"/>
    <col min="11269" max="11270" width="21.54296875" style="539" customWidth="1"/>
    <col min="11271" max="11271" width="20.90625" style="539" customWidth="1"/>
    <col min="11272" max="11272" width="12.1796875" style="539" bestFit="1" customWidth="1"/>
    <col min="11273" max="11273" width="15.54296875" style="539" customWidth="1"/>
    <col min="11274" max="11276" width="14.453125" style="539" bestFit="1" customWidth="1"/>
    <col min="11277" max="11517" width="9.08984375" style="539"/>
    <col min="11518" max="11518" width="14.54296875" style="539" customWidth="1"/>
    <col min="11519" max="11519" width="2.54296875" style="539" customWidth="1"/>
    <col min="11520" max="11520" width="11.54296875" style="539" customWidth="1"/>
    <col min="11521" max="11521" width="11.90625" style="539" customWidth="1"/>
    <col min="11522" max="11522" width="6" style="539" customWidth="1"/>
    <col min="11523" max="11523" width="15.54296875" style="539" customWidth="1"/>
    <col min="11524" max="11524" width="33.08984375" style="539" customWidth="1"/>
    <col min="11525" max="11526" width="21.54296875" style="539" customWidth="1"/>
    <col min="11527" max="11527" width="20.90625" style="539" customWidth="1"/>
    <col min="11528" max="11528" width="12.1796875" style="539" bestFit="1" customWidth="1"/>
    <col min="11529" max="11529" width="15.54296875" style="539" customWidth="1"/>
    <col min="11530" max="11532" width="14.453125" style="539" bestFit="1" customWidth="1"/>
    <col min="11533" max="11773" width="9.08984375" style="539"/>
    <col min="11774" max="11774" width="14.54296875" style="539" customWidth="1"/>
    <col min="11775" max="11775" width="2.54296875" style="539" customWidth="1"/>
    <col min="11776" max="11776" width="11.54296875" style="539" customWidth="1"/>
    <col min="11777" max="11777" width="11.90625" style="539" customWidth="1"/>
    <col min="11778" max="11778" width="6" style="539" customWidth="1"/>
    <col min="11779" max="11779" width="15.54296875" style="539" customWidth="1"/>
    <col min="11780" max="11780" width="33.08984375" style="539" customWidth="1"/>
    <col min="11781" max="11782" width="21.54296875" style="539" customWidth="1"/>
    <col min="11783" max="11783" width="20.90625" style="539" customWidth="1"/>
    <col min="11784" max="11784" width="12.1796875" style="539" bestFit="1" customWidth="1"/>
    <col min="11785" max="11785" width="15.54296875" style="539" customWidth="1"/>
    <col min="11786" max="11788" width="14.453125" style="539" bestFit="1" customWidth="1"/>
    <col min="11789" max="12029" width="9.08984375" style="539"/>
    <col min="12030" max="12030" width="14.54296875" style="539" customWidth="1"/>
    <col min="12031" max="12031" width="2.54296875" style="539" customWidth="1"/>
    <col min="12032" max="12032" width="11.54296875" style="539" customWidth="1"/>
    <col min="12033" max="12033" width="11.90625" style="539" customWidth="1"/>
    <col min="12034" max="12034" width="6" style="539" customWidth="1"/>
    <col min="12035" max="12035" width="15.54296875" style="539" customWidth="1"/>
    <col min="12036" max="12036" width="33.08984375" style="539" customWidth="1"/>
    <col min="12037" max="12038" width="21.54296875" style="539" customWidth="1"/>
    <col min="12039" max="12039" width="20.90625" style="539" customWidth="1"/>
    <col min="12040" max="12040" width="12.1796875" style="539" bestFit="1" customWidth="1"/>
    <col min="12041" max="12041" width="15.54296875" style="539" customWidth="1"/>
    <col min="12042" max="12044" width="14.453125" style="539" bestFit="1" customWidth="1"/>
    <col min="12045" max="12285" width="9.08984375" style="539"/>
    <col min="12286" max="12286" width="14.54296875" style="539" customWidth="1"/>
    <col min="12287" max="12287" width="2.54296875" style="539" customWidth="1"/>
    <col min="12288" max="12288" width="11.54296875" style="539" customWidth="1"/>
    <col min="12289" max="12289" width="11.90625" style="539" customWidth="1"/>
    <col min="12290" max="12290" width="6" style="539" customWidth="1"/>
    <col min="12291" max="12291" width="15.54296875" style="539" customWidth="1"/>
    <col min="12292" max="12292" width="33.08984375" style="539" customWidth="1"/>
    <col min="12293" max="12294" width="21.54296875" style="539" customWidth="1"/>
    <col min="12295" max="12295" width="20.90625" style="539" customWidth="1"/>
    <col min="12296" max="12296" width="12.1796875" style="539" bestFit="1" customWidth="1"/>
    <col min="12297" max="12297" width="15.54296875" style="539" customWidth="1"/>
    <col min="12298" max="12300" width="14.453125" style="539" bestFit="1" customWidth="1"/>
    <col min="12301" max="12541" width="9.08984375" style="539"/>
    <col min="12542" max="12542" width="14.54296875" style="539" customWidth="1"/>
    <col min="12543" max="12543" width="2.54296875" style="539" customWidth="1"/>
    <col min="12544" max="12544" width="11.54296875" style="539" customWidth="1"/>
    <col min="12545" max="12545" width="11.90625" style="539" customWidth="1"/>
    <col min="12546" max="12546" width="6" style="539" customWidth="1"/>
    <col min="12547" max="12547" width="15.54296875" style="539" customWidth="1"/>
    <col min="12548" max="12548" width="33.08984375" style="539" customWidth="1"/>
    <col min="12549" max="12550" width="21.54296875" style="539" customWidth="1"/>
    <col min="12551" max="12551" width="20.90625" style="539" customWidth="1"/>
    <col min="12552" max="12552" width="12.1796875" style="539" bestFit="1" customWidth="1"/>
    <col min="12553" max="12553" width="15.54296875" style="539" customWidth="1"/>
    <col min="12554" max="12556" width="14.453125" style="539" bestFit="1" customWidth="1"/>
    <col min="12557" max="12797" width="9.08984375" style="539"/>
    <col min="12798" max="12798" width="14.54296875" style="539" customWidth="1"/>
    <col min="12799" max="12799" width="2.54296875" style="539" customWidth="1"/>
    <col min="12800" max="12800" width="11.54296875" style="539" customWidth="1"/>
    <col min="12801" max="12801" width="11.90625" style="539" customWidth="1"/>
    <col min="12802" max="12802" width="6" style="539" customWidth="1"/>
    <col min="12803" max="12803" width="15.54296875" style="539" customWidth="1"/>
    <col min="12804" max="12804" width="33.08984375" style="539" customWidth="1"/>
    <col min="12805" max="12806" width="21.54296875" style="539" customWidth="1"/>
    <col min="12807" max="12807" width="20.90625" style="539" customWidth="1"/>
    <col min="12808" max="12808" width="12.1796875" style="539" bestFit="1" customWidth="1"/>
    <col min="12809" max="12809" width="15.54296875" style="539" customWidth="1"/>
    <col min="12810" max="12812" width="14.453125" style="539" bestFit="1" customWidth="1"/>
    <col min="12813" max="13053" width="9.08984375" style="539"/>
    <col min="13054" max="13054" width="14.54296875" style="539" customWidth="1"/>
    <col min="13055" max="13055" width="2.54296875" style="539" customWidth="1"/>
    <col min="13056" max="13056" width="11.54296875" style="539" customWidth="1"/>
    <col min="13057" max="13057" width="11.90625" style="539" customWidth="1"/>
    <col min="13058" max="13058" width="6" style="539" customWidth="1"/>
    <col min="13059" max="13059" width="15.54296875" style="539" customWidth="1"/>
    <col min="13060" max="13060" width="33.08984375" style="539" customWidth="1"/>
    <col min="13061" max="13062" width="21.54296875" style="539" customWidth="1"/>
    <col min="13063" max="13063" width="20.90625" style="539" customWidth="1"/>
    <col min="13064" max="13064" width="12.1796875" style="539" bestFit="1" customWidth="1"/>
    <col min="13065" max="13065" width="15.54296875" style="539" customWidth="1"/>
    <col min="13066" max="13068" width="14.453125" style="539" bestFit="1" customWidth="1"/>
    <col min="13069" max="13309" width="9.08984375" style="539"/>
    <col min="13310" max="13310" width="14.54296875" style="539" customWidth="1"/>
    <col min="13311" max="13311" width="2.54296875" style="539" customWidth="1"/>
    <col min="13312" max="13312" width="11.54296875" style="539" customWidth="1"/>
    <col min="13313" max="13313" width="11.90625" style="539" customWidth="1"/>
    <col min="13314" max="13314" width="6" style="539" customWidth="1"/>
    <col min="13315" max="13315" width="15.54296875" style="539" customWidth="1"/>
    <col min="13316" max="13316" width="33.08984375" style="539" customWidth="1"/>
    <col min="13317" max="13318" width="21.54296875" style="539" customWidth="1"/>
    <col min="13319" max="13319" width="20.90625" style="539" customWidth="1"/>
    <col min="13320" max="13320" width="12.1796875" style="539" bestFit="1" customWidth="1"/>
    <col min="13321" max="13321" width="15.54296875" style="539" customWidth="1"/>
    <col min="13322" max="13324" width="14.453125" style="539" bestFit="1" customWidth="1"/>
    <col min="13325" max="13565" width="9.08984375" style="539"/>
    <col min="13566" max="13566" width="14.54296875" style="539" customWidth="1"/>
    <col min="13567" max="13567" width="2.54296875" style="539" customWidth="1"/>
    <col min="13568" max="13568" width="11.54296875" style="539" customWidth="1"/>
    <col min="13569" max="13569" width="11.90625" style="539" customWidth="1"/>
    <col min="13570" max="13570" width="6" style="539" customWidth="1"/>
    <col min="13571" max="13571" width="15.54296875" style="539" customWidth="1"/>
    <col min="13572" max="13572" width="33.08984375" style="539" customWidth="1"/>
    <col min="13573" max="13574" width="21.54296875" style="539" customWidth="1"/>
    <col min="13575" max="13575" width="20.90625" style="539" customWidth="1"/>
    <col min="13576" max="13576" width="12.1796875" style="539" bestFit="1" customWidth="1"/>
    <col min="13577" max="13577" width="15.54296875" style="539" customWidth="1"/>
    <col min="13578" max="13580" width="14.453125" style="539" bestFit="1" customWidth="1"/>
    <col min="13581" max="13821" width="9.08984375" style="539"/>
    <col min="13822" max="13822" width="14.54296875" style="539" customWidth="1"/>
    <col min="13823" max="13823" width="2.54296875" style="539" customWidth="1"/>
    <col min="13824" max="13824" width="11.54296875" style="539" customWidth="1"/>
    <col min="13825" max="13825" width="11.90625" style="539" customWidth="1"/>
    <col min="13826" max="13826" width="6" style="539" customWidth="1"/>
    <col min="13827" max="13827" width="15.54296875" style="539" customWidth="1"/>
    <col min="13828" max="13828" width="33.08984375" style="539" customWidth="1"/>
    <col min="13829" max="13830" width="21.54296875" style="539" customWidth="1"/>
    <col min="13831" max="13831" width="20.90625" style="539" customWidth="1"/>
    <col min="13832" max="13832" width="12.1796875" style="539" bestFit="1" customWidth="1"/>
    <col min="13833" max="13833" width="15.54296875" style="539" customWidth="1"/>
    <col min="13834" max="13836" width="14.453125" style="539" bestFit="1" customWidth="1"/>
    <col min="13837" max="14077" width="9.08984375" style="539"/>
    <col min="14078" max="14078" width="14.54296875" style="539" customWidth="1"/>
    <col min="14079" max="14079" width="2.54296875" style="539" customWidth="1"/>
    <col min="14080" max="14080" width="11.54296875" style="539" customWidth="1"/>
    <col min="14081" max="14081" width="11.90625" style="539" customWidth="1"/>
    <col min="14082" max="14082" width="6" style="539" customWidth="1"/>
    <col min="14083" max="14083" width="15.54296875" style="539" customWidth="1"/>
    <col min="14084" max="14084" width="33.08984375" style="539" customWidth="1"/>
    <col min="14085" max="14086" width="21.54296875" style="539" customWidth="1"/>
    <col min="14087" max="14087" width="20.90625" style="539" customWidth="1"/>
    <col min="14088" max="14088" width="12.1796875" style="539" bestFit="1" customWidth="1"/>
    <col min="14089" max="14089" width="15.54296875" style="539" customWidth="1"/>
    <col min="14090" max="14092" width="14.453125" style="539" bestFit="1" customWidth="1"/>
    <col min="14093" max="14333" width="9.08984375" style="539"/>
    <col min="14334" max="14334" width="14.54296875" style="539" customWidth="1"/>
    <col min="14335" max="14335" width="2.54296875" style="539" customWidth="1"/>
    <col min="14336" max="14336" width="11.54296875" style="539" customWidth="1"/>
    <col min="14337" max="14337" width="11.90625" style="539" customWidth="1"/>
    <col min="14338" max="14338" width="6" style="539" customWidth="1"/>
    <col min="14339" max="14339" width="15.54296875" style="539" customWidth="1"/>
    <col min="14340" max="14340" width="33.08984375" style="539" customWidth="1"/>
    <col min="14341" max="14342" width="21.54296875" style="539" customWidth="1"/>
    <col min="14343" max="14343" width="20.90625" style="539" customWidth="1"/>
    <col min="14344" max="14344" width="12.1796875" style="539" bestFit="1" customWidth="1"/>
    <col min="14345" max="14345" width="15.54296875" style="539" customWidth="1"/>
    <col min="14346" max="14348" width="14.453125" style="539" bestFit="1" customWidth="1"/>
    <col min="14349" max="14589" width="9.08984375" style="539"/>
    <col min="14590" max="14590" width="14.54296875" style="539" customWidth="1"/>
    <col min="14591" max="14591" width="2.54296875" style="539" customWidth="1"/>
    <col min="14592" max="14592" width="11.54296875" style="539" customWidth="1"/>
    <col min="14593" max="14593" width="11.90625" style="539" customWidth="1"/>
    <col min="14594" max="14594" width="6" style="539" customWidth="1"/>
    <col min="14595" max="14595" width="15.54296875" style="539" customWidth="1"/>
    <col min="14596" max="14596" width="33.08984375" style="539" customWidth="1"/>
    <col min="14597" max="14598" width="21.54296875" style="539" customWidth="1"/>
    <col min="14599" max="14599" width="20.90625" style="539" customWidth="1"/>
    <col min="14600" max="14600" width="12.1796875" style="539" bestFit="1" customWidth="1"/>
    <col min="14601" max="14601" width="15.54296875" style="539" customWidth="1"/>
    <col min="14602" max="14604" width="14.453125" style="539" bestFit="1" customWidth="1"/>
    <col min="14605" max="14845" width="9.08984375" style="539"/>
    <col min="14846" max="14846" width="14.54296875" style="539" customWidth="1"/>
    <col min="14847" max="14847" width="2.54296875" style="539" customWidth="1"/>
    <col min="14848" max="14848" width="11.54296875" style="539" customWidth="1"/>
    <col min="14849" max="14849" width="11.90625" style="539" customWidth="1"/>
    <col min="14850" max="14850" width="6" style="539" customWidth="1"/>
    <col min="14851" max="14851" width="15.54296875" style="539" customWidth="1"/>
    <col min="14852" max="14852" width="33.08984375" style="539" customWidth="1"/>
    <col min="14853" max="14854" width="21.54296875" style="539" customWidth="1"/>
    <col min="14855" max="14855" width="20.90625" style="539" customWidth="1"/>
    <col min="14856" max="14856" width="12.1796875" style="539" bestFit="1" customWidth="1"/>
    <col min="14857" max="14857" width="15.54296875" style="539" customWidth="1"/>
    <col min="14858" max="14860" width="14.453125" style="539" bestFit="1" customWidth="1"/>
    <col min="14861" max="15101" width="9.08984375" style="539"/>
    <col min="15102" max="15102" width="14.54296875" style="539" customWidth="1"/>
    <col min="15103" max="15103" width="2.54296875" style="539" customWidth="1"/>
    <col min="15104" max="15104" width="11.54296875" style="539" customWidth="1"/>
    <col min="15105" max="15105" width="11.90625" style="539" customWidth="1"/>
    <col min="15106" max="15106" width="6" style="539" customWidth="1"/>
    <col min="15107" max="15107" width="15.54296875" style="539" customWidth="1"/>
    <col min="15108" max="15108" width="33.08984375" style="539" customWidth="1"/>
    <col min="15109" max="15110" width="21.54296875" style="539" customWidth="1"/>
    <col min="15111" max="15111" width="20.90625" style="539" customWidth="1"/>
    <col min="15112" max="15112" width="12.1796875" style="539" bestFit="1" customWidth="1"/>
    <col min="15113" max="15113" width="15.54296875" style="539" customWidth="1"/>
    <col min="15114" max="15116" width="14.453125" style="539" bestFit="1" customWidth="1"/>
    <col min="15117" max="15357" width="9.08984375" style="539"/>
    <col min="15358" max="15358" width="14.54296875" style="539" customWidth="1"/>
    <col min="15359" max="15359" width="2.54296875" style="539" customWidth="1"/>
    <col min="15360" max="15360" width="11.54296875" style="539" customWidth="1"/>
    <col min="15361" max="15361" width="11.90625" style="539" customWidth="1"/>
    <col min="15362" max="15362" width="6" style="539" customWidth="1"/>
    <col min="15363" max="15363" width="15.54296875" style="539" customWidth="1"/>
    <col min="15364" max="15364" width="33.08984375" style="539" customWidth="1"/>
    <col min="15365" max="15366" width="21.54296875" style="539" customWidth="1"/>
    <col min="15367" max="15367" width="20.90625" style="539" customWidth="1"/>
    <col min="15368" max="15368" width="12.1796875" style="539" bestFit="1" customWidth="1"/>
    <col min="15369" max="15369" width="15.54296875" style="539" customWidth="1"/>
    <col min="15370" max="15372" width="14.453125" style="539" bestFit="1" customWidth="1"/>
    <col min="15373" max="15613" width="9.08984375" style="539"/>
    <col min="15614" max="15614" width="14.54296875" style="539" customWidth="1"/>
    <col min="15615" max="15615" width="2.54296875" style="539" customWidth="1"/>
    <col min="15616" max="15616" width="11.54296875" style="539" customWidth="1"/>
    <col min="15617" max="15617" width="11.90625" style="539" customWidth="1"/>
    <col min="15618" max="15618" width="6" style="539" customWidth="1"/>
    <col min="15619" max="15619" width="15.54296875" style="539" customWidth="1"/>
    <col min="15620" max="15620" width="33.08984375" style="539" customWidth="1"/>
    <col min="15621" max="15622" width="21.54296875" style="539" customWidth="1"/>
    <col min="15623" max="15623" width="20.90625" style="539" customWidth="1"/>
    <col min="15624" max="15624" width="12.1796875" style="539" bestFit="1" customWidth="1"/>
    <col min="15625" max="15625" width="15.54296875" style="539" customWidth="1"/>
    <col min="15626" max="15628" width="14.453125" style="539" bestFit="1" customWidth="1"/>
    <col min="15629" max="15869" width="9.08984375" style="539"/>
    <col min="15870" max="15870" width="14.54296875" style="539" customWidth="1"/>
    <col min="15871" max="15871" width="2.54296875" style="539" customWidth="1"/>
    <col min="15872" max="15872" width="11.54296875" style="539" customWidth="1"/>
    <col min="15873" max="15873" width="11.90625" style="539" customWidth="1"/>
    <col min="15874" max="15874" width="6" style="539" customWidth="1"/>
    <col min="15875" max="15875" width="15.54296875" style="539" customWidth="1"/>
    <col min="15876" max="15876" width="33.08984375" style="539" customWidth="1"/>
    <col min="15877" max="15878" width="21.54296875" style="539" customWidth="1"/>
    <col min="15879" max="15879" width="20.90625" style="539" customWidth="1"/>
    <col min="15880" max="15880" width="12.1796875" style="539" bestFit="1" customWidth="1"/>
    <col min="15881" max="15881" width="15.54296875" style="539" customWidth="1"/>
    <col min="15882" max="15884" width="14.453125" style="539" bestFit="1" customWidth="1"/>
    <col min="15885" max="16125" width="9.08984375" style="539"/>
    <col min="16126" max="16126" width="14.54296875" style="539" customWidth="1"/>
    <col min="16127" max="16127" width="2.54296875" style="539" customWidth="1"/>
    <col min="16128" max="16128" width="11.54296875" style="539" customWidth="1"/>
    <col min="16129" max="16129" width="11.90625" style="539" customWidth="1"/>
    <col min="16130" max="16130" width="6" style="539" customWidth="1"/>
    <col min="16131" max="16131" width="15.54296875" style="539" customWidth="1"/>
    <col min="16132" max="16132" width="33.08984375" style="539" customWidth="1"/>
    <col min="16133" max="16134" width="21.54296875" style="539" customWidth="1"/>
    <col min="16135" max="16135" width="20.90625" style="539" customWidth="1"/>
    <col min="16136" max="16136" width="12.1796875" style="539" bestFit="1" customWidth="1"/>
    <col min="16137" max="16137" width="15.54296875" style="539" customWidth="1"/>
    <col min="16138" max="16140" width="14.453125" style="539" bestFit="1" customWidth="1"/>
    <col min="16141" max="16384" width="9.08984375" style="539"/>
  </cols>
  <sheetData>
    <row r="1" spans="2:9" ht="18" customHeight="1" x14ac:dyDescent="0.25">
      <c r="B1" s="648" t="s">
        <v>1837</v>
      </c>
      <c r="C1" s="649"/>
      <c r="D1" s="649"/>
      <c r="E1" s="649"/>
      <c r="F1" s="649"/>
      <c r="G1" s="649"/>
      <c r="H1" s="649"/>
      <c r="I1" s="650"/>
    </row>
    <row r="2" spans="2:9" ht="35.25" customHeight="1" x14ac:dyDescent="0.25">
      <c r="B2" s="651"/>
      <c r="C2" s="652"/>
      <c r="D2" s="652"/>
      <c r="E2" s="652"/>
      <c r="F2" s="652"/>
      <c r="G2" s="652"/>
      <c r="H2" s="652"/>
      <c r="I2" s="653"/>
    </row>
    <row r="3" spans="2:9" ht="28.25" hidden="1" customHeight="1" x14ac:dyDescent="0.25">
      <c r="B3" s="561" t="s">
        <v>1838</v>
      </c>
      <c r="C3" s="540" t="s">
        <v>1839</v>
      </c>
      <c r="D3" s="654" t="str">
        <f>'[1]Project Summary'!D3</f>
        <v>UPGRADING AND REHABILITATAION OF THE WINBURG WTW: CIVIL, MECHANICAL AND ELECTRICAL ENGINEERING WORKS</v>
      </c>
      <c r="E3" s="654"/>
      <c r="F3" s="654"/>
      <c r="G3" s="654"/>
      <c r="H3" s="654"/>
      <c r="I3" s="655"/>
    </row>
    <row r="4" spans="2:9" ht="13" hidden="1" x14ac:dyDescent="0.25">
      <c r="B4" s="562"/>
      <c r="C4" s="559"/>
      <c r="D4" s="563"/>
      <c r="E4" s="558"/>
      <c r="F4" s="564"/>
      <c r="G4" s="564"/>
      <c r="H4" s="564"/>
      <c r="I4" s="565"/>
    </row>
    <row r="5" spans="2:9" ht="13" hidden="1" x14ac:dyDescent="0.25">
      <c r="B5" s="562" t="s">
        <v>1840</v>
      </c>
      <c r="C5" s="559" t="s">
        <v>1839</v>
      </c>
      <c r="D5" s="656" t="str">
        <f>'[1]Project Summary'!D5</f>
        <v>2018/08/009</v>
      </c>
      <c r="E5" s="656"/>
      <c r="F5" s="656"/>
      <c r="G5" s="656"/>
      <c r="H5" s="656"/>
      <c r="I5" s="657"/>
    </row>
    <row r="6" spans="2:9" ht="13" hidden="1" x14ac:dyDescent="0.25">
      <c r="B6" s="562"/>
      <c r="C6" s="559"/>
      <c r="D6" s="563"/>
      <c r="E6" s="558"/>
      <c r="F6" s="564"/>
      <c r="G6" s="564"/>
      <c r="H6" s="564"/>
      <c r="I6" s="565"/>
    </row>
    <row r="7" spans="2:9" ht="13" hidden="1" x14ac:dyDescent="0.25">
      <c r="B7" s="562" t="s">
        <v>1841</v>
      </c>
      <c r="C7" s="559" t="s">
        <v>1839</v>
      </c>
      <c r="D7" s="658">
        <f>'[1]Project Summary'!D7</f>
        <v>44327</v>
      </c>
      <c r="E7" s="658"/>
      <c r="F7" s="566"/>
      <c r="G7" s="564"/>
      <c r="H7" s="564"/>
      <c r="I7" s="565"/>
    </row>
    <row r="8" spans="2:9" ht="13" hidden="1" x14ac:dyDescent="0.25">
      <c r="B8" s="562"/>
      <c r="C8" s="559"/>
      <c r="D8" s="563"/>
      <c r="E8" s="558"/>
      <c r="F8" s="566"/>
      <c r="G8" s="564"/>
      <c r="H8" s="564"/>
      <c r="I8" s="565"/>
    </row>
    <row r="9" spans="2:9" ht="13" hidden="1" x14ac:dyDescent="0.25">
      <c r="B9" s="562" t="s">
        <v>1842</v>
      </c>
      <c r="C9" s="559" t="s">
        <v>1839</v>
      </c>
      <c r="D9" s="567" t="str">
        <f>'[1]Project Summary'!D9</f>
        <v>MATJABENG JV</v>
      </c>
      <c r="E9" s="564"/>
      <c r="F9" s="566"/>
      <c r="G9" s="564"/>
      <c r="H9" s="568" t="s">
        <v>1843</v>
      </c>
      <c r="I9" s="569">
        <f>'[1]Project Summary'!N9</f>
        <v>24</v>
      </c>
    </row>
    <row r="10" spans="2:9" ht="13" hidden="1" x14ac:dyDescent="0.25">
      <c r="B10" s="562"/>
      <c r="C10" s="559"/>
      <c r="D10" s="567"/>
      <c r="E10" s="564"/>
      <c r="F10" s="566"/>
      <c r="G10" s="564"/>
      <c r="H10" s="568"/>
      <c r="I10" s="569"/>
    </row>
    <row r="11" spans="2:9" ht="13" hidden="1" x14ac:dyDescent="0.3">
      <c r="B11" s="570"/>
      <c r="C11" s="541"/>
      <c r="D11" s="542"/>
      <c r="E11" s="543"/>
      <c r="F11" s="544"/>
      <c r="G11" s="543"/>
      <c r="H11" s="545"/>
      <c r="I11" s="571"/>
    </row>
    <row r="12" spans="2:9" ht="25.25" customHeight="1" x14ac:dyDescent="0.25">
      <c r="B12" s="644" t="s">
        <v>1844</v>
      </c>
      <c r="C12" s="645"/>
      <c r="D12" s="645"/>
      <c r="E12" s="645"/>
      <c r="F12" s="645"/>
      <c r="G12" s="645"/>
      <c r="H12" s="645"/>
      <c r="I12" s="646"/>
    </row>
    <row r="13" spans="2:9" ht="39.65" customHeight="1" x14ac:dyDescent="0.25">
      <c r="B13" s="572" t="s">
        <v>1899</v>
      </c>
      <c r="C13" s="659" t="s">
        <v>6</v>
      </c>
      <c r="D13" s="640"/>
      <c r="E13" s="640"/>
      <c r="F13" s="640"/>
      <c r="G13" s="640"/>
      <c r="H13" s="647"/>
      <c r="I13" s="546" t="s">
        <v>1896</v>
      </c>
    </row>
    <row r="14" spans="2:9" ht="25.25" customHeight="1" x14ac:dyDescent="0.25">
      <c r="B14" s="573" t="s">
        <v>1847</v>
      </c>
      <c r="C14" s="641" t="s">
        <v>1848</v>
      </c>
      <c r="D14" s="642"/>
      <c r="E14" s="642"/>
      <c r="F14" s="642"/>
      <c r="G14" s="642"/>
      <c r="H14" s="643"/>
      <c r="I14" s="547">
        <f>'Schedule A'!I168</f>
        <v>0</v>
      </c>
    </row>
    <row r="15" spans="2:9" ht="25.25" customHeight="1" x14ac:dyDescent="0.25">
      <c r="B15" s="573" t="s">
        <v>1849</v>
      </c>
      <c r="C15" s="630" t="s">
        <v>1850</v>
      </c>
      <c r="D15" s="631"/>
      <c r="E15" s="631"/>
      <c r="F15" s="631"/>
      <c r="G15" s="631"/>
      <c r="H15" s="632"/>
      <c r="I15" s="547">
        <f>'Schedule B'!I116</f>
        <v>0</v>
      </c>
    </row>
    <row r="16" spans="2:9" ht="25.25" customHeight="1" x14ac:dyDescent="0.25">
      <c r="B16" s="573" t="s">
        <v>1851</v>
      </c>
      <c r="C16" s="630" t="s">
        <v>1852</v>
      </c>
      <c r="D16" s="631"/>
      <c r="E16" s="631"/>
      <c r="F16" s="631"/>
      <c r="G16" s="631"/>
      <c r="H16" s="632"/>
      <c r="I16" s="547">
        <f>'Schedule C'!H145</f>
        <v>0</v>
      </c>
    </row>
    <row r="17" spans="2:11" ht="25.25" customHeight="1" x14ac:dyDescent="0.25">
      <c r="B17" s="573" t="s">
        <v>1853</v>
      </c>
      <c r="C17" s="630" t="s">
        <v>1854</v>
      </c>
      <c r="D17" s="631"/>
      <c r="E17" s="631"/>
      <c r="F17" s="631"/>
      <c r="G17" s="631"/>
      <c r="H17" s="632"/>
      <c r="I17" s="547">
        <f>'Schedule D'!H340</f>
        <v>0</v>
      </c>
    </row>
    <row r="18" spans="2:11" ht="25.25" customHeight="1" x14ac:dyDescent="0.25">
      <c r="B18" s="573" t="s">
        <v>1855</v>
      </c>
      <c r="C18" s="630" t="s">
        <v>1856</v>
      </c>
      <c r="D18" s="631"/>
      <c r="E18" s="631"/>
      <c r="F18" s="631"/>
      <c r="G18" s="631"/>
      <c r="H18" s="632"/>
      <c r="I18" s="547">
        <f>'Schedule E'!H209</f>
        <v>0</v>
      </c>
      <c r="K18" s="586"/>
    </row>
    <row r="19" spans="2:11" ht="25.25" customHeight="1" x14ac:dyDescent="0.25">
      <c r="B19" s="573" t="s">
        <v>1857</v>
      </c>
      <c r="C19" s="630" t="s">
        <v>1858</v>
      </c>
      <c r="D19" s="631"/>
      <c r="E19" s="631"/>
      <c r="F19" s="631"/>
      <c r="G19" s="631"/>
      <c r="H19" s="632"/>
      <c r="I19" s="547">
        <f>'Schedule F'!H120</f>
        <v>0</v>
      </c>
    </row>
    <row r="20" spans="2:11" ht="25.25" customHeight="1" x14ac:dyDescent="0.25">
      <c r="B20" s="573" t="s">
        <v>1859</v>
      </c>
      <c r="C20" s="630" t="s">
        <v>1860</v>
      </c>
      <c r="D20" s="631"/>
      <c r="E20" s="631"/>
      <c r="F20" s="631"/>
      <c r="G20" s="631"/>
      <c r="H20" s="632"/>
      <c r="I20" s="547">
        <f>'Schedule G'!H227</f>
        <v>0</v>
      </c>
    </row>
    <row r="21" spans="2:11" ht="25.25" customHeight="1" x14ac:dyDescent="0.25">
      <c r="B21" s="573" t="s">
        <v>1861</v>
      </c>
      <c r="C21" s="630" t="s">
        <v>1862</v>
      </c>
      <c r="D21" s="631"/>
      <c r="E21" s="631"/>
      <c r="F21" s="631"/>
      <c r="G21" s="631"/>
      <c r="H21" s="632"/>
      <c r="I21" s="547">
        <f>'Schedule H'!H302</f>
        <v>0</v>
      </c>
    </row>
    <row r="22" spans="2:11" ht="25.25" customHeight="1" x14ac:dyDescent="0.25">
      <c r="B22" s="573" t="s">
        <v>1897</v>
      </c>
      <c r="C22" s="630" t="s">
        <v>1038</v>
      </c>
      <c r="D22" s="631"/>
      <c r="E22" s="631"/>
      <c r="F22" s="631"/>
      <c r="G22" s="631"/>
      <c r="H22" s="632"/>
      <c r="I22" s="547">
        <f>'Schedule J'!H48</f>
        <v>0</v>
      </c>
    </row>
    <row r="23" spans="2:11" ht="25.25" customHeight="1" x14ac:dyDescent="0.25">
      <c r="B23" s="574" t="s">
        <v>1621</v>
      </c>
      <c r="C23" s="621" t="s">
        <v>1898</v>
      </c>
      <c r="D23" s="622"/>
      <c r="E23" s="622"/>
      <c r="F23" s="622"/>
      <c r="G23" s="622"/>
      <c r="H23" s="623"/>
      <c r="I23" s="547">
        <f>'Schedule K'!H136</f>
        <v>0</v>
      </c>
    </row>
    <row r="24" spans="2:11" ht="25.25" customHeight="1" x14ac:dyDescent="0.25">
      <c r="B24" s="624" t="s">
        <v>1900</v>
      </c>
      <c r="C24" s="625"/>
      <c r="D24" s="625"/>
      <c r="E24" s="625"/>
      <c r="F24" s="625"/>
      <c r="G24" s="625"/>
      <c r="H24" s="625"/>
      <c r="I24" s="548">
        <f>SUM(I14:I22)</f>
        <v>0</v>
      </c>
    </row>
    <row r="25" spans="2:11" ht="13" x14ac:dyDescent="0.3">
      <c r="B25" s="575"/>
      <c r="C25" s="576"/>
      <c r="D25" s="576"/>
      <c r="E25" s="576"/>
      <c r="F25" s="576"/>
      <c r="G25" s="576"/>
      <c r="H25" s="576"/>
      <c r="I25" s="577"/>
    </row>
    <row r="26" spans="2:11" ht="15.5" x14ac:dyDescent="0.25">
      <c r="B26" s="644" t="s">
        <v>1863</v>
      </c>
      <c r="C26" s="645"/>
      <c r="D26" s="645"/>
      <c r="E26" s="645"/>
      <c r="F26" s="645"/>
      <c r="G26" s="645"/>
      <c r="H26" s="645"/>
      <c r="I26" s="646"/>
    </row>
    <row r="27" spans="2:11" ht="14.5" x14ac:dyDescent="0.25">
      <c r="B27" s="578" t="s">
        <v>1845</v>
      </c>
      <c r="C27" s="640" t="s">
        <v>6</v>
      </c>
      <c r="D27" s="640"/>
      <c r="E27" s="640"/>
      <c r="F27" s="640"/>
      <c r="G27" s="640"/>
      <c r="H27" s="647"/>
      <c r="I27" s="546" t="s">
        <v>1896</v>
      </c>
    </row>
    <row r="28" spans="2:11" ht="25.25" customHeight="1" x14ac:dyDescent="0.25">
      <c r="B28" s="579" t="s">
        <v>1864</v>
      </c>
      <c r="C28" s="641" t="s">
        <v>1848</v>
      </c>
      <c r="D28" s="642" t="s">
        <v>1865</v>
      </c>
      <c r="E28" s="642" t="s">
        <v>1865</v>
      </c>
      <c r="F28" s="642" t="s">
        <v>1865</v>
      </c>
      <c r="G28" s="642" t="s">
        <v>1865</v>
      </c>
      <c r="H28" s="643" t="s">
        <v>1865</v>
      </c>
      <c r="I28" s="549">
        <f>'SCHED MA'!F19</f>
        <v>0</v>
      </c>
    </row>
    <row r="29" spans="2:11" ht="25.25" customHeight="1" x14ac:dyDescent="0.25">
      <c r="B29" s="573" t="s">
        <v>1866</v>
      </c>
      <c r="C29" s="630" t="s">
        <v>1867</v>
      </c>
      <c r="D29" s="631" t="s">
        <v>1868</v>
      </c>
      <c r="E29" s="631" t="s">
        <v>1868</v>
      </c>
      <c r="F29" s="631" t="s">
        <v>1868</v>
      </c>
      <c r="G29" s="631" t="s">
        <v>1868</v>
      </c>
      <c r="H29" s="632" t="s">
        <v>1868</v>
      </c>
      <c r="I29" s="547">
        <f>'SCHED MB'!F22</f>
        <v>0</v>
      </c>
    </row>
    <row r="30" spans="2:11" ht="25.25" customHeight="1" x14ac:dyDescent="0.25">
      <c r="B30" s="573" t="s">
        <v>1869</v>
      </c>
      <c r="C30" s="630" t="s">
        <v>1870</v>
      </c>
      <c r="D30" s="631" t="s">
        <v>1871</v>
      </c>
      <c r="E30" s="631" t="s">
        <v>1871</v>
      </c>
      <c r="F30" s="631" t="s">
        <v>1871</v>
      </c>
      <c r="G30" s="631" t="s">
        <v>1871</v>
      </c>
      <c r="H30" s="632" t="s">
        <v>1871</v>
      </c>
      <c r="I30" s="547">
        <f>'SCHED MC'!F24</f>
        <v>0</v>
      </c>
    </row>
    <row r="31" spans="2:11" ht="25.25" customHeight="1" x14ac:dyDescent="0.25">
      <c r="B31" s="573" t="s">
        <v>1872</v>
      </c>
      <c r="C31" s="633" t="s">
        <v>1873</v>
      </c>
      <c r="D31" s="634" t="s">
        <v>1874</v>
      </c>
      <c r="E31" s="634" t="s">
        <v>1874</v>
      </c>
      <c r="F31" s="634" t="s">
        <v>1874</v>
      </c>
      <c r="G31" s="634" t="s">
        <v>1874</v>
      </c>
      <c r="H31" s="635" t="s">
        <v>1874</v>
      </c>
      <c r="I31" s="547">
        <f>'SCHED MD'!F24</f>
        <v>0</v>
      </c>
    </row>
    <row r="32" spans="2:11" ht="25.25" customHeight="1" x14ac:dyDescent="0.25">
      <c r="B32" s="573" t="s">
        <v>1875</v>
      </c>
      <c r="C32" s="630" t="s">
        <v>1876</v>
      </c>
      <c r="D32" s="631" t="s">
        <v>1877</v>
      </c>
      <c r="E32" s="631" t="s">
        <v>1877</v>
      </c>
      <c r="F32" s="631" t="s">
        <v>1877</v>
      </c>
      <c r="G32" s="631" t="s">
        <v>1877</v>
      </c>
      <c r="H32" s="632" t="s">
        <v>1877</v>
      </c>
      <c r="I32" s="547">
        <f>'SCHED ME'!F43</f>
        <v>0</v>
      </c>
    </row>
    <row r="33" spans="2:11" ht="25.25" customHeight="1" x14ac:dyDescent="0.25">
      <c r="B33" s="573" t="s">
        <v>1878</v>
      </c>
      <c r="C33" s="630" t="s">
        <v>1879</v>
      </c>
      <c r="D33" s="631" t="s">
        <v>1880</v>
      </c>
      <c r="E33" s="631" t="s">
        <v>1880</v>
      </c>
      <c r="F33" s="631" t="s">
        <v>1880</v>
      </c>
      <c r="G33" s="631" t="s">
        <v>1880</v>
      </c>
      <c r="H33" s="632" t="s">
        <v>1880</v>
      </c>
      <c r="I33" s="547">
        <f>'SCHED MF'!F33</f>
        <v>0</v>
      </c>
    </row>
    <row r="34" spans="2:11" ht="25.25" customHeight="1" x14ac:dyDescent="0.25">
      <c r="B34" s="573" t="s">
        <v>1881</v>
      </c>
      <c r="C34" s="630" t="s">
        <v>1882</v>
      </c>
      <c r="D34" s="631" t="s">
        <v>1880</v>
      </c>
      <c r="E34" s="631" t="s">
        <v>1880</v>
      </c>
      <c r="F34" s="631" t="s">
        <v>1880</v>
      </c>
      <c r="G34" s="631" t="s">
        <v>1880</v>
      </c>
      <c r="H34" s="632" t="s">
        <v>1880</v>
      </c>
      <c r="I34" s="550">
        <f>'SCHED MG'!F34</f>
        <v>0</v>
      </c>
    </row>
    <row r="35" spans="2:11" ht="25.25" customHeight="1" x14ac:dyDescent="0.25">
      <c r="B35" s="624" t="s">
        <v>1901</v>
      </c>
      <c r="C35" s="625"/>
      <c r="D35" s="625"/>
      <c r="E35" s="625"/>
      <c r="F35" s="625"/>
      <c r="G35" s="625"/>
      <c r="H35" s="625"/>
      <c r="I35" s="548">
        <f>SUM(I28:I34)</f>
        <v>0</v>
      </c>
      <c r="K35" s="551"/>
    </row>
    <row r="36" spans="2:11" ht="13" x14ac:dyDescent="0.3">
      <c r="B36" s="580"/>
      <c r="C36" s="552"/>
      <c r="D36" s="552"/>
      <c r="E36" s="552"/>
      <c r="F36" s="552"/>
      <c r="G36" s="552"/>
      <c r="H36" s="552"/>
      <c r="I36" s="581"/>
    </row>
    <row r="37" spans="2:11" ht="15.5" x14ac:dyDescent="0.35">
      <c r="B37" s="637" t="s">
        <v>1883</v>
      </c>
      <c r="C37" s="638"/>
      <c r="D37" s="638"/>
      <c r="E37" s="638"/>
      <c r="F37" s="638"/>
      <c r="G37" s="638"/>
      <c r="H37" s="638"/>
      <c r="I37" s="639"/>
    </row>
    <row r="38" spans="2:11" ht="14.5" x14ac:dyDescent="0.25">
      <c r="B38" s="578" t="s">
        <v>1845</v>
      </c>
      <c r="C38" s="640" t="s">
        <v>6</v>
      </c>
      <c r="D38" s="640"/>
      <c r="E38" s="640"/>
      <c r="F38" s="640"/>
      <c r="G38" s="640"/>
      <c r="H38" s="640"/>
      <c r="I38" s="553" t="s">
        <v>1846</v>
      </c>
    </row>
    <row r="39" spans="2:11" ht="25.25" customHeight="1" x14ac:dyDescent="0.25">
      <c r="B39" s="579" t="s">
        <v>1884</v>
      </c>
      <c r="C39" s="641" t="s">
        <v>1885</v>
      </c>
      <c r="D39" s="642" t="s">
        <v>1865</v>
      </c>
      <c r="E39" s="642" t="s">
        <v>1865</v>
      </c>
      <c r="F39" s="642" t="s">
        <v>1865</v>
      </c>
      <c r="G39" s="642" t="s">
        <v>1865</v>
      </c>
      <c r="H39" s="643" t="s">
        <v>1865</v>
      </c>
      <c r="I39" s="549">
        <f>'SCHED EA'!F16</f>
        <v>0</v>
      </c>
    </row>
    <row r="40" spans="2:11" ht="25.25" customHeight="1" x14ac:dyDescent="0.25">
      <c r="B40" s="573" t="s">
        <v>1886</v>
      </c>
      <c r="C40" s="630" t="s">
        <v>1887</v>
      </c>
      <c r="D40" s="631" t="s">
        <v>1868</v>
      </c>
      <c r="E40" s="631" t="s">
        <v>1868</v>
      </c>
      <c r="F40" s="631" t="s">
        <v>1868</v>
      </c>
      <c r="G40" s="631" t="s">
        <v>1868</v>
      </c>
      <c r="H40" s="632" t="s">
        <v>1868</v>
      </c>
      <c r="I40" s="547">
        <f>'SCHED EB'!H37</f>
        <v>0</v>
      </c>
    </row>
    <row r="41" spans="2:11" ht="25.25" customHeight="1" x14ac:dyDescent="0.25">
      <c r="B41" s="573" t="s">
        <v>1888</v>
      </c>
      <c r="C41" s="630" t="s">
        <v>1889</v>
      </c>
      <c r="D41" s="631" t="s">
        <v>1871</v>
      </c>
      <c r="E41" s="631" t="s">
        <v>1871</v>
      </c>
      <c r="F41" s="631" t="s">
        <v>1871</v>
      </c>
      <c r="G41" s="631" t="s">
        <v>1871</v>
      </c>
      <c r="H41" s="632" t="s">
        <v>1871</v>
      </c>
      <c r="I41" s="547">
        <f>'SCHED EC'!G51</f>
        <v>0</v>
      </c>
    </row>
    <row r="42" spans="2:11" ht="25.25" customHeight="1" x14ac:dyDescent="0.25">
      <c r="B42" s="573" t="s">
        <v>1890</v>
      </c>
      <c r="C42" s="633" t="s">
        <v>1891</v>
      </c>
      <c r="D42" s="634" t="s">
        <v>1874</v>
      </c>
      <c r="E42" s="634" t="s">
        <v>1874</v>
      </c>
      <c r="F42" s="634" t="s">
        <v>1874</v>
      </c>
      <c r="G42" s="634" t="s">
        <v>1874</v>
      </c>
      <c r="H42" s="635" t="s">
        <v>1874</v>
      </c>
      <c r="I42" s="547">
        <f>'SCHED ED'!G28</f>
        <v>0</v>
      </c>
    </row>
    <row r="43" spans="2:11" ht="25.25" customHeight="1" x14ac:dyDescent="0.25">
      <c r="B43" s="573" t="s">
        <v>1892</v>
      </c>
      <c r="C43" s="630" t="s">
        <v>1893</v>
      </c>
      <c r="D43" s="631" t="s">
        <v>1877</v>
      </c>
      <c r="E43" s="631" t="s">
        <v>1877</v>
      </c>
      <c r="F43" s="631" t="s">
        <v>1877</v>
      </c>
      <c r="G43" s="631" t="s">
        <v>1877</v>
      </c>
      <c r="H43" s="632" t="s">
        <v>1877</v>
      </c>
      <c r="I43" s="547">
        <f>'SCHED EF'!G15</f>
        <v>0</v>
      </c>
    </row>
    <row r="44" spans="2:11" ht="25.25" customHeight="1" x14ac:dyDescent="0.25">
      <c r="B44" s="573" t="s">
        <v>1894</v>
      </c>
      <c r="C44" s="630" t="s">
        <v>1895</v>
      </c>
      <c r="D44" s="631" t="s">
        <v>1880</v>
      </c>
      <c r="E44" s="631" t="s">
        <v>1880</v>
      </c>
      <c r="F44" s="631" t="s">
        <v>1880</v>
      </c>
      <c r="G44" s="631" t="s">
        <v>1880</v>
      </c>
      <c r="H44" s="632" t="s">
        <v>1880</v>
      </c>
      <c r="I44" s="550">
        <f>'SCHED EG'!E28</f>
        <v>0</v>
      </c>
    </row>
    <row r="45" spans="2:11" ht="25.25" customHeight="1" x14ac:dyDescent="0.25">
      <c r="B45" s="624" t="s">
        <v>1902</v>
      </c>
      <c r="C45" s="625"/>
      <c r="D45" s="625"/>
      <c r="E45" s="625"/>
      <c r="F45" s="625"/>
      <c r="G45" s="625"/>
      <c r="H45" s="625"/>
      <c r="I45" s="548">
        <f>SUM(I39:I44)</f>
        <v>0</v>
      </c>
    </row>
    <row r="46" spans="2:11" ht="25.25" customHeight="1" x14ac:dyDescent="0.25">
      <c r="B46" s="582"/>
      <c r="C46" s="636"/>
      <c r="D46" s="636"/>
      <c r="E46" s="636"/>
      <c r="F46" s="636"/>
      <c r="G46" s="636"/>
      <c r="H46" s="636"/>
      <c r="I46" s="583"/>
      <c r="J46" s="554"/>
    </row>
    <row r="47" spans="2:11" ht="25.25" customHeight="1" x14ac:dyDescent="0.25">
      <c r="B47" s="624" t="s">
        <v>1903</v>
      </c>
      <c r="C47" s="625"/>
      <c r="D47" s="625"/>
      <c r="E47" s="625"/>
      <c r="F47" s="625"/>
      <c r="G47" s="625"/>
      <c r="H47" s="626"/>
      <c r="I47" s="548">
        <f>I24+I35+I45</f>
        <v>0</v>
      </c>
    </row>
    <row r="48" spans="2:11" ht="25.25" customHeight="1" x14ac:dyDescent="0.25">
      <c r="B48" s="624" t="s">
        <v>1904</v>
      </c>
      <c r="C48" s="625"/>
      <c r="D48" s="625"/>
      <c r="E48" s="625"/>
      <c r="F48" s="625"/>
      <c r="G48" s="625"/>
      <c r="H48" s="626"/>
      <c r="I48" s="548">
        <f>0.1*I47</f>
        <v>0</v>
      </c>
    </row>
    <row r="49" spans="2:12" ht="25.25" customHeight="1" x14ac:dyDescent="0.25">
      <c r="B49" s="624" t="s">
        <v>1905</v>
      </c>
      <c r="C49" s="625"/>
      <c r="D49" s="625"/>
      <c r="E49" s="625"/>
      <c r="F49" s="625"/>
      <c r="G49" s="625"/>
      <c r="H49" s="626"/>
      <c r="I49" s="548">
        <f>I47+I48</f>
        <v>0</v>
      </c>
    </row>
    <row r="50" spans="2:12" ht="25.25" customHeight="1" x14ac:dyDescent="0.25">
      <c r="B50" s="624" t="s">
        <v>1906</v>
      </c>
      <c r="C50" s="625"/>
      <c r="D50" s="625"/>
      <c r="E50" s="625"/>
      <c r="F50" s="625"/>
      <c r="G50" s="625"/>
      <c r="H50" s="626"/>
      <c r="I50" s="548">
        <f>I49*0.15</f>
        <v>0</v>
      </c>
    </row>
    <row r="51" spans="2:12" ht="23.4" customHeight="1" x14ac:dyDescent="0.25">
      <c r="B51" s="627" t="s">
        <v>1907</v>
      </c>
      <c r="C51" s="627"/>
      <c r="D51" s="627"/>
      <c r="E51" s="627"/>
      <c r="F51" s="627"/>
      <c r="G51" s="627"/>
      <c r="H51" s="628"/>
      <c r="I51" s="548">
        <f>SUM(I49:I50)</f>
        <v>0</v>
      </c>
      <c r="J51" s="551"/>
      <c r="K51" s="551">
        <v>36180156.673622504</v>
      </c>
      <c r="L51" s="551"/>
    </row>
    <row r="52" spans="2:12" ht="12.75" customHeight="1" x14ac:dyDescent="0.25">
      <c r="B52" s="629"/>
      <c r="C52" s="629"/>
      <c r="D52" s="629"/>
      <c r="E52" s="629"/>
      <c r="F52" s="629"/>
      <c r="G52" s="629"/>
      <c r="H52" s="629"/>
      <c r="I52" s="584"/>
    </row>
    <row r="53" spans="2:12" x14ac:dyDescent="0.25">
      <c r="B53" s="560"/>
      <c r="C53" s="539"/>
      <c r="D53" s="584"/>
      <c r="E53" s="584"/>
      <c r="F53" s="584"/>
      <c r="G53" s="584"/>
      <c r="H53" s="584"/>
      <c r="I53" s="584"/>
    </row>
    <row r="54" spans="2:12" x14ac:dyDescent="0.25">
      <c r="B54" s="560"/>
      <c r="C54" s="539"/>
      <c r="D54" s="584"/>
      <c r="E54" s="584"/>
      <c r="F54" s="584"/>
      <c r="G54" s="539"/>
      <c r="H54" s="584"/>
      <c r="I54" s="584"/>
      <c r="L54" s="551"/>
    </row>
    <row r="55" spans="2:12" x14ac:dyDescent="0.25">
      <c r="B55" s="560"/>
      <c r="C55" s="539"/>
      <c r="D55" s="584"/>
      <c r="E55" s="584"/>
      <c r="F55" s="584"/>
      <c r="G55" s="539"/>
      <c r="H55" s="584"/>
      <c r="I55" s="584"/>
    </row>
    <row r="56" spans="2:12" x14ac:dyDescent="0.25">
      <c r="B56" s="560"/>
      <c r="C56" s="584"/>
      <c r="D56" s="584"/>
      <c r="E56" s="584"/>
      <c r="F56" s="584"/>
      <c r="G56" s="539"/>
      <c r="H56" s="585"/>
      <c r="I56" s="584"/>
    </row>
    <row r="57" spans="2:12" x14ac:dyDescent="0.25">
      <c r="B57" s="560"/>
      <c r="C57" s="584"/>
      <c r="D57" s="584"/>
      <c r="E57" s="584"/>
      <c r="F57" s="584"/>
      <c r="G57" s="539"/>
      <c r="H57" s="584"/>
      <c r="I57" s="584"/>
    </row>
    <row r="58" spans="2:12" x14ac:dyDescent="0.25">
      <c r="B58" s="555"/>
    </row>
    <row r="59" spans="2:12" x14ac:dyDescent="0.25">
      <c r="B59" s="555"/>
    </row>
    <row r="60" spans="2:12" x14ac:dyDescent="0.25">
      <c r="B60" s="555"/>
    </row>
    <row r="61" spans="2:12" x14ac:dyDescent="0.25">
      <c r="B61" s="555"/>
    </row>
    <row r="62" spans="2:12" x14ac:dyDescent="0.25">
      <c r="B62" s="555"/>
    </row>
    <row r="63" spans="2:12" x14ac:dyDescent="0.25">
      <c r="B63" s="555"/>
    </row>
    <row r="64" spans="2:12" x14ac:dyDescent="0.25">
      <c r="B64" s="555"/>
    </row>
    <row r="65" spans="2:12" x14ac:dyDescent="0.25">
      <c r="B65" s="555"/>
    </row>
    <row r="66" spans="2:12" s="556" customFormat="1" x14ac:dyDescent="0.25">
      <c r="B66" s="555"/>
      <c r="J66" s="539"/>
      <c r="K66" s="539"/>
      <c r="L66" s="539"/>
    </row>
    <row r="67" spans="2:12" s="556" customFormat="1" x14ac:dyDescent="0.25">
      <c r="B67" s="555"/>
      <c r="J67" s="539"/>
      <c r="K67" s="539"/>
      <c r="L67" s="539"/>
    </row>
    <row r="68" spans="2:12" s="556" customFormat="1" x14ac:dyDescent="0.25">
      <c r="B68" s="555"/>
      <c r="J68" s="539"/>
      <c r="K68" s="539"/>
      <c r="L68" s="539"/>
    </row>
    <row r="69" spans="2:12" s="556" customFormat="1" x14ac:dyDescent="0.25">
      <c r="B69" s="555"/>
      <c r="J69" s="539"/>
      <c r="K69" s="539"/>
      <c r="L69" s="539"/>
    </row>
    <row r="70" spans="2:12" s="556" customFormat="1" x14ac:dyDescent="0.25">
      <c r="B70" s="555"/>
      <c r="J70" s="539"/>
      <c r="K70" s="539"/>
      <c r="L70" s="539"/>
    </row>
    <row r="71" spans="2:12" s="556" customFormat="1" x14ac:dyDescent="0.25">
      <c r="B71" s="555"/>
      <c r="J71" s="539"/>
      <c r="K71" s="539"/>
      <c r="L71" s="539"/>
    </row>
    <row r="72" spans="2:12" s="556" customFormat="1" x14ac:dyDescent="0.25">
      <c r="B72" s="555"/>
      <c r="J72" s="539"/>
      <c r="K72" s="539"/>
      <c r="L72" s="539"/>
    </row>
    <row r="73" spans="2:12" s="556" customFormat="1" x14ac:dyDescent="0.25">
      <c r="B73" s="555"/>
      <c r="J73" s="539"/>
      <c r="K73" s="539"/>
      <c r="L73" s="539"/>
    </row>
    <row r="74" spans="2:12" s="556" customFormat="1" x14ac:dyDescent="0.25">
      <c r="B74" s="555"/>
      <c r="J74" s="539"/>
      <c r="K74" s="539"/>
      <c r="L74" s="539"/>
    </row>
    <row r="75" spans="2:12" s="556" customFormat="1" x14ac:dyDescent="0.25">
      <c r="B75" s="555"/>
      <c r="J75" s="539"/>
      <c r="K75" s="539"/>
      <c r="L75" s="539"/>
    </row>
    <row r="76" spans="2:12" s="556" customFormat="1" x14ac:dyDescent="0.25">
      <c r="B76" s="555"/>
      <c r="J76" s="539"/>
      <c r="K76" s="539"/>
      <c r="L76" s="539"/>
    </row>
    <row r="77" spans="2:12" s="556" customFormat="1" x14ac:dyDescent="0.25">
      <c r="B77" s="555"/>
      <c r="J77" s="539"/>
      <c r="K77" s="539"/>
      <c r="L77" s="539"/>
    </row>
    <row r="78" spans="2:12" s="556" customFormat="1" x14ac:dyDescent="0.25">
      <c r="B78" s="555"/>
      <c r="J78" s="539"/>
      <c r="K78" s="539"/>
      <c r="L78" s="539"/>
    </row>
    <row r="79" spans="2:12" s="556" customFormat="1" x14ac:dyDescent="0.25">
      <c r="B79" s="555"/>
      <c r="J79" s="539"/>
      <c r="K79" s="539"/>
      <c r="L79" s="539"/>
    </row>
    <row r="80" spans="2:12" s="556" customFormat="1" x14ac:dyDescent="0.25">
      <c r="B80" s="555"/>
      <c r="J80" s="539"/>
      <c r="K80" s="539"/>
      <c r="L80" s="539"/>
    </row>
    <row r="81" spans="2:12" s="556" customFormat="1" x14ac:dyDescent="0.25">
      <c r="B81" s="555"/>
      <c r="J81" s="539"/>
      <c r="K81" s="539"/>
      <c r="L81" s="539"/>
    </row>
    <row r="82" spans="2:12" s="556" customFormat="1" x14ac:dyDescent="0.25">
      <c r="B82" s="555"/>
      <c r="J82" s="539"/>
      <c r="K82" s="539"/>
      <c r="L82" s="539"/>
    </row>
    <row r="83" spans="2:12" s="556" customFormat="1" x14ac:dyDescent="0.25">
      <c r="B83" s="555"/>
      <c r="J83" s="539"/>
      <c r="K83" s="539"/>
      <c r="L83" s="539"/>
    </row>
    <row r="84" spans="2:12" s="556" customFormat="1" x14ac:dyDescent="0.25">
      <c r="B84" s="555"/>
      <c r="J84" s="539"/>
      <c r="K84" s="539"/>
      <c r="L84" s="539"/>
    </row>
    <row r="85" spans="2:12" s="556" customFormat="1" x14ac:dyDescent="0.25">
      <c r="B85" s="555"/>
      <c r="J85" s="539"/>
      <c r="K85" s="539"/>
      <c r="L85" s="539"/>
    </row>
    <row r="86" spans="2:12" s="556" customFormat="1" x14ac:dyDescent="0.25">
      <c r="B86" s="555"/>
      <c r="J86" s="539"/>
      <c r="K86" s="539"/>
      <c r="L86" s="539"/>
    </row>
    <row r="87" spans="2:12" s="556" customFormat="1" x14ac:dyDescent="0.25">
      <c r="B87" s="555"/>
      <c r="J87" s="539"/>
      <c r="K87" s="539"/>
      <c r="L87" s="539"/>
    </row>
    <row r="88" spans="2:12" s="556" customFormat="1" x14ac:dyDescent="0.25">
      <c r="B88" s="555"/>
      <c r="J88" s="539"/>
      <c r="K88" s="539"/>
      <c r="L88" s="539"/>
    </row>
    <row r="89" spans="2:12" s="556" customFormat="1" x14ac:dyDescent="0.25">
      <c r="B89" s="555"/>
      <c r="J89" s="539"/>
      <c r="K89" s="539"/>
      <c r="L89" s="539"/>
    </row>
    <row r="90" spans="2:12" s="556" customFormat="1" x14ac:dyDescent="0.25">
      <c r="B90" s="555"/>
      <c r="J90" s="539"/>
      <c r="K90" s="539"/>
      <c r="L90" s="539"/>
    </row>
    <row r="91" spans="2:12" s="556" customFormat="1" x14ac:dyDescent="0.25">
      <c r="B91" s="555"/>
      <c r="J91" s="539"/>
      <c r="K91" s="539"/>
      <c r="L91" s="539"/>
    </row>
    <row r="92" spans="2:12" s="556" customFormat="1" x14ac:dyDescent="0.25">
      <c r="B92" s="555"/>
      <c r="J92" s="539"/>
      <c r="K92" s="539"/>
      <c r="L92" s="539"/>
    </row>
  </sheetData>
  <mergeCells count="43">
    <mergeCell ref="C19:H19"/>
    <mergeCell ref="B1:I2"/>
    <mergeCell ref="D3:I3"/>
    <mergeCell ref="D5:I5"/>
    <mergeCell ref="D7:E7"/>
    <mergeCell ref="B12:I12"/>
    <mergeCell ref="C13:H13"/>
    <mergeCell ref="C14:H14"/>
    <mergeCell ref="C15:H15"/>
    <mergeCell ref="C16:H16"/>
    <mergeCell ref="C17:H17"/>
    <mergeCell ref="C18:H18"/>
    <mergeCell ref="C33:H33"/>
    <mergeCell ref="C20:H20"/>
    <mergeCell ref="C21:H21"/>
    <mergeCell ref="C22:H22"/>
    <mergeCell ref="B24:H24"/>
    <mergeCell ref="B26:I26"/>
    <mergeCell ref="C27:H27"/>
    <mergeCell ref="B52:H52"/>
    <mergeCell ref="B47:H47"/>
    <mergeCell ref="C41:H41"/>
    <mergeCell ref="C42:H42"/>
    <mergeCell ref="C43:H43"/>
    <mergeCell ref="C44:H44"/>
    <mergeCell ref="B45:H45"/>
    <mergeCell ref="C46:H46"/>
    <mergeCell ref="C23:H23"/>
    <mergeCell ref="B48:H48"/>
    <mergeCell ref="B49:H49"/>
    <mergeCell ref="B50:H50"/>
    <mergeCell ref="B51:H51"/>
    <mergeCell ref="C34:H34"/>
    <mergeCell ref="B35:H35"/>
    <mergeCell ref="B37:I37"/>
    <mergeCell ref="C38:H38"/>
    <mergeCell ref="C39:H39"/>
    <mergeCell ref="C40:H40"/>
    <mergeCell ref="C28:H28"/>
    <mergeCell ref="C29:H29"/>
    <mergeCell ref="C30:H30"/>
    <mergeCell ref="C31:H31"/>
    <mergeCell ref="C32:H32"/>
  </mergeCell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4395B-425F-49D9-A491-7AE51FBA3301}">
  <dimension ref="B1:H145"/>
  <sheetViews>
    <sheetView view="pageBreakPreview" topLeftCell="B124" zoomScaleNormal="100" zoomScaleSheetLayoutView="100" workbookViewId="0">
      <selection activeCell="H145" sqref="H145"/>
    </sheetView>
  </sheetViews>
  <sheetFormatPr defaultColWidth="8.90625" defaultRowHeight="11.5" x14ac:dyDescent="0.35"/>
  <cols>
    <col min="1" max="1" width="8.90625" style="62"/>
    <col min="2" max="2" width="8.90625" style="63"/>
    <col min="3" max="3" width="9.36328125" style="63" customWidth="1"/>
    <col min="4" max="4" width="38.90625" style="61" customWidth="1"/>
    <col min="5" max="6" width="8.90625" style="63"/>
    <col min="7" max="7" width="11" style="62" bestFit="1" customWidth="1"/>
    <col min="8" max="8" width="11.90625" style="62" bestFit="1" customWidth="1"/>
    <col min="9" max="9" width="2.81640625" style="62" customWidth="1"/>
    <col min="10" max="16384" width="8.90625" style="62"/>
  </cols>
  <sheetData>
    <row r="1" spans="2:8" x14ac:dyDescent="0.35">
      <c r="B1" s="661" t="s">
        <v>0</v>
      </c>
      <c r="C1" s="661"/>
      <c r="D1" s="661"/>
      <c r="H1" s="37"/>
    </row>
    <row r="2" spans="2:8" x14ac:dyDescent="0.35">
      <c r="B2" s="661" t="s">
        <v>161</v>
      </c>
      <c r="C2" s="661"/>
      <c r="D2" s="661"/>
      <c r="H2" s="37"/>
    </row>
    <row r="3" spans="2:8" x14ac:dyDescent="0.35">
      <c r="B3" s="661" t="s">
        <v>162</v>
      </c>
      <c r="C3" s="661"/>
      <c r="D3" s="661"/>
      <c r="H3" s="37"/>
    </row>
    <row r="4" spans="2:8" x14ac:dyDescent="0.35">
      <c r="C4" s="76"/>
      <c r="H4" s="37"/>
    </row>
    <row r="5" spans="2:8" x14ac:dyDescent="0.35">
      <c r="B5" s="64" t="s">
        <v>4</v>
      </c>
      <c r="C5" s="65" t="s">
        <v>2</v>
      </c>
      <c r="D5" s="65" t="s">
        <v>6</v>
      </c>
      <c r="E5" s="64" t="s">
        <v>7</v>
      </c>
      <c r="F5" s="64" t="s">
        <v>9</v>
      </c>
      <c r="G5" s="64" t="s">
        <v>8</v>
      </c>
      <c r="H5" s="38" t="s">
        <v>10</v>
      </c>
    </row>
    <row r="6" spans="2:8" x14ac:dyDescent="0.35">
      <c r="B6" s="66" t="s">
        <v>5</v>
      </c>
      <c r="C6" s="67" t="s">
        <v>3</v>
      </c>
      <c r="D6" s="67"/>
      <c r="E6" s="66"/>
      <c r="F6" s="66"/>
      <c r="G6" s="66"/>
      <c r="H6" s="39"/>
    </row>
    <row r="7" spans="2:8" x14ac:dyDescent="0.35">
      <c r="B7" s="59"/>
      <c r="C7" s="77"/>
      <c r="D7" s="68"/>
      <c r="E7" s="59"/>
      <c r="F7" s="59"/>
      <c r="G7" s="69"/>
      <c r="H7" s="40"/>
    </row>
    <row r="8" spans="2:8" x14ac:dyDescent="0.35">
      <c r="B8" s="59"/>
      <c r="C8" s="70" t="s">
        <v>186</v>
      </c>
      <c r="D8" s="68"/>
      <c r="E8" s="59"/>
      <c r="F8" s="59"/>
      <c r="G8" s="69"/>
      <c r="H8" s="40"/>
    </row>
    <row r="9" spans="2:8" x14ac:dyDescent="0.35">
      <c r="B9" s="59"/>
      <c r="C9" s="70" t="s">
        <v>187</v>
      </c>
      <c r="D9" s="68"/>
      <c r="E9" s="59"/>
      <c r="F9" s="59"/>
      <c r="G9" s="69"/>
      <c r="H9" s="40"/>
    </row>
    <row r="10" spans="2:8" x14ac:dyDescent="0.35">
      <c r="B10" s="59"/>
      <c r="C10" s="70" t="s">
        <v>188</v>
      </c>
      <c r="D10" s="68"/>
      <c r="E10" s="59"/>
      <c r="F10" s="59"/>
      <c r="G10" s="69"/>
      <c r="H10" s="40"/>
    </row>
    <row r="11" spans="2:8" x14ac:dyDescent="0.35">
      <c r="B11" s="59" t="s">
        <v>163</v>
      </c>
      <c r="C11" s="59" t="s">
        <v>192</v>
      </c>
      <c r="D11" s="68" t="s">
        <v>193</v>
      </c>
      <c r="E11" s="59"/>
      <c r="F11" s="59"/>
      <c r="G11" s="69"/>
      <c r="H11" s="69"/>
    </row>
    <row r="12" spans="2:8" x14ac:dyDescent="0.35">
      <c r="B12" s="59"/>
      <c r="C12" s="59"/>
      <c r="D12" s="68"/>
      <c r="E12" s="59"/>
      <c r="F12" s="59"/>
      <c r="G12" s="69"/>
      <c r="H12" s="69"/>
    </row>
    <row r="13" spans="2:8" x14ac:dyDescent="0.35">
      <c r="B13" s="59" t="s">
        <v>164</v>
      </c>
      <c r="C13" s="59" t="s">
        <v>142</v>
      </c>
      <c r="D13" s="68" t="s">
        <v>194</v>
      </c>
      <c r="E13" s="59" t="s">
        <v>34</v>
      </c>
      <c r="F13" s="59">
        <v>45</v>
      </c>
      <c r="G13" s="69"/>
      <c r="H13" s="40"/>
    </row>
    <row r="14" spans="2:8" x14ac:dyDescent="0.35">
      <c r="B14" s="59"/>
      <c r="C14" s="59"/>
      <c r="D14" s="68"/>
      <c r="E14" s="59"/>
      <c r="F14" s="59"/>
      <c r="G14" s="69"/>
      <c r="H14" s="40"/>
    </row>
    <row r="15" spans="2:8" x14ac:dyDescent="0.35">
      <c r="B15" s="59" t="s">
        <v>165</v>
      </c>
      <c r="C15" s="59" t="s">
        <v>137</v>
      </c>
      <c r="D15" s="68" t="s">
        <v>195</v>
      </c>
      <c r="E15" s="59" t="s">
        <v>34</v>
      </c>
      <c r="F15" s="59">
        <v>15</v>
      </c>
      <c r="G15" s="69"/>
      <c r="H15" s="40"/>
    </row>
    <row r="16" spans="2:8" x14ac:dyDescent="0.35">
      <c r="B16" s="59"/>
      <c r="C16" s="59"/>
      <c r="D16" s="68"/>
      <c r="E16" s="59"/>
      <c r="F16" s="59"/>
      <c r="G16" s="69"/>
      <c r="H16" s="40"/>
    </row>
    <row r="17" spans="2:8" x14ac:dyDescent="0.35">
      <c r="B17" s="59" t="s">
        <v>166</v>
      </c>
      <c r="C17" s="59" t="s">
        <v>196</v>
      </c>
      <c r="D17" s="68" t="s">
        <v>132</v>
      </c>
      <c r="E17" s="59"/>
      <c r="F17" s="59"/>
      <c r="G17" s="69"/>
      <c r="H17" s="40"/>
    </row>
    <row r="18" spans="2:8" x14ac:dyDescent="0.35">
      <c r="B18" s="59"/>
      <c r="C18" s="59"/>
      <c r="D18" s="68"/>
      <c r="E18" s="59"/>
      <c r="F18" s="59"/>
      <c r="G18" s="69"/>
      <c r="H18" s="40"/>
    </row>
    <row r="19" spans="2:8" ht="69" x14ac:dyDescent="0.35">
      <c r="B19" s="59" t="s">
        <v>167</v>
      </c>
      <c r="C19" s="59"/>
      <c r="D19" s="68" t="s">
        <v>134</v>
      </c>
      <c r="E19" s="59" t="s">
        <v>34</v>
      </c>
      <c r="F19" s="59">
        <v>26</v>
      </c>
      <c r="G19" s="69"/>
      <c r="H19" s="40"/>
    </row>
    <row r="20" spans="2:8" x14ac:dyDescent="0.35">
      <c r="B20" s="59"/>
      <c r="C20" s="59"/>
      <c r="D20" s="68"/>
      <c r="E20" s="59"/>
      <c r="F20" s="59"/>
      <c r="G20" s="69"/>
      <c r="H20" s="40"/>
    </row>
    <row r="21" spans="2:8" x14ac:dyDescent="0.35">
      <c r="B21" s="59" t="s">
        <v>168</v>
      </c>
      <c r="C21" s="59" t="s">
        <v>149</v>
      </c>
      <c r="D21" s="68" t="s">
        <v>150</v>
      </c>
      <c r="E21" s="59"/>
      <c r="F21" s="59"/>
      <c r="G21" s="69"/>
      <c r="H21" s="40"/>
    </row>
    <row r="22" spans="2:8" x14ac:dyDescent="0.35">
      <c r="B22" s="59"/>
      <c r="C22" s="59"/>
      <c r="D22" s="68"/>
      <c r="E22" s="59"/>
      <c r="F22" s="59"/>
      <c r="G22" s="69"/>
      <c r="H22" s="40"/>
    </row>
    <row r="23" spans="2:8" ht="34.5" x14ac:dyDescent="0.35">
      <c r="B23" s="59" t="s">
        <v>171</v>
      </c>
      <c r="C23" s="59"/>
      <c r="D23" s="68" t="s">
        <v>199</v>
      </c>
      <c r="E23" s="59" t="s">
        <v>67</v>
      </c>
      <c r="F23" s="59">
        <v>1</v>
      </c>
      <c r="G23" s="69"/>
      <c r="H23" s="40"/>
    </row>
    <row r="24" spans="2:8" x14ac:dyDescent="0.35">
      <c r="B24" s="59"/>
      <c r="C24" s="59"/>
      <c r="D24" s="68"/>
      <c r="E24" s="59"/>
      <c r="F24" s="59"/>
      <c r="G24" s="69"/>
      <c r="H24" s="40"/>
    </row>
    <row r="25" spans="2:8" x14ac:dyDescent="0.35">
      <c r="B25" s="59" t="s">
        <v>172</v>
      </c>
      <c r="C25" s="59"/>
      <c r="D25" s="68" t="s">
        <v>198</v>
      </c>
      <c r="E25" s="59" t="s">
        <v>67</v>
      </c>
      <c r="F25" s="59">
        <v>3</v>
      </c>
      <c r="G25" s="69"/>
      <c r="H25" s="40"/>
    </row>
    <row r="26" spans="2:8" x14ac:dyDescent="0.35">
      <c r="B26" s="59"/>
      <c r="C26" s="59"/>
      <c r="D26" s="68"/>
      <c r="E26" s="59"/>
      <c r="F26" s="59"/>
      <c r="G26" s="69"/>
      <c r="H26" s="40"/>
    </row>
    <row r="27" spans="2:8" x14ac:dyDescent="0.35">
      <c r="B27" s="59"/>
      <c r="C27" s="59"/>
      <c r="D27" s="68"/>
      <c r="E27" s="59"/>
      <c r="F27" s="59"/>
      <c r="G27" s="69"/>
      <c r="H27" s="40"/>
    </row>
    <row r="28" spans="2:8" x14ac:dyDescent="0.35">
      <c r="B28" s="59"/>
      <c r="C28" s="59"/>
      <c r="D28" s="71" t="s">
        <v>200</v>
      </c>
      <c r="E28" s="59"/>
      <c r="F28" s="59"/>
      <c r="G28" s="69"/>
      <c r="H28" s="40"/>
    </row>
    <row r="29" spans="2:8" x14ac:dyDescent="0.35">
      <c r="B29" s="59"/>
      <c r="C29" s="59"/>
      <c r="D29" s="68" t="s">
        <v>201</v>
      </c>
      <c r="E29" s="59"/>
      <c r="F29" s="59"/>
      <c r="G29" s="69"/>
      <c r="H29" s="40"/>
    </row>
    <row r="30" spans="2:8" x14ac:dyDescent="0.35">
      <c r="B30" s="59"/>
      <c r="C30" s="59"/>
      <c r="D30" s="68"/>
      <c r="E30" s="59"/>
      <c r="F30" s="59"/>
      <c r="G30" s="69"/>
      <c r="H30" s="40"/>
    </row>
    <row r="31" spans="2:8" x14ac:dyDescent="0.35">
      <c r="B31" s="72" t="s">
        <v>174</v>
      </c>
      <c r="C31" s="12" t="s">
        <v>12</v>
      </c>
      <c r="D31" s="10"/>
      <c r="E31" s="2"/>
      <c r="F31" s="59"/>
      <c r="G31" s="69"/>
      <c r="H31" s="40"/>
    </row>
    <row r="32" spans="2:8" x14ac:dyDescent="0.35">
      <c r="B32" s="59"/>
      <c r="C32" s="12" t="s">
        <v>13</v>
      </c>
      <c r="D32" s="7" t="s">
        <v>14</v>
      </c>
      <c r="E32" s="2"/>
      <c r="F32" s="59"/>
      <c r="G32" s="69"/>
      <c r="H32" s="40"/>
    </row>
    <row r="33" spans="2:8" x14ac:dyDescent="0.35">
      <c r="B33" s="59"/>
      <c r="C33" s="11"/>
      <c r="D33" s="4"/>
      <c r="E33" s="2"/>
      <c r="F33" s="59"/>
      <c r="G33" s="69"/>
      <c r="H33" s="40"/>
    </row>
    <row r="34" spans="2:8" x14ac:dyDescent="0.35">
      <c r="B34" s="59"/>
      <c r="C34" s="11" t="s">
        <v>15</v>
      </c>
      <c r="D34" s="3" t="s">
        <v>16</v>
      </c>
      <c r="E34" s="2"/>
      <c r="F34" s="59"/>
      <c r="G34" s="69"/>
      <c r="H34" s="40"/>
    </row>
    <row r="35" spans="2:8" x14ac:dyDescent="0.35">
      <c r="B35" s="59"/>
      <c r="C35" s="11"/>
      <c r="D35" s="4"/>
      <c r="E35" s="2"/>
      <c r="F35" s="59"/>
      <c r="G35" s="69"/>
      <c r="H35" s="40"/>
    </row>
    <row r="36" spans="2:8" ht="57.5" x14ac:dyDescent="0.35">
      <c r="B36" s="59"/>
      <c r="C36" s="11" t="s">
        <v>17</v>
      </c>
      <c r="D36" s="5" t="s">
        <v>18</v>
      </c>
      <c r="E36" s="2"/>
      <c r="F36" s="59"/>
      <c r="G36" s="69"/>
      <c r="H36" s="40"/>
    </row>
    <row r="37" spans="2:8" x14ac:dyDescent="0.35">
      <c r="B37" s="59"/>
      <c r="C37" s="11"/>
      <c r="D37" s="4"/>
      <c r="E37" s="2"/>
      <c r="F37" s="59"/>
      <c r="G37" s="69"/>
      <c r="H37" s="40"/>
    </row>
    <row r="38" spans="2:8" x14ac:dyDescent="0.35">
      <c r="B38" s="59" t="s">
        <v>175</v>
      </c>
      <c r="C38" s="11"/>
      <c r="D38" s="3" t="s">
        <v>20</v>
      </c>
      <c r="E38" s="2" t="s">
        <v>21</v>
      </c>
      <c r="F38" s="59">
        <v>14</v>
      </c>
      <c r="G38" s="69"/>
      <c r="H38" s="40"/>
    </row>
    <row r="39" spans="2:8" x14ac:dyDescent="0.35">
      <c r="B39" s="59"/>
      <c r="C39" s="11"/>
      <c r="D39" s="3"/>
      <c r="E39" s="2"/>
      <c r="F39" s="59"/>
      <c r="G39" s="69"/>
      <c r="H39" s="40"/>
    </row>
    <row r="40" spans="2:8" ht="34.5" x14ac:dyDescent="0.35">
      <c r="B40" s="59"/>
      <c r="C40" s="11"/>
      <c r="D40" s="5" t="s">
        <v>22</v>
      </c>
      <c r="E40" s="11"/>
      <c r="F40" s="59"/>
      <c r="G40" s="69"/>
      <c r="H40" s="40"/>
    </row>
    <row r="41" spans="2:8" x14ac:dyDescent="0.35">
      <c r="B41" s="59"/>
      <c r="C41" s="11"/>
      <c r="D41" s="4"/>
      <c r="E41" s="2"/>
      <c r="F41" s="59"/>
      <c r="G41" s="69"/>
      <c r="H41" s="40"/>
    </row>
    <row r="42" spans="2:8" x14ac:dyDescent="0.35">
      <c r="B42" s="59" t="s">
        <v>176</v>
      </c>
      <c r="C42" s="11"/>
      <c r="D42" s="4" t="s">
        <v>24</v>
      </c>
      <c r="E42" s="2" t="s">
        <v>21</v>
      </c>
      <c r="F42" s="59">
        <v>8.5</v>
      </c>
      <c r="G42" s="69"/>
      <c r="H42" s="40"/>
    </row>
    <row r="43" spans="2:8" x14ac:dyDescent="0.35">
      <c r="B43" s="59"/>
      <c r="C43" s="11"/>
      <c r="D43" s="4"/>
      <c r="E43" s="2"/>
      <c r="F43" s="59"/>
      <c r="G43" s="69"/>
      <c r="H43" s="40"/>
    </row>
    <row r="44" spans="2:8" x14ac:dyDescent="0.35">
      <c r="B44" s="59"/>
      <c r="C44" s="11" t="s">
        <v>25</v>
      </c>
      <c r="D44" s="4" t="s">
        <v>26</v>
      </c>
      <c r="E44" s="2"/>
      <c r="F44" s="59"/>
      <c r="G44" s="69"/>
      <c r="H44" s="40"/>
    </row>
    <row r="45" spans="2:8" x14ac:dyDescent="0.35">
      <c r="B45" s="59"/>
      <c r="C45" s="11"/>
      <c r="D45" s="5"/>
      <c r="E45" s="2"/>
      <c r="F45" s="59"/>
      <c r="G45" s="69"/>
      <c r="H45" s="40"/>
    </row>
    <row r="46" spans="2:8" x14ac:dyDescent="0.35">
      <c r="B46" s="59" t="s">
        <v>177</v>
      </c>
      <c r="C46" s="11"/>
      <c r="D46" s="5" t="s">
        <v>28</v>
      </c>
      <c r="E46" s="2" t="s">
        <v>21</v>
      </c>
      <c r="F46" s="59">
        <f>0.25*F38</f>
        <v>3.5</v>
      </c>
      <c r="G46" s="69"/>
      <c r="H46" s="40"/>
    </row>
    <row r="47" spans="2:8" x14ac:dyDescent="0.35">
      <c r="B47" s="59"/>
      <c r="C47" s="11"/>
      <c r="D47" s="5"/>
      <c r="E47" s="2"/>
      <c r="F47" s="59"/>
      <c r="G47" s="69"/>
      <c r="H47" s="40"/>
    </row>
    <row r="48" spans="2:8" x14ac:dyDescent="0.35">
      <c r="B48" s="59"/>
      <c r="C48" s="59"/>
      <c r="D48" s="68"/>
      <c r="E48" s="59"/>
      <c r="F48" s="59"/>
      <c r="G48" s="69"/>
      <c r="H48" s="40"/>
    </row>
    <row r="49" spans="2:8" s="73" customFormat="1" ht="14.5" x14ac:dyDescent="0.35">
      <c r="B49" s="14"/>
      <c r="C49" s="33"/>
      <c r="D49" s="15"/>
      <c r="E49" s="14"/>
      <c r="F49" s="14"/>
      <c r="G49" s="25"/>
      <c r="H49" s="41"/>
    </row>
    <row r="50" spans="2:8" s="73" customFormat="1" ht="14.5" x14ac:dyDescent="0.35">
      <c r="B50" s="16"/>
      <c r="C50" s="34"/>
      <c r="D50" s="29" t="s">
        <v>160</v>
      </c>
      <c r="E50" s="16"/>
      <c r="F50" s="16"/>
      <c r="G50" s="26"/>
      <c r="H50" s="42"/>
    </row>
    <row r="51" spans="2:8" s="73" customFormat="1" ht="14.5" x14ac:dyDescent="0.35">
      <c r="B51" s="74"/>
      <c r="C51" s="78"/>
      <c r="D51" s="18" t="s">
        <v>58</v>
      </c>
      <c r="E51" s="20"/>
      <c r="F51" s="20"/>
      <c r="G51" s="75"/>
      <c r="H51" s="43"/>
    </row>
    <row r="52" spans="2:8" x14ac:dyDescent="0.35">
      <c r="B52" s="59"/>
      <c r="C52" s="59"/>
      <c r="D52" s="68"/>
      <c r="E52" s="59"/>
      <c r="F52" s="59"/>
      <c r="G52" s="40"/>
      <c r="H52" s="69"/>
    </row>
    <row r="53" spans="2:8" x14ac:dyDescent="0.35">
      <c r="B53" s="59" t="s">
        <v>178</v>
      </c>
      <c r="C53" s="47" t="s">
        <v>12</v>
      </c>
      <c r="D53" s="49" t="s">
        <v>36</v>
      </c>
      <c r="E53" s="59"/>
      <c r="F53" s="59"/>
      <c r="G53" s="40"/>
      <c r="H53" s="69"/>
    </row>
    <row r="54" spans="2:8" x14ac:dyDescent="0.35">
      <c r="B54" s="59"/>
      <c r="C54" s="47" t="s">
        <v>37</v>
      </c>
      <c r="D54" s="50"/>
      <c r="E54" s="59"/>
      <c r="F54" s="59"/>
      <c r="G54" s="40"/>
      <c r="H54" s="69"/>
    </row>
    <row r="55" spans="2:8" x14ac:dyDescent="0.35">
      <c r="B55" s="59"/>
      <c r="C55" s="2"/>
      <c r="D55" s="51"/>
      <c r="E55" s="59"/>
      <c r="F55" s="59"/>
      <c r="G55" s="40"/>
      <c r="H55" s="69"/>
    </row>
    <row r="56" spans="2:8" x14ac:dyDescent="0.35">
      <c r="B56" s="59"/>
      <c r="C56" s="6">
        <v>8.1999999999999993</v>
      </c>
      <c r="D56" s="57" t="s">
        <v>43</v>
      </c>
      <c r="E56" s="59"/>
      <c r="F56" s="59"/>
      <c r="G56" s="40"/>
      <c r="H56" s="69"/>
    </row>
    <row r="57" spans="2:8" x14ac:dyDescent="0.35">
      <c r="B57" s="59"/>
      <c r="C57" s="2"/>
      <c r="D57" s="51"/>
      <c r="E57" s="59"/>
      <c r="F57" s="59"/>
      <c r="G57" s="40"/>
      <c r="H57" s="69"/>
    </row>
    <row r="58" spans="2:8" x14ac:dyDescent="0.35">
      <c r="B58" s="59"/>
      <c r="C58" s="52" t="s">
        <v>44</v>
      </c>
      <c r="D58" s="53" t="s">
        <v>169</v>
      </c>
      <c r="E58" s="59"/>
      <c r="F58" s="59"/>
      <c r="G58" s="40"/>
      <c r="H58" s="69"/>
    </row>
    <row r="59" spans="2:8" x14ac:dyDescent="0.35">
      <c r="B59" s="59"/>
      <c r="C59" s="52"/>
      <c r="D59" s="53" t="s">
        <v>170</v>
      </c>
      <c r="E59" s="59"/>
      <c r="F59" s="59"/>
      <c r="G59" s="40"/>
      <c r="H59" s="69"/>
    </row>
    <row r="60" spans="2:8" x14ac:dyDescent="0.35">
      <c r="B60" s="59"/>
      <c r="C60" s="52"/>
      <c r="D60" s="54"/>
      <c r="E60" s="59"/>
      <c r="F60" s="59"/>
      <c r="G60" s="40"/>
      <c r="H60" s="69"/>
    </row>
    <row r="61" spans="2:8" x14ac:dyDescent="0.35">
      <c r="B61" s="59"/>
      <c r="C61" s="52"/>
      <c r="D61" s="54"/>
      <c r="E61" s="59"/>
      <c r="F61" s="59"/>
      <c r="G61" s="40"/>
      <c r="H61" s="69"/>
    </row>
    <row r="62" spans="2:8" x14ac:dyDescent="0.35">
      <c r="B62" s="59"/>
      <c r="C62" s="52"/>
      <c r="D62" s="53" t="s">
        <v>51</v>
      </c>
      <c r="E62" s="59"/>
      <c r="F62" s="59"/>
      <c r="G62" s="40"/>
      <c r="H62" s="69"/>
    </row>
    <row r="63" spans="2:8" x14ac:dyDescent="0.35">
      <c r="B63" s="59"/>
      <c r="C63" s="52"/>
      <c r="D63" s="54"/>
      <c r="E63" s="59"/>
      <c r="F63" s="59"/>
      <c r="G63" s="40"/>
      <c r="H63" s="69"/>
    </row>
    <row r="64" spans="2:8" ht="34.5" x14ac:dyDescent="0.35">
      <c r="B64" s="59"/>
      <c r="C64" s="52"/>
      <c r="D64" s="55" t="s">
        <v>173</v>
      </c>
      <c r="E64" s="59"/>
      <c r="F64" s="59"/>
      <c r="G64" s="40"/>
      <c r="H64" s="69"/>
    </row>
    <row r="65" spans="2:8" x14ac:dyDescent="0.35">
      <c r="B65" s="59"/>
      <c r="C65" s="52"/>
      <c r="D65" s="54"/>
      <c r="E65" s="59"/>
      <c r="F65" s="59"/>
      <c r="G65" s="40"/>
      <c r="H65" s="69"/>
    </row>
    <row r="66" spans="2:8" ht="13.5" x14ac:dyDescent="0.35">
      <c r="B66" s="59" t="s">
        <v>180</v>
      </c>
      <c r="C66" s="52"/>
      <c r="D66" s="53" t="s">
        <v>203</v>
      </c>
      <c r="E66" s="2" t="s">
        <v>202</v>
      </c>
      <c r="F66" s="59">
        <v>5.8</v>
      </c>
      <c r="G66" s="40"/>
      <c r="H66" s="40"/>
    </row>
    <row r="67" spans="2:8" x14ac:dyDescent="0.35">
      <c r="B67" s="59"/>
      <c r="C67" s="52"/>
      <c r="D67" s="54"/>
      <c r="E67" s="59"/>
      <c r="F67" s="59"/>
      <c r="G67" s="40"/>
      <c r="H67" s="40"/>
    </row>
    <row r="68" spans="2:8" ht="23" x14ac:dyDescent="0.35">
      <c r="B68" s="59" t="s">
        <v>181</v>
      </c>
      <c r="C68" s="52"/>
      <c r="D68" s="55" t="s">
        <v>53</v>
      </c>
      <c r="E68" s="2" t="s">
        <v>202</v>
      </c>
      <c r="F68" s="59">
        <v>2.9</v>
      </c>
      <c r="G68" s="40"/>
      <c r="H68" s="40"/>
    </row>
    <row r="69" spans="2:8" x14ac:dyDescent="0.35">
      <c r="B69" s="59"/>
      <c r="C69" s="52"/>
      <c r="D69" s="56"/>
      <c r="E69" s="59"/>
      <c r="F69" s="59"/>
      <c r="G69" s="40"/>
      <c r="H69" s="40"/>
    </row>
    <row r="70" spans="2:8" ht="13.5" x14ac:dyDescent="0.35">
      <c r="B70" s="59" t="s">
        <v>182</v>
      </c>
      <c r="C70" s="52"/>
      <c r="D70" s="56" t="s">
        <v>204</v>
      </c>
      <c r="E70" s="2" t="s">
        <v>202</v>
      </c>
      <c r="F70" s="59">
        <v>12.3</v>
      </c>
      <c r="G70" s="40"/>
      <c r="H70" s="40"/>
    </row>
    <row r="71" spans="2:8" x14ac:dyDescent="0.35">
      <c r="B71" s="59"/>
      <c r="C71" s="59"/>
      <c r="D71" s="68"/>
      <c r="E71" s="59"/>
      <c r="F71" s="59"/>
      <c r="G71" s="40"/>
      <c r="H71" s="40"/>
    </row>
    <row r="72" spans="2:8" x14ac:dyDescent="0.35">
      <c r="B72" s="59" t="s">
        <v>183</v>
      </c>
      <c r="C72" s="12">
        <v>8.3000000000000007</v>
      </c>
      <c r="D72" s="7" t="s">
        <v>69</v>
      </c>
      <c r="E72" s="59"/>
      <c r="F72" s="59"/>
      <c r="G72" s="40"/>
      <c r="H72" s="40"/>
    </row>
    <row r="73" spans="2:8" x14ac:dyDescent="0.35">
      <c r="B73" s="59"/>
      <c r="C73" s="12"/>
      <c r="D73" s="10"/>
      <c r="E73" s="59"/>
      <c r="F73" s="59"/>
      <c r="G73" s="40"/>
      <c r="H73" s="40"/>
    </row>
    <row r="74" spans="2:8" x14ac:dyDescent="0.35">
      <c r="B74" s="59" t="s">
        <v>184</v>
      </c>
      <c r="C74" s="12"/>
      <c r="D74" s="3" t="s">
        <v>206</v>
      </c>
      <c r="E74" s="59" t="s">
        <v>74</v>
      </c>
      <c r="F74" s="59">
        <v>0.5</v>
      </c>
      <c r="G74" s="40"/>
      <c r="H74" s="40"/>
    </row>
    <row r="75" spans="2:8" x14ac:dyDescent="0.35">
      <c r="B75" s="59"/>
      <c r="C75" s="59"/>
      <c r="D75" s="68"/>
      <c r="E75" s="59"/>
      <c r="F75" s="59"/>
      <c r="G75" s="40"/>
      <c r="H75" s="40"/>
    </row>
    <row r="76" spans="2:8" x14ac:dyDescent="0.35">
      <c r="B76" s="59" t="s">
        <v>207</v>
      </c>
      <c r="C76" s="59"/>
      <c r="D76" s="68" t="s">
        <v>205</v>
      </c>
      <c r="E76" s="59" t="s">
        <v>74</v>
      </c>
      <c r="F76" s="59">
        <v>0.2</v>
      </c>
      <c r="G76" s="40"/>
      <c r="H76" s="40"/>
    </row>
    <row r="77" spans="2:8" x14ac:dyDescent="0.35">
      <c r="B77" s="59"/>
      <c r="C77" s="59"/>
      <c r="D77" s="68"/>
      <c r="E77" s="59"/>
      <c r="F77" s="59"/>
      <c r="G77" s="40"/>
      <c r="H77" s="40"/>
    </row>
    <row r="78" spans="2:8" x14ac:dyDescent="0.35">
      <c r="B78" s="59"/>
      <c r="C78" s="59"/>
      <c r="D78" s="68"/>
      <c r="E78" s="59"/>
      <c r="F78" s="59"/>
      <c r="G78" s="40"/>
      <c r="H78" s="40"/>
    </row>
    <row r="79" spans="2:8" x14ac:dyDescent="0.35">
      <c r="B79" s="59" t="s">
        <v>185</v>
      </c>
      <c r="C79" s="47">
        <v>8.4</v>
      </c>
      <c r="D79" s="50" t="s">
        <v>96</v>
      </c>
      <c r="E79" s="59"/>
      <c r="F79" s="59"/>
      <c r="G79" s="40"/>
      <c r="H79" s="40"/>
    </row>
    <row r="80" spans="2:8" x14ac:dyDescent="0.35">
      <c r="B80" s="59"/>
      <c r="C80" s="59"/>
      <c r="D80" s="68"/>
      <c r="E80" s="59"/>
      <c r="F80" s="59"/>
      <c r="G80" s="40"/>
      <c r="H80" s="40"/>
    </row>
    <row r="81" spans="2:8" ht="23" x14ac:dyDescent="0.35">
      <c r="B81" s="59" t="s">
        <v>189</v>
      </c>
      <c r="C81" s="52" t="s">
        <v>179</v>
      </c>
      <c r="D81" s="55" t="s">
        <v>209</v>
      </c>
      <c r="E81" s="2" t="s">
        <v>202</v>
      </c>
      <c r="F81" s="59">
        <v>6</v>
      </c>
      <c r="G81" s="40"/>
      <c r="H81" s="40"/>
    </row>
    <row r="82" spans="2:8" x14ac:dyDescent="0.35">
      <c r="B82" s="59"/>
      <c r="C82" s="58"/>
      <c r="D82" s="51"/>
      <c r="E82" s="59"/>
      <c r="F82" s="59"/>
      <c r="G82" s="40"/>
      <c r="H82" s="40"/>
    </row>
    <row r="83" spans="2:8" x14ac:dyDescent="0.35">
      <c r="B83" s="59"/>
      <c r="C83" s="59" t="s">
        <v>208</v>
      </c>
      <c r="D83" s="68" t="s">
        <v>210</v>
      </c>
      <c r="E83" s="59"/>
      <c r="F83" s="59"/>
      <c r="G83" s="40"/>
      <c r="H83" s="40"/>
    </row>
    <row r="84" spans="2:8" x14ac:dyDescent="0.35">
      <c r="B84" s="59"/>
      <c r="C84" s="59"/>
      <c r="D84" s="68"/>
      <c r="E84" s="59"/>
      <c r="F84" s="59"/>
      <c r="G84" s="40"/>
      <c r="H84" s="40"/>
    </row>
    <row r="85" spans="2:8" ht="13.5" x14ac:dyDescent="0.35">
      <c r="B85" s="59" t="s">
        <v>190</v>
      </c>
      <c r="C85" s="59"/>
      <c r="D85" s="68" t="s">
        <v>211</v>
      </c>
      <c r="E85" s="59" t="s">
        <v>213</v>
      </c>
      <c r="F85" s="59">
        <v>2.1</v>
      </c>
      <c r="G85" s="40"/>
      <c r="H85" s="40"/>
    </row>
    <row r="86" spans="2:8" x14ac:dyDescent="0.35">
      <c r="B86" s="59"/>
      <c r="C86" s="59"/>
      <c r="D86" s="68"/>
      <c r="E86" s="59"/>
      <c r="F86" s="59"/>
      <c r="G86" s="40"/>
      <c r="H86" s="40"/>
    </row>
    <row r="87" spans="2:8" ht="13.5" x14ac:dyDescent="0.35">
      <c r="B87" s="59" t="s">
        <v>191</v>
      </c>
      <c r="C87" s="59"/>
      <c r="D87" s="68" t="s">
        <v>212</v>
      </c>
      <c r="E87" s="59" t="s">
        <v>213</v>
      </c>
      <c r="F87" s="59">
        <v>1.65</v>
      </c>
      <c r="G87" s="40"/>
      <c r="H87" s="40"/>
    </row>
    <row r="88" spans="2:8" x14ac:dyDescent="0.35">
      <c r="B88" s="59"/>
      <c r="C88" s="59"/>
      <c r="D88" s="68"/>
      <c r="E88" s="59"/>
      <c r="F88" s="59"/>
      <c r="G88" s="40"/>
      <c r="H88" s="40"/>
    </row>
    <row r="89" spans="2:8" ht="26" x14ac:dyDescent="0.35">
      <c r="B89" s="59" t="s">
        <v>321</v>
      </c>
      <c r="C89" s="113" t="s">
        <v>331</v>
      </c>
      <c r="D89" s="71" t="s">
        <v>332</v>
      </c>
      <c r="E89" s="59"/>
      <c r="F89" s="59"/>
      <c r="G89" s="40"/>
      <c r="H89" s="40"/>
    </row>
    <row r="90" spans="2:8" ht="13" x14ac:dyDescent="0.35">
      <c r="B90" s="59"/>
      <c r="C90" s="114" t="s">
        <v>72</v>
      </c>
      <c r="E90" s="59"/>
      <c r="F90" s="59"/>
      <c r="G90" s="40"/>
      <c r="H90" s="40"/>
    </row>
    <row r="91" spans="2:8" ht="92" x14ac:dyDescent="0.35">
      <c r="B91" s="59"/>
      <c r="C91" s="59"/>
      <c r="D91" s="68" t="s">
        <v>333</v>
      </c>
      <c r="E91" s="59"/>
      <c r="F91" s="59"/>
      <c r="G91" s="40"/>
      <c r="H91" s="40"/>
    </row>
    <row r="92" spans="2:8" x14ac:dyDescent="0.35">
      <c r="B92" s="59"/>
      <c r="D92" s="68"/>
      <c r="E92" s="59"/>
      <c r="F92" s="59"/>
      <c r="G92" s="40"/>
      <c r="H92" s="40"/>
    </row>
    <row r="93" spans="2:8" x14ac:dyDescent="0.35">
      <c r="B93" s="59" t="s">
        <v>322</v>
      </c>
      <c r="C93" s="59"/>
      <c r="D93" s="68" t="s">
        <v>337</v>
      </c>
      <c r="E93" s="59" t="s">
        <v>329</v>
      </c>
      <c r="F93" s="59">
        <v>1</v>
      </c>
      <c r="G93" s="40"/>
      <c r="H93" s="40"/>
    </row>
    <row r="94" spans="2:8" x14ac:dyDescent="0.35">
      <c r="B94" s="59"/>
      <c r="C94" s="59"/>
      <c r="D94" s="68"/>
      <c r="E94" s="59"/>
      <c r="F94" s="59"/>
      <c r="G94" s="69"/>
      <c r="H94" s="69"/>
    </row>
    <row r="95" spans="2:8" ht="23" x14ac:dyDescent="0.35">
      <c r="B95" s="59" t="s">
        <v>323</v>
      </c>
      <c r="C95" s="59"/>
      <c r="D95" s="68" t="s">
        <v>338</v>
      </c>
      <c r="E95" s="59" t="s">
        <v>74</v>
      </c>
      <c r="F95" s="112">
        <f>(52/1000)*12.52*1.1</f>
        <v>0.716144</v>
      </c>
      <c r="G95" s="40"/>
      <c r="H95" s="40"/>
    </row>
    <row r="96" spans="2:8" x14ac:dyDescent="0.35">
      <c r="B96" s="59"/>
      <c r="C96" s="59"/>
      <c r="D96" s="68"/>
      <c r="E96" s="59"/>
      <c r="F96" s="59"/>
      <c r="G96" s="40"/>
      <c r="H96" s="40"/>
    </row>
    <row r="97" spans="2:8" ht="23" x14ac:dyDescent="0.35">
      <c r="B97" s="59" t="s">
        <v>324</v>
      </c>
      <c r="C97" s="59"/>
      <c r="D97" s="68" t="s">
        <v>336</v>
      </c>
      <c r="E97" s="59" t="s">
        <v>74</v>
      </c>
      <c r="F97" s="112">
        <f>(31/1000)*31.8*1.1</f>
        <v>1.0843800000000001</v>
      </c>
      <c r="G97" s="40"/>
      <c r="H97" s="40"/>
    </row>
    <row r="98" spans="2:8" x14ac:dyDescent="0.35">
      <c r="B98" s="59"/>
      <c r="C98" s="59"/>
      <c r="D98" s="68"/>
      <c r="E98" s="59"/>
      <c r="F98" s="59"/>
      <c r="G98" s="40"/>
      <c r="H98" s="40" t="str">
        <f t="shared" ref="H98" si="0">IF(F98&gt;0,ROUND(F98*G98,2),"")</f>
        <v/>
      </c>
    </row>
    <row r="99" spans="2:8" s="73" customFormat="1" ht="14.5" x14ac:dyDescent="0.35">
      <c r="B99" s="666" t="s">
        <v>160</v>
      </c>
      <c r="C99" s="667"/>
      <c r="D99" s="667"/>
      <c r="E99" s="667"/>
      <c r="F99" s="667"/>
      <c r="G99" s="668"/>
      <c r="H99" s="620"/>
    </row>
    <row r="100" spans="2:8" s="73" customFormat="1" ht="14.5" x14ac:dyDescent="0.35">
      <c r="B100" s="666" t="s">
        <v>58</v>
      </c>
      <c r="C100" s="667"/>
      <c r="D100" s="667"/>
      <c r="E100" s="667"/>
      <c r="F100" s="667"/>
      <c r="G100" s="668"/>
      <c r="H100" s="48"/>
    </row>
    <row r="101" spans="2:8" x14ac:dyDescent="0.35">
      <c r="B101" s="59"/>
      <c r="C101" s="59"/>
      <c r="D101" s="68"/>
      <c r="E101" s="59"/>
      <c r="F101" s="112"/>
      <c r="G101" s="591"/>
      <c r="H101" s="40"/>
    </row>
    <row r="102" spans="2:8" ht="23" x14ac:dyDescent="0.35">
      <c r="B102" s="59" t="s">
        <v>325</v>
      </c>
      <c r="C102" s="59"/>
      <c r="D102" s="68" t="s">
        <v>334</v>
      </c>
      <c r="E102" s="59" t="s">
        <v>74</v>
      </c>
      <c r="F102" s="112">
        <f>(4.54/1000)*94.2*1.1</f>
        <v>0.47043480000000004</v>
      </c>
      <c r="G102" s="591"/>
      <c r="H102" s="40"/>
    </row>
    <row r="103" spans="2:8" x14ac:dyDescent="0.35">
      <c r="B103" s="59"/>
      <c r="C103" s="59"/>
      <c r="D103" s="68"/>
      <c r="E103" s="59"/>
      <c r="F103" s="59"/>
      <c r="G103" s="40"/>
      <c r="H103" s="40"/>
    </row>
    <row r="104" spans="2:8" x14ac:dyDescent="0.35">
      <c r="B104" s="59" t="s">
        <v>326</v>
      </c>
      <c r="C104" s="59"/>
      <c r="D104" s="68" t="s">
        <v>335</v>
      </c>
      <c r="E104" s="59" t="s">
        <v>74</v>
      </c>
      <c r="F104" s="112">
        <f>(3.77/1000)*3</f>
        <v>1.1310000000000001E-2</v>
      </c>
      <c r="G104" s="40"/>
      <c r="H104" s="40"/>
    </row>
    <row r="105" spans="2:8" x14ac:dyDescent="0.35">
      <c r="B105" s="59"/>
      <c r="C105" s="59"/>
      <c r="D105" s="68"/>
      <c r="E105" s="59"/>
      <c r="F105" s="59"/>
      <c r="G105" s="40"/>
      <c r="H105" s="40"/>
    </row>
    <row r="106" spans="2:8" x14ac:dyDescent="0.35">
      <c r="B106" s="59"/>
      <c r="C106" s="59"/>
      <c r="D106" s="68"/>
      <c r="E106" s="59"/>
      <c r="F106" s="59"/>
      <c r="G106" s="40"/>
      <c r="H106" s="40"/>
    </row>
    <row r="107" spans="2:8" ht="23" x14ac:dyDescent="0.35">
      <c r="B107" s="59" t="s">
        <v>327</v>
      </c>
      <c r="C107" s="59"/>
      <c r="D107" s="68" t="s">
        <v>320</v>
      </c>
      <c r="E107" s="59" t="s">
        <v>319</v>
      </c>
      <c r="F107" s="59">
        <v>4</v>
      </c>
      <c r="G107" s="40"/>
      <c r="H107" s="40"/>
    </row>
    <row r="108" spans="2:8" x14ac:dyDescent="0.35">
      <c r="B108" s="59"/>
      <c r="C108" s="59"/>
      <c r="D108" s="68"/>
      <c r="E108" s="59"/>
      <c r="F108" s="59"/>
      <c r="G108" s="40"/>
      <c r="H108" s="40"/>
    </row>
    <row r="109" spans="2:8" ht="42" customHeight="1" x14ac:dyDescent="0.35">
      <c r="B109" s="59" t="s">
        <v>328</v>
      </c>
      <c r="C109" s="59"/>
      <c r="D109" s="68" t="s">
        <v>339</v>
      </c>
      <c r="E109" s="59" t="s">
        <v>329</v>
      </c>
      <c r="F109" s="59">
        <v>1</v>
      </c>
      <c r="G109" s="40"/>
      <c r="H109" s="40"/>
    </row>
    <row r="110" spans="2:8" x14ac:dyDescent="0.35">
      <c r="B110" s="59"/>
      <c r="C110" s="59"/>
      <c r="D110" s="68"/>
      <c r="E110" s="59"/>
      <c r="F110" s="59"/>
      <c r="G110" s="40"/>
      <c r="H110" s="40"/>
    </row>
    <row r="111" spans="2:8" ht="34.5" x14ac:dyDescent="0.35">
      <c r="B111" s="59" t="s">
        <v>340</v>
      </c>
      <c r="C111" s="115" t="s">
        <v>343</v>
      </c>
      <c r="D111" s="68" t="s">
        <v>342</v>
      </c>
      <c r="E111" s="59" t="s">
        <v>319</v>
      </c>
      <c r="F111" s="59">
        <v>16</v>
      </c>
      <c r="G111" s="40"/>
      <c r="H111" s="40"/>
    </row>
    <row r="112" spans="2:8" x14ac:dyDescent="0.35">
      <c r="B112" s="59"/>
      <c r="C112" s="59"/>
      <c r="D112" s="68"/>
      <c r="E112" s="59"/>
      <c r="F112" s="59"/>
      <c r="G112" s="40"/>
      <c r="H112" s="40"/>
    </row>
    <row r="113" spans="2:8" ht="23" x14ac:dyDescent="0.35">
      <c r="B113" s="59" t="s">
        <v>350</v>
      </c>
      <c r="C113" s="115" t="s">
        <v>344</v>
      </c>
      <c r="D113" s="68" t="s">
        <v>341</v>
      </c>
      <c r="E113" s="59" t="s">
        <v>74</v>
      </c>
      <c r="F113" s="59">
        <v>2.5</v>
      </c>
      <c r="G113" s="40"/>
      <c r="H113" s="40"/>
    </row>
    <row r="114" spans="2:8" x14ac:dyDescent="0.35">
      <c r="B114" s="59"/>
      <c r="C114" s="59"/>
      <c r="D114" s="68"/>
      <c r="E114" s="59"/>
      <c r="F114" s="59"/>
      <c r="G114" s="40"/>
      <c r="H114" s="40"/>
    </row>
    <row r="115" spans="2:8" x14ac:dyDescent="0.35">
      <c r="B115" s="59"/>
      <c r="C115" s="59" t="s">
        <v>346</v>
      </c>
      <c r="D115" s="71" t="s">
        <v>345</v>
      </c>
      <c r="E115" s="59"/>
      <c r="F115" s="59"/>
      <c r="G115" s="40"/>
      <c r="H115" s="40"/>
    </row>
    <row r="116" spans="2:8" x14ac:dyDescent="0.35">
      <c r="B116" s="59"/>
      <c r="C116" s="59"/>
      <c r="D116" s="68"/>
      <c r="E116" s="59"/>
      <c r="F116" s="59"/>
      <c r="G116" s="40"/>
      <c r="H116" s="40"/>
    </row>
    <row r="117" spans="2:8" ht="23" x14ac:dyDescent="0.35">
      <c r="B117" s="59"/>
      <c r="C117" s="59"/>
      <c r="D117" s="68" t="s">
        <v>347</v>
      </c>
      <c r="E117" s="59" t="s">
        <v>74</v>
      </c>
      <c r="F117" s="59">
        <v>2.5</v>
      </c>
      <c r="G117" s="40"/>
      <c r="H117" s="40"/>
    </row>
    <row r="118" spans="2:8" x14ac:dyDescent="0.35">
      <c r="B118" s="59"/>
      <c r="C118" s="59"/>
      <c r="D118" s="68"/>
      <c r="E118" s="59"/>
      <c r="F118" s="59"/>
      <c r="G118" s="40"/>
      <c r="H118" s="40"/>
    </row>
    <row r="119" spans="2:8" x14ac:dyDescent="0.35">
      <c r="B119" s="59" t="s">
        <v>351</v>
      </c>
      <c r="C119" s="59"/>
      <c r="D119" s="71" t="s">
        <v>348</v>
      </c>
      <c r="E119" s="59"/>
      <c r="F119" s="59"/>
      <c r="G119" s="69"/>
      <c r="H119" s="40"/>
    </row>
    <row r="120" spans="2:8" x14ac:dyDescent="0.35">
      <c r="B120" s="59"/>
      <c r="C120" s="59"/>
      <c r="D120" s="68"/>
      <c r="E120" s="59"/>
      <c r="F120" s="59"/>
      <c r="G120" s="69"/>
      <c r="H120" s="69"/>
    </row>
    <row r="121" spans="2:8" ht="57.5" x14ac:dyDescent="0.35">
      <c r="B121" s="59"/>
      <c r="C121" s="59"/>
      <c r="D121" s="68" t="s">
        <v>349</v>
      </c>
      <c r="E121" s="59" t="s">
        <v>74</v>
      </c>
      <c r="F121" s="59">
        <v>2.5</v>
      </c>
      <c r="G121" s="40"/>
      <c r="H121" s="40"/>
    </row>
    <row r="122" spans="2:8" x14ac:dyDescent="0.35">
      <c r="B122" s="59"/>
      <c r="C122" s="59"/>
      <c r="D122" s="68"/>
      <c r="E122" s="59"/>
      <c r="F122" s="59"/>
      <c r="G122" s="40"/>
      <c r="H122" s="69"/>
    </row>
    <row r="123" spans="2:8" x14ac:dyDescent="0.35">
      <c r="B123" s="59"/>
      <c r="C123" s="59"/>
      <c r="D123" s="68"/>
      <c r="E123" s="59"/>
      <c r="F123" s="59"/>
      <c r="G123" s="40"/>
      <c r="H123" s="40"/>
    </row>
    <row r="124" spans="2:8" x14ac:dyDescent="0.35">
      <c r="B124" s="72" t="s">
        <v>363</v>
      </c>
      <c r="C124" s="116" t="s">
        <v>352</v>
      </c>
      <c r="D124" s="117"/>
      <c r="E124" s="118"/>
      <c r="F124" s="119"/>
      <c r="G124" s="40"/>
      <c r="H124" s="40"/>
    </row>
    <row r="125" spans="2:8" x14ac:dyDescent="0.25">
      <c r="B125" s="59"/>
      <c r="C125" s="120" t="s">
        <v>353</v>
      </c>
      <c r="D125" s="121" t="s">
        <v>354</v>
      </c>
      <c r="E125" s="122"/>
      <c r="F125" s="123"/>
      <c r="G125" s="40"/>
      <c r="H125" s="40"/>
    </row>
    <row r="126" spans="2:8" x14ac:dyDescent="0.25">
      <c r="B126" s="59"/>
      <c r="C126" s="124"/>
      <c r="D126" s="125"/>
      <c r="E126" s="122"/>
      <c r="F126" s="123"/>
      <c r="G126" s="40"/>
      <c r="H126" s="40"/>
    </row>
    <row r="127" spans="2:8" x14ac:dyDescent="0.25">
      <c r="B127" s="59"/>
      <c r="C127" s="130" t="s">
        <v>44</v>
      </c>
      <c r="D127" s="126" t="s">
        <v>355</v>
      </c>
      <c r="E127" s="122"/>
      <c r="F127" s="123"/>
      <c r="G127" s="40"/>
      <c r="H127" s="40"/>
    </row>
    <row r="128" spans="2:8" x14ac:dyDescent="0.25">
      <c r="B128" s="59"/>
      <c r="C128" s="124"/>
      <c r="D128" s="125"/>
      <c r="E128" s="122"/>
      <c r="F128" s="123"/>
      <c r="G128" s="40"/>
      <c r="H128" s="40"/>
    </row>
    <row r="129" spans="2:8" ht="48.65" customHeight="1" x14ac:dyDescent="0.25">
      <c r="B129" s="59"/>
      <c r="C129" s="124"/>
      <c r="D129" s="127" t="s">
        <v>356</v>
      </c>
      <c r="E129" s="122"/>
      <c r="F129" s="123"/>
      <c r="G129" s="40"/>
      <c r="H129" s="40"/>
    </row>
    <row r="130" spans="2:8" x14ac:dyDescent="0.25">
      <c r="B130" s="59"/>
      <c r="C130" s="124"/>
      <c r="D130" s="125"/>
      <c r="E130" s="122"/>
      <c r="F130" s="123"/>
      <c r="G130" s="40"/>
      <c r="H130" s="40"/>
    </row>
    <row r="131" spans="2:8" ht="23" x14ac:dyDescent="0.25">
      <c r="B131" s="59" t="s">
        <v>364</v>
      </c>
      <c r="C131" s="124"/>
      <c r="D131" s="128" t="s">
        <v>357</v>
      </c>
      <c r="E131" s="122" t="s">
        <v>202</v>
      </c>
      <c r="F131" s="123">
        <v>65</v>
      </c>
      <c r="G131" s="40"/>
      <c r="H131" s="40"/>
    </row>
    <row r="132" spans="2:8" x14ac:dyDescent="0.25">
      <c r="B132" s="59"/>
      <c r="C132" s="124"/>
      <c r="D132" s="121"/>
      <c r="E132" s="122"/>
      <c r="F132" s="123"/>
      <c r="G132" s="40"/>
      <c r="H132" s="40"/>
    </row>
    <row r="133" spans="2:8" x14ac:dyDescent="0.25">
      <c r="B133" s="59" t="s">
        <v>365</v>
      </c>
      <c r="C133" s="124"/>
      <c r="D133" s="125" t="s">
        <v>358</v>
      </c>
      <c r="E133" s="122">
        <v>7.8</v>
      </c>
      <c r="F133" s="123">
        <v>95</v>
      </c>
      <c r="G133" s="40"/>
      <c r="H133" s="40"/>
    </row>
    <row r="134" spans="2:8" x14ac:dyDescent="0.25">
      <c r="B134" s="59"/>
      <c r="C134" s="124"/>
      <c r="D134" s="125"/>
      <c r="E134" s="122"/>
      <c r="F134" s="123"/>
      <c r="G134" s="40"/>
      <c r="H134" s="40"/>
    </row>
    <row r="135" spans="2:8" x14ac:dyDescent="0.25">
      <c r="B135" s="59"/>
      <c r="C135" s="124"/>
      <c r="D135" s="121" t="s">
        <v>359</v>
      </c>
      <c r="E135" s="122"/>
      <c r="F135" s="123"/>
      <c r="G135" s="40"/>
      <c r="H135" s="40"/>
    </row>
    <row r="136" spans="2:8" x14ac:dyDescent="0.25">
      <c r="B136" s="59"/>
      <c r="C136" s="124"/>
      <c r="D136" s="129"/>
      <c r="E136" s="122"/>
      <c r="F136" s="123"/>
      <c r="G136" s="40"/>
      <c r="H136" s="40"/>
    </row>
    <row r="137" spans="2:8" x14ac:dyDescent="0.25">
      <c r="B137" s="59"/>
      <c r="C137" s="124"/>
      <c r="D137" s="129" t="s">
        <v>360</v>
      </c>
      <c r="E137" s="122"/>
      <c r="F137" s="123"/>
      <c r="G137" s="40"/>
      <c r="H137" s="40"/>
    </row>
    <row r="138" spans="2:8" x14ac:dyDescent="0.25">
      <c r="B138" s="59"/>
      <c r="C138" s="124"/>
      <c r="D138" s="129"/>
      <c r="E138" s="122"/>
      <c r="F138" s="123"/>
      <c r="G138" s="40"/>
      <c r="H138" s="40"/>
    </row>
    <row r="139" spans="2:8" x14ac:dyDescent="0.25">
      <c r="B139" s="59" t="s">
        <v>366</v>
      </c>
      <c r="C139" s="124"/>
      <c r="D139" s="128" t="s">
        <v>361</v>
      </c>
      <c r="E139" s="122" t="s">
        <v>64</v>
      </c>
      <c r="F139" s="123">
        <v>7.8</v>
      </c>
      <c r="G139" s="40"/>
      <c r="H139" s="40"/>
    </row>
    <row r="140" spans="2:8" x14ac:dyDescent="0.25">
      <c r="B140" s="59"/>
      <c r="C140" s="124"/>
      <c r="D140" s="128"/>
      <c r="E140" s="122"/>
      <c r="F140" s="123"/>
      <c r="G140" s="40"/>
      <c r="H140" s="40"/>
    </row>
    <row r="141" spans="2:8" x14ac:dyDescent="0.25">
      <c r="B141" s="59" t="s">
        <v>367</v>
      </c>
      <c r="C141" s="124"/>
      <c r="D141" s="125" t="s">
        <v>362</v>
      </c>
      <c r="E141" s="122" t="s">
        <v>64</v>
      </c>
      <c r="F141" s="123">
        <v>3</v>
      </c>
      <c r="G141" s="40"/>
      <c r="H141" s="40"/>
    </row>
    <row r="142" spans="2:8" x14ac:dyDescent="0.35">
      <c r="B142" s="59"/>
      <c r="C142" s="59"/>
      <c r="D142" s="68"/>
      <c r="E142" s="59"/>
      <c r="F142" s="59"/>
      <c r="G142" s="40"/>
      <c r="H142" s="40"/>
    </row>
    <row r="143" spans="2:8" x14ac:dyDescent="0.35">
      <c r="B143" s="59"/>
      <c r="C143" s="59"/>
      <c r="D143" s="68"/>
      <c r="E143" s="59"/>
      <c r="F143" s="59"/>
      <c r="G143" s="40"/>
      <c r="H143" s="40"/>
    </row>
    <row r="144" spans="2:8" x14ac:dyDescent="0.35">
      <c r="B144" s="59"/>
      <c r="C144" s="59"/>
      <c r="D144" s="68"/>
      <c r="E144" s="59"/>
      <c r="F144" s="59"/>
      <c r="G144" s="40"/>
      <c r="H144" s="40" t="str">
        <f t="shared" ref="H144" si="1">IF(F144&gt;0,ROUND(F144*G144,2),"")</f>
        <v/>
      </c>
    </row>
    <row r="145" spans="2:8" x14ac:dyDescent="0.35">
      <c r="B145" s="663" t="s">
        <v>702</v>
      </c>
      <c r="C145" s="664"/>
      <c r="D145" s="664"/>
      <c r="E145" s="664"/>
      <c r="F145" s="664"/>
      <c r="G145" s="665"/>
      <c r="H145" s="131"/>
    </row>
  </sheetData>
  <mergeCells count="6">
    <mergeCell ref="B145:G145"/>
    <mergeCell ref="B99:G99"/>
    <mergeCell ref="B100:G100"/>
    <mergeCell ref="B1:D1"/>
    <mergeCell ref="B2:D2"/>
    <mergeCell ref="B3:D3"/>
  </mergeCells>
  <phoneticPr fontId="14" type="noConversion"/>
  <printOptions horizontalCentered="1"/>
  <pageMargins left="0.70866141732283472" right="0.70866141732283472" top="0.74803149606299213" bottom="0.74803149606299213" header="0.31496062992125984" footer="0.31496062992125984"/>
  <pageSetup paperSize="9" scale="85" orientation="portrait" r:id="rId1"/>
  <rowBreaks count="2" manualBreakCount="2">
    <brk id="50" min="1" max="8" man="1"/>
    <brk id="99"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1C9C3-8503-428D-94A1-05FE57AC6D18}">
  <dimension ref="A1:N340"/>
  <sheetViews>
    <sheetView view="pageBreakPreview" topLeftCell="A317" zoomScale="85" zoomScaleNormal="100" zoomScaleSheetLayoutView="85" workbookViewId="0">
      <selection activeCell="G330" sqref="G8:G330"/>
    </sheetView>
  </sheetViews>
  <sheetFormatPr defaultRowHeight="14.5" x14ac:dyDescent="0.35"/>
  <cols>
    <col min="2" max="2" width="8.90625" style="9"/>
    <col min="3" max="3" width="10.08984375" style="36" customWidth="1"/>
    <col min="4" max="4" width="45.36328125" style="9" customWidth="1"/>
    <col min="5" max="5" width="5.6328125" style="9" customWidth="1"/>
    <col min="6" max="6" width="5.81640625" style="9" customWidth="1"/>
    <col min="7" max="7" width="10.81640625" style="9" bestFit="1" customWidth="1"/>
    <col min="8" max="8" width="14" style="40" bestFit="1" customWidth="1"/>
    <col min="9" max="9" width="2.08984375" customWidth="1"/>
  </cols>
  <sheetData>
    <row r="1" spans="2:8" x14ac:dyDescent="0.35">
      <c r="B1" s="45" t="s">
        <v>0</v>
      </c>
      <c r="C1" s="30"/>
      <c r="D1"/>
      <c r="E1"/>
      <c r="F1"/>
      <c r="G1"/>
      <c r="H1" s="37"/>
    </row>
    <row r="2" spans="2:8" x14ac:dyDescent="0.35">
      <c r="B2" s="45" t="str">
        <f>'[2]SCHED-D'!A2</f>
        <v>WINBURG WATER TREATMENT WORKS</v>
      </c>
      <c r="C2" s="30"/>
      <c r="D2"/>
      <c r="E2"/>
      <c r="F2"/>
      <c r="G2"/>
      <c r="H2" s="37"/>
    </row>
    <row r="3" spans="2:8" x14ac:dyDescent="0.35">
      <c r="B3" s="46" t="s">
        <v>330</v>
      </c>
      <c r="C3" s="30"/>
      <c r="D3"/>
      <c r="E3"/>
      <c r="F3"/>
      <c r="G3"/>
      <c r="H3" s="37"/>
    </row>
    <row r="4" spans="2:8" x14ac:dyDescent="0.35">
      <c r="B4"/>
      <c r="C4" s="30"/>
      <c r="D4"/>
      <c r="E4"/>
      <c r="F4"/>
      <c r="G4"/>
      <c r="H4" s="37"/>
    </row>
    <row r="5" spans="2:8" x14ac:dyDescent="0.35">
      <c r="B5" s="21" t="s">
        <v>4</v>
      </c>
      <c r="C5" s="31" t="s">
        <v>2</v>
      </c>
      <c r="D5" s="21" t="s">
        <v>6</v>
      </c>
      <c r="E5" s="21" t="s">
        <v>7</v>
      </c>
      <c r="F5" s="21" t="s">
        <v>9</v>
      </c>
      <c r="G5" s="21" t="s">
        <v>8</v>
      </c>
      <c r="H5" s="44" t="s">
        <v>10</v>
      </c>
    </row>
    <row r="6" spans="2:8" x14ac:dyDescent="0.35">
      <c r="B6" s="22" t="s">
        <v>5</v>
      </c>
      <c r="C6" s="32" t="s">
        <v>3</v>
      </c>
      <c r="D6" s="22"/>
      <c r="E6" s="22"/>
      <c r="F6" s="22"/>
      <c r="G6" s="22"/>
      <c r="H6" s="39"/>
    </row>
    <row r="8" spans="2:8" x14ac:dyDescent="0.35">
      <c r="B8" s="662" t="s">
        <v>368</v>
      </c>
      <c r="C8" s="47" t="s">
        <v>12</v>
      </c>
      <c r="D8" s="49"/>
      <c r="E8" s="52"/>
      <c r="F8" s="79"/>
      <c r="G8" s="81"/>
    </row>
    <row r="9" spans="2:8" x14ac:dyDescent="0.35">
      <c r="B9" s="662"/>
      <c r="C9" s="47" t="s">
        <v>13</v>
      </c>
      <c r="D9" s="50" t="s">
        <v>14</v>
      </c>
      <c r="E9" s="52"/>
      <c r="F9" s="79"/>
      <c r="G9" s="81"/>
    </row>
    <row r="10" spans="2:8" x14ac:dyDescent="0.35">
      <c r="B10" s="98"/>
      <c r="C10" s="52"/>
      <c r="D10" s="54"/>
      <c r="E10" s="52"/>
      <c r="F10" s="79"/>
      <c r="G10" s="81"/>
    </row>
    <row r="11" spans="2:8" x14ac:dyDescent="0.35">
      <c r="B11" s="98"/>
      <c r="C11" s="52" t="s">
        <v>15</v>
      </c>
      <c r="D11" s="53" t="s">
        <v>16</v>
      </c>
      <c r="E11" s="52"/>
      <c r="F11" s="79"/>
      <c r="G11" s="81"/>
    </row>
    <row r="12" spans="2:8" x14ac:dyDescent="0.35">
      <c r="B12" s="98"/>
      <c r="C12" s="52"/>
      <c r="D12" s="54"/>
      <c r="E12" s="52"/>
      <c r="F12" s="79"/>
      <c r="G12" s="81"/>
    </row>
    <row r="13" spans="2:8" x14ac:dyDescent="0.35">
      <c r="B13" s="98"/>
      <c r="C13" s="52" t="s">
        <v>17</v>
      </c>
      <c r="D13" s="53" t="s">
        <v>369</v>
      </c>
      <c r="E13" s="52"/>
      <c r="F13" s="79"/>
      <c r="G13" s="81"/>
    </row>
    <row r="14" spans="2:8" x14ac:dyDescent="0.35">
      <c r="B14" s="98"/>
      <c r="C14" s="52"/>
      <c r="D14" s="53" t="s">
        <v>370</v>
      </c>
      <c r="E14" s="52"/>
      <c r="F14" s="79"/>
      <c r="G14" s="81"/>
    </row>
    <row r="15" spans="2:8" x14ac:dyDescent="0.35">
      <c r="B15" s="98"/>
      <c r="C15" s="52"/>
      <c r="D15" s="53" t="s">
        <v>371</v>
      </c>
      <c r="E15" s="52"/>
      <c r="F15" s="79"/>
      <c r="G15" s="81"/>
    </row>
    <row r="16" spans="2:8" x14ac:dyDescent="0.35">
      <c r="B16" s="98"/>
      <c r="C16" s="52"/>
      <c r="D16" s="53" t="s">
        <v>372</v>
      </c>
      <c r="E16" s="52"/>
      <c r="F16" s="79"/>
      <c r="G16" s="81"/>
    </row>
    <row r="17" spans="2:7" x14ac:dyDescent="0.35">
      <c r="B17" s="2"/>
      <c r="C17" s="58"/>
      <c r="D17" s="51" t="s">
        <v>373</v>
      </c>
      <c r="E17" s="52"/>
      <c r="F17" s="79"/>
      <c r="G17" s="81"/>
    </row>
    <row r="18" spans="2:7" x14ac:dyDescent="0.35">
      <c r="B18" s="82"/>
      <c r="C18" s="2"/>
      <c r="D18" s="51"/>
      <c r="E18" s="52"/>
      <c r="F18" s="79"/>
      <c r="G18" s="81"/>
    </row>
    <row r="19" spans="2:7" x14ac:dyDescent="0.35">
      <c r="B19" s="98" t="s">
        <v>374</v>
      </c>
      <c r="C19" s="52"/>
      <c r="D19" s="53" t="s">
        <v>20</v>
      </c>
      <c r="E19" s="52" t="s">
        <v>21</v>
      </c>
      <c r="F19" s="79">
        <v>26</v>
      </c>
      <c r="G19" s="81"/>
    </row>
    <row r="20" spans="2:7" x14ac:dyDescent="0.35">
      <c r="B20" s="98"/>
      <c r="C20" s="52"/>
      <c r="D20" s="53"/>
      <c r="E20" s="52"/>
      <c r="F20" s="79"/>
      <c r="G20" s="81"/>
    </row>
    <row r="21" spans="2:7" x14ac:dyDescent="0.35">
      <c r="B21" s="98" t="s">
        <v>375</v>
      </c>
      <c r="C21" s="52"/>
      <c r="D21" s="53" t="s">
        <v>376</v>
      </c>
      <c r="E21" s="52" t="s">
        <v>21</v>
      </c>
      <c r="F21" s="79">
        <v>18</v>
      </c>
      <c r="G21" s="81"/>
    </row>
    <row r="22" spans="2:7" x14ac:dyDescent="0.35">
      <c r="B22" s="98"/>
      <c r="C22" s="52"/>
      <c r="D22" s="54"/>
      <c r="E22" s="52"/>
      <c r="F22" s="79"/>
      <c r="G22" s="81"/>
    </row>
    <row r="23" spans="2:7" x14ac:dyDescent="0.35">
      <c r="B23" s="98" t="s">
        <v>377</v>
      </c>
      <c r="C23" s="52" t="s">
        <v>378</v>
      </c>
      <c r="D23" s="53" t="s">
        <v>379</v>
      </c>
      <c r="E23" s="52" t="s">
        <v>21</v>
      </c>
      <c r="F23" s="79">
        <v>10</v>
      </c>
      <c r="G23" s="81"/>
    </row>
    <row r="24" spans="2:7" x14ac:dyDescent="0.35">
      <c r="B24" s="98"/>
      <c r="C24" s="52"/>
      <c r="D24" s="133" t="s">
        <v>380</v>
      </c>
      <c r="E24" s="52"/>
      <c r="F24" s="79"/>
      <c r="G24" s="81"/>
    </row>
    <row r="25" spans="2:7" ht="37.75" customHeight="1" x14ac:dyDescent="0.35">
      <c r="B25" s="98"/>
      <c r="C25" s="52"/>
      <c r="D25" s="54"/>
      <c r="E25" s="52"/>
      <c r="F25" s="79"/>
      <c r="G25" s="81"/>
    </row>
    <row r="26" spans="2:7" x14ac:dyDescent="0.35">
      <c r="B26" s="98" t="s">
        <v>381</v>
      </c>
      <c r="C26" s="52" t="s">
        <v>382</v>
      </c>
      <c r="D26" s="53" t="s">
        <v>383</v>
      </c>
      <c r="E26" s="52" t="s">
        <v>21</v>
      </c>
      <c r="F26" s="79">
        <v>10</v>
      </c>
      <c r="G26" s="81"/>
    </row>
    <row r="27" spans="2:7" x14ac:dyDescent="0.35">
      <c r="B27" s="98"/>
      <c r="C27" s="52" t="s">
        <v>384</v>
      </c>
      <c r="D27" s="54" t="s">
        <v>385</v>
      </c>
      <c r="E27" s="52"/>
      <c r="F27" s="79"/>
      <c r="G27" s="81"/>
    </row>
    <row r="28" spans="2:7" x14ac:dyDescent="0.35">
      <c r="B28" s="98"/>
      <c r="C28" s="134"/>
      <c r="D28" s="51"/>
      <c r="E28" s="52"/>
      <c r="F28" s="79"/>
      <c r="G28" s="81"/>
    </row>
    <row r="29" spans="2:7" x14ac:dyDescent="0.35">
      <c r="B29" s="98" t="s">
        <v>386</v>
      </c>
      <c r="C29" s="52" t="s">
        <v>382</v>
      </c>
      <c r="D29" s="53" t="s">
        <v>387</v>
      </c>
      <c r="E29" s="52" t="s">
        <v>21</v>
      </c>
      <c r="F29" s="79">
        <v>25</v>
      </c>
      <c r="G29" s="81"/>
    </row>
    <row r="30" spans="2:7" x14ac:dyDescent="0.35">
      <c r="B30" s="2"/>
      <c r="C30" s="2" t="s">
        <v>388</v>
      </c>
      <c r="D30" s="51" t="s">
        <v>389</v>
      </c>
      <c r="E30" s="52"/>
      <c r="F30" s="79"/>
      <c r="G30" s="81"/>
    </row>
    <row r="31" spans="2:7" x14ac:dyDescent="0.35">
      <c r="B31" s="2"/>
      <c r="C31" s="2"/>
      <c r="D31" s="51"/>
      <c r="E31" s="52"/>
      <c r="F31" s="79"/>
      <c r="G31" s="81"/>
    </row>
    <row r="32" spans="2:7" x14ac:dyDescent="0.35">
      <c r="B32" s="6" t="s">
        <v>390</v>
      </c>
      <c r="C32" s="6" t="s">
        <v>391</v>
      </c>
      <c r="D32" s="57" t="s">
        <v>392</v>
      </c>
      <c r="E32" s="52"/>
      <c r="F32" s="79"/>
      <c r="G32" s="81"/>
    </row>
    <row r="33" spans="2:7" x14ac:dyDescent="0.35">
      <c r="B33" s="2"/>
      <c r="C33" s="2"/>
      <c r="D33" s="51"/>
      <c r="E33" s="52"/>
      <c r="F33" s="79"/>
      <c r="G33" s="81"/>
    </row>
    <row r="34" spans="2:7" ht="23" x14ac:dyDescent="0.35">
      <c r="B34" s="82" t="s">
        <v>393</v>
      </c>
      <c r="C34" s="2" t="s">
        <v>192</v>
      </c>
      <c r="D34" s="135" t="s">
        <v>394</v>
      </c>
      <c r="E34" s="52" t="s">
        <v>280</v>
      </c>
      <c r="F34" s="79">
        <v>1</v>
      </c>
      <c r="G34" s="81"/>
    </row>
    <row r="35" spans="2:7" x14ac:dyDescent="0.35">
      <c r="B35" s="98"/>
      <c r="C35" s="52"/>
      <c r="D35" s="53"/>
      <c r="E35" s="52"/>
      <c r="F35" s="79"/>
      <c r="G35" s="81"/>
    </row>
    <row r="36" spans="2:7" x14ac:dyDescent="0.35">
      <c r="B36" s="132" t="s">
        <v>395</v>
      </c>
      <c r="C36" s="47" t="s">
        <v>12</v>
      </c>
      <c r="D36" s="49" t="s">
        <v>36</v>
      </c>
      <c r="E36" s="52"/>
      <c r="F36" s="79"/>
      <c r="G36" s="81"/>
    </row>
    <row r="37" spans="2:7" x14ac:dyDescent="0.35">
      <c r="B37" s="132"/>
      <c r="C37" s="47" t="s">
        <v>37</v>
      </c>
      <c r="D37" s="50"/>
      <c r="E37" s="52"/>
      <c r="F37" s="79"/>
      <c r="G37" s="81"/>
    </row>
    <row r="38" spans="2:7" x14ac:dyDescent="0.35">
      <c r="B38" s="2"/>
      <c r="C38" s="2"/>
      <c r="D38" s="51"/>
      <c r="E38" s="52"/>
      <c r="F38" s="79"/>
      <c r="G38" s="81"/>
    </row>
    <row r="39" spans="2:7" x14ac:dyDescent="0.35">
      <c r="B39" s="2"/>
      <c r="C39" s="2">
        <v>8.1999999999999993</v>
      </c>
      <c r="D39" s="51" t="s">
        <v>43</v>
      </c>
      <c r="E39" s="52"/>
      <c r="F39" s="79"/>
      <c r="G39" s="81"/>
    </row>
    <row r="40" spans="2:7" x14ac:dyDescent="0.35">
      <c r="B40" s="2"/>
      <c r="C40" s="2"/>
      <c r="D40" s="51"/>
      <c r="E40" s="52"/>
      <c r="F40" s="79"/>
      <c r="G40" s="81"/>
    </row>
    <row r="41" spans="2:7" x14ac:dyDescent="0.35">
      <c r="B41" s="2"/>
      <c r="C41" s="2" t="s">
        <v>38</v>
      </c>
      <c r="D41" s="51" t="s">
        <v>396</v>
      </c>
      <c r="E41" s="52"/>
      <c r="F41" s="79"/>
      <c r="G41" s="81"/>
    </row>
    <row r="42" spans="2:7" x14ac:dyDescent="0.35">
      <c r="B42" s="2"/>
      <c r="C42" s="2"/>
      <c r="D42" s="51"/>
      <c r="E42" s="52"/>
      <c r="F42" s="79"/>
      <c r="G42" s="81"/>
    </row>
    <row r="43" spans="2:7" x14ac:dyDescent="0.35">
      <c r="B43" s="82"/>
      <c r="C43" s="52"/>
      <c r="D43" s="133" t="s">
        <v>40</v>
      </c>
      <c r="E43" s="52"/>
      <c r="F43" s="79"/>
      <c r="G43" s="81"/>
    </row>
    <row r="44" spans="2:7" x14ac:dyDescent="0.35">
      <c r="B44" s="82"/>
      <c r="C44" s="52"/>
      <c r="D44" s="133"/>
      <c r="E44" s="52"/>
      <c r="F44" s="79"/>
      <c r="G44" s="81"/>
    </row>
    <row r="45" spans="2:7" x14ac:dyDescent="0.35">
      <c r="B45" s="82" t="s">
        <v>397</v>
      </c>
      <c r="C45" s="52"/>
      <c r="D45" s="133" t="s">
        <v>398</v>
      </c>
      <c r="E45" s="52" t="s">
        <v>34</v>
      </c>
      <c r="F45" s="79">
        <v>5</v>
      </c>
      <c r="G45" s="81"/>
    </row>
    <row r="46" spans="2:7" x14ac:dyDescent="0.35">
      <c r="B46" s="82"/>
      <c r="C46" s="52"/>
      <c r="D46" s="133"/>
      <c r="E46" s="52"/>
      <c r="F46" s="79"/>
      <c r="G46" s="81"/>
    </row>
    <row r="47" spans="2:7" x14ac:dyDescent="0.35">
      <c r="B47" s="98"/>
      <c r="C47" s="52" t="s">
        <v>44</v>
      </c>
      <c r="D47" s="53" t="s">
        <v>399</v>
      </c>
      <c r="E47" s="52"/>
      <c r="F47" s="79"/>
      <c r="G47" s="81"/>
    </row>
    <row r="48" spans="2:7" x14ac:dyDescent="0.35">
      <c r="B48" s="2"/>
      <c r="C48" s="52"/>
      <c r="D48" s="53" t="s">
        <v>400</v>
      </c>
      <c r="E48" s="52"/>
      <c r="F48" s="79"/>
      <c r="G48" s="81"/>
    </row>
    <row r="49" spans="2:8" x14ac:dyDescent="0.35">
      <c r="B49" s="98"/>
      <c r="C49" s="52"/>
      <c r="D49" s="54" t="s">
        <v>401</v>
      </c>
      <c r="E49" s="52"/>
      <c r="F49" s="79"/>
      <c r="G49" s="81"/>
    </row>
    <row r="50" spans="2:8" x14ac:dyDescent="0.35">
      <c r="B50" s="98"/>
      <c r="C50" s="52"/>
      <c r="D50" s="54"/>
      <c r="E50" s="52"/>
      <c r="F50" s="79"/>
      <c r="G50" s="81"/>
    </row>
    <row r="51" spans="2:8" x14ac:dyDescent="0.35">
      <c r="B51" s="98"/>
      <c r="C51" s="52"/>
      <c r="D51" s="53" t="s">
        <v>51</v>
      </c>
      <c r="E51" s="52"/>
      <c r="F51" s="79"/>
      <c r="G51" s="81"/>
    </row>
    <row r="52" spans="2:8" x14ac:dyDescent="0.35">
      <c r="B52" s="98"/>
      <c r="C52" s="52"/>
      <c r="D52" s="54"/>
      <c r="E52" s="52"/>
      <c r="F52" s="79"/>
      <c r="G52" s="81"/>
    </row>
    <row r="53" spans="2:8" x14ac:dyDescent="0.35">
      <c r="B53" s="98" t="s">
        <v>402</v>
      </c>
      <c r="C53" s="52"/>
      <c r="D53" s="53" t="s">
        <v>403</v>
      </c>
      <c r="E53" s="52" t="s">
        <v>34</v>
      </c>
      <c r="F53" s="79">
        <v>12</v>
      </c>
      <c r="G53" s="81"/>
    </row>
    <row r="54" spans="2:8" x14ac:dyDescent="0.35">
      <c r="B54" s="98"/>
      <c r="C54" s="52"/>
      <c r="D54" s="53"/>
      <c r="E54" s="52"/>
      <c r="F54" s="79"/>
      <c r="G54" s="81"/>
    </row>
    <row r="55" spans="2:8" x14ac:dyDescent="0.35">
      <c r="B55" s="136"/>
      <c r="C55" s="137"/>
      <c r="D55" s="138"/>
      <c r="E55" s="137"/>
      <c r="F55" s="137"/>
      <c r="G55" s="139"/>
      <c r="H55" s="41"/>
    </row>
    <row r="56" spans="2:8" x14ac:dyDescent="0.35">
      <c r="B56" s="140"/>
      <c r="C56" s="141"/>
      <c r="D56" s="162" t="s">
        <v>160</v>
      </c>
      <c r="E56" s="142"/>
      <c r="F56" s="142"/>
      <c r="G56" s="143"/>
      <c r="H56" s="164"/>
    </row>
    <row r="57" spans="2:8" x14ac:dyDescent="0.35">
      <c r="B57" s="144"/>
      <c r="C57" s="145"/>
      <c r="D57" s="146" t="s">
        <v>58</v>
      </c>
      <c r="E57" s="147"/>
      <c r="F57" s="148"/>
      <c r="G57" s="149"/>
      <c r="H57" s="109"/>
    </row>
    <row r="58" spans="2:8" x14ac:dyDescent="0.35">
      <c r="B58" s="82"/>
      <c r="C58" s="52"/>
      <c r="D58" s="53"/>
      <c r="E58" s="52"/>
      <c r="F58" s="79"/>
      <c r="G58" s="81"/>
    </row>
    <row r="59" spans="2:8" x14ac:dyDescent="0.35">
      <c r="B59" s="98" t="s">
        <v>404</v>
      </c>
      <c r="C59" s="52"/>
      <c r="D59" s="53" t="s">
        <v>405</v>
      </c>
      <c r="E59" s="52" t="s">
        <v>34</v>
      </c>
      <c r="F59" s="79">
        <v>9</v>
      </c>
      <c r="G59" s="81"/>
    </row>
    <row r="60" spans="2:8" x14ac:dyDescent="0.35">
      <c r="B60" s="98"/>
      <c r="C60" s="52"/>
      <c r="D60" s="53"/>
      <c r="E60" s="52"/>
      <c r="F60" s="79"/>
      <c r="G60" s="81"/>
    </row>
    <row r="61" spans="2:8" x14ac:dyDescent="0.35">
      <c r="B61" s="98" t="s">
        <v>406</v>
      </c>
      <c r="C61" s="52"/>
      <c r="D61" s="53" t="s">
        <v>407</v>
      </c>
      <c r="E61" s="52" t="s">
        <v>34</v>
      </c>
      <c r="F61" s="79">
        <v>80</v>
      </c>
      <c r="G61" s="81"/>
    </row>
    <row r="62" spans="2:8" x14ac:dyDescent="0.35">
      <c r="B62" s="98"/>
      <c r="C62" s="52"/>
      <c r="D62" s="53"/>
      <c r="E62" s="52"/>
      <c r="F62" s="79"/>
      <c r="G62" s="81"/>
    </row>
    <row r="63" spans="2:8" x14ac:dyDescent="0.35">
      <c r="B63" s="98" t="s">
        <v>408</v>
      </c>
      <c r="C63" s="52"/>
      <c r="D63" s="53" t="s">
        <v>409</v>
      </c>
      <c r="E63" s="52" t="s">
        <v>34</v>
      </c>
      <c r="F63" s="79">
        <v>5</v>
      </c>
      <c r="G63" s="81"/>
    </row>
    <row r="64" spans="2:8" x14ac:dyDescent="0.35">
      <c r="B64" s="98"/>
      <c r="C64" s="52"/>
      <c r="D64" s="53"/>
      <c r="E64" s="52"/>
      <c r="F64" s="79"/>
      <c r="G64" s="81"/>
    </row>
    <row r="65" spans="2:7" x14ac:dyDescent="0.35">
      <c r="B65" s="98"/>
      <c r="C65" s="52" t="s">
        <v>44</v>
      </c>
      <c r="D65" s="53" t="s">
        <v>410</v>
      </c>
      <c r="E65" s="52"/>
      <c r="F65" s="79"/>
      <c r="G65" s="81"/>
    </row>
    <row r="66" spans="2:7" x14ac:dyDescent="0.35">
      <c r="B66" s="98"/>
      <c r="C66" s="52"/>
      <c r="D66" s="53" t="s">
        <v>411</v>
      </c>
      <c r="E66" s="52"/>
      <c r="F66" s="79"/>
      <c r="G66" s="81"/>
    </row>
    <row r="67" spans="2:7" x14ac:dyDescent="0.35">
      <c r="B67" s="98"/>
      <c r="C67" s="52"/>
      <c r="D67" s="53" t="s">
        <v>170</v>
      </c>
      <c r="E67" s="52"/>
      <c r="F67" s="79"/>
      <c r="G67" s="81"/>
    </row>
    <row r="68" spans="2:7" x14ac:dyDescent="0.35">
      <c r="B68" s="82"/>
      <c r="C68" s="52"/>
      <c r="D68" s="53" t="s">
        <v>48</v>
      </c>
      <c r="E68" s="52"/>
      <c r="F68" s="79"/>
      <c r="G68" s="81"/>
    </row>
    <row r="69" spans="2:7" x14ac:dyDescent="0.35">
      <c r="B69" s="82"/>
      <c r="C69" s="52"/>
      <c r="D69" s="53"/>
      <c r="E69" s="52"/>
      <c r="F69" s="79"/>
      <c r="G69" s="81"/>
    </row>
    <row r="70" spans="2:7" x14ac:dyDescent="0.35">
      <c r="B70" s="82" t="s">
        <v>412</v>
      </c>
      <c r="C70" s="52"/>
      <c r="D70" s="53" t="s">
        <v>413</v>
      </c>
      <c r="E70" s="52" t="s">
        <v>34</v>
      </c>
      <c r="F70" s="79">
        <v>28</v>
      </c>
      <c r="G70" s="81"/>
    </row>
    <row r="71" spans="2:7" x14ac:dyDescent="0.35">
      <c r="B71" s="82"/>
      <c r="C71" s="52"/>
      <c r="D71" s="53"/>
      <c r="E71" s="52"/>
      <c r="F71" s="79"/>
      <c r="G71" s="81"/>
    </row>
    <row r="72" spans="2:7" x14ac:dyDescent="0.35">
      <c r="B72" s="82" t="s">
        <v>414</v>
      </c>
      <c r="C72" s="52"/>
      <c r="D72" s="53" t="s">
        <v>415</v>
      </c>
      <c r="E72" s="52" t="s">
        <v>34</v>
      </c>
      <c r="F72" s="79">
        <v>60</v>
      </c>
      <c r="G72" s="81"/>
    </row>
    <row r="73" spans="2:7" x14ac:dyDescent="0.35">
      <c r="B73" s="82"/>
      <c r="C73" s="52"/>
      <c r="D73" s="53"/>
      <c r="E73" s="52"/>
      <c r="F73" s="79"/>
      <c r="G73" s="81"/>
    </row>
    <row r="74" spans="2:7" x14ac:dyDescent="0.35">
      <c r="B74" s="82" t="s">
        <v>416</v>
      </c>
      <c r="C74" s="52"/>
      <c r="D74" s="53" t="s">
        <v>417</v>
      </c>
      <c r="E74" s="52" t="s">
        <v>34</v>
      </c>
      <c r="F74" s="79">
        <v>45</v>
      </c>
      <c r="G74" s="81"/>
    </row>
    <row r="75" spans="2:7" x14ac:dyDescent="0.35">
      <c r="B75" s="82"/>
      <c r="C75" s="52"/>
      <c r="D75" s="53"/>
      <c r="E75" s="52"/>
      <c r="F75" s="79"/>
      <c r="G75" s="81"/>
    </row>
    <row r="76" spans="2:7" x14ac:dyDescent="0.35">
      <c r="B76" s="98"/>
      <c r="C76" s="52"/>
      <c r="D76" s="53" t="s">
        <v>418</v>
      </c>
      <c r="E76" s="52"/>
      <c r="F76" s="79"/>
      <c r="G76" s="81"/>
    </row>
    <row r="77" spans="2:7" x14ac:dyDescent="0.35">
      <c r="B77" s="98"/>
      <c r="C77" s="52"/>
      <c r="D77" s="53"/>
      <c r="E77" s="52"/>
      <c r="F77" s="79"/>
      <c r="G77" s="81"/>
    </row>
    <row r="78" spans="2:7" x14ac:dyDescent="0.35">
      <c r="B78" s="98" t="s">
        <v>419</v>
      </c>
      <c r="C78" s="52"/>
      <c r="D78" s="53" t="s">
        <v>420</v>
      </c>
      <c r="E78" s="52" t="s">
        <v>34</v>
      </c>
      <c r="F78" s="79">
        <v>4</v>
      </c>
      <c r="G78" s="81"/>
    </row>
    <row r="79" spans="2:7" x14ac:dyDescent="0.35">
      <c r="B79" s="98"/>
      <c r="C79" s="52"/>
      <c r="D79" s="53"/>
      <c r="E79" s="52"/>
      <c r="F79" s="79"/>
      <c r="G79" s="81"/>
    </row>
    <row r="80" spans="2:7" x14ac:dyDescent="0.35">
      <c r="B80" s="98"/>
      <c r="C80" s="52"/>
      <c r="D80" s="53" t="s">
        <v>51</v>
      </c>
      <c r="E80" s="52"/>
      <c r="F80" s="79"/>
      <c r="G80" s="81"/>
    </row>
    <row r="81" spans="2:7" x14ac:dyDescent="0.35">
      <c r="B81" s="98"/>
      <c r="C81" s="52"/>
      <c r="D81" s="54"/>
      <c r="E81" s="52"/>
      <c r="F81" s="79"/>
      <c r="G81" s="81"/>
    </row>
    <row r="82" spans="2:7" x14ac:dyDescent="0.35">
      <c r="B82" s="98" t="s">
        <v>421</v>
      </c>
      <c r="C82" s="52"/>
      <c r="D82" s="53" t="s">
        <v>422</v>
      </c>
      <c r="E82" s="52" t="s">
        <v>34</v>
      </c>
      <c r="F82" s="79">
        <v>150</v>
      </c>
      <c r="G82" s="81"/>
    </row>
    <row r="83" spans="2:7" x14ac:dyDescent="0.35">
      <c r="B83" s="98"/>
      <c r="C83" s="52"/>
      <c r="D83" s="53"/>
      <c r="E83" s="52"/>
      <c r="F83" s="79"/>
      <c r="G83" s="81"/>
    </row>
    <row r="84" spans="2:7" x14ac:dyDescent="0.35">
      <c r="B84" s="98" t="s">
        <v>423</v>
      </c>
      <c r="C84" s="52"/>
      <c r="D84" s="53" t="s">
        <v>424</v>
      </c>
      <c r="E84" s="52" t="s">
        <v>34</v>
      </c>
      <c r="F84" s="79">
        <v>200</v>
      </c>
      <c r="G84" s="81"/>
    </row>
    <row r="85" spans="2:7" x14ac:dyDescent="0.35">
      <c r="B85" s="98"/>
      <c r="C85" s="52"/>
      <c r="D85" s="53"/>
      <c r="E85" s="52"/>
      <c r="F85" s="79"/>
      <c r="G85" s="81"/>
    </row>
    <row r="86" spans="2:7" x14ac:dyDescent="0.35">
      <c r="B86" s="98" t="s">
        <v>425</v>
      </c>
      <c r="C86" s="52"/>
      <c r="D86" s="53" t="s">
        <v>426</v>
      </c>
      <c r="E86" s="52" t="s">
        <v>34</v>
      </c>
      <c r="F86" s="79">
        <v>20</v>
      </c>
      <c r="G86" s="81"/>
    </row>
    <row r="87" spans="2:7" x14ac:dyDescent="0.35">
      <c r="B87" s="98"/>
      <c r="C87" s="134"/>
      <c r="D87" s="51"/>
      <c r="E87" s="52"/>
      <c r="F87" s="79"/>
      <c r="G87" s="81"/>
    </row>
    <row r="88" spans="2:7" x14ac:dyDescent="0.35">
      <c r="B88" s="98" t="s">
        <v>427</v>
      </c>
      <c r="C88" s="52"/>
      <c r="D88" s="53" t="s">
        <v>428</v>
      </c>
      <c r="E88" s="52" t="s">
        <v>34</v>
      </c>
      <c r="F88" s="79">
        <v>5</v>
      </c>
      <c r="G88" s="81"/>
    </row>
    <row r="89" spans="2:7" x14ac:dyDescent="0.35">
      <c r="B89" s="98"/>
      <c r="C89" s="52"/>
      <c r="D89" s="53"/>
      <c r="E89" s="52"/>
      <c r="F89" s="79"/>
      <c r="G89" s="81"/>
    </row>
    <row r="90" spans="2:7" x14ac:dyDescent="0.35">
      <c r="B90" s="98" t="s">
        <v>429</v>
      </c>
      <c r="C90" s="52"/>
      <c r="D90" s="53" t="s">
        <v>430</v>
      </c>
      <c r="E90" s="52" t="s">
        <v>34</v>
      </c>
      <c r="F90" s="79">
        <v>2</v>
      </c>
      <c r="G90" s="81"/>
    </row>
    <row r="91" spans="2:7" x14ac:dyDescent="0.35">
      <c r="B91" s="98"/>
      <c r="C91" s="52"/>
      <c r="D91" s="53"/>
      <c r="E91" s="52"/>
      <c r="F91" s="79"/>
      <c r="G91" s="81"/>
    </row>
    <row r="92" spans="2:7" x14ac:dyDescent="0.35">
      <c r="B92" s="98" t="s">
        <v>431</v>
      </c>
      <c r="C92" s="52"/>
      <c r="D92" s="53" t="s">
        <v>432</v>
      </c>
      <c r="E92" s="52" t="s">
        <v>34</v>
      </c>
      <c r="F92" s="79">
        <v>4</v>
      </c>
      <c r="G92" s="81"/>
    </row>
    <row r="93" spans="2:7" x14ac:dyDescent="0.35">
      <c r="B93" s="98"/>
      <c r="C93" s="52"/>
      <c r="D93" s="53"/>
      <c r="E93" s="52"/>
      <c r="F93" s="79"/>
      <c r="G93" s="81"/>
    </row>
    <row r="94" spans="2:7" x14ac:dyDescent="0.35">
      <c r="B94" s="98" t="s">
        <v>433</v>
      </c>
      <c r="C94" s="52"/>
      <c r="D94" s="53" t="s">
        <v>434</v>
      </c>
      <c r="E94" s="52" t="s">
        <v>34</v>
      </c>
      <c r="F94" s="79">
        <v>30</v>
      </c>
      <c r="G94" s="81"/>
    </row>
    <row r="95" spans="2:7" x14ac:dyDescent="0.35">
      <c r="B95" s="98"/>
      <c r="C95" s="52"/>
      <c r="D95" s="53"/>
      <c r="E95" s="52"/>
      <c r="F95" s="79"/>
      <c r="G95" s="81"/>
    </row>
    <row r="96" spans="2:7" x14ac:dyDescent="0.35">
      <c r="B96" s="98" t="s">
        <v>435</v>
      </c>
      <c r="C96" s="52"/>
      <c r="D96" s="53" t="s">
        <v>436</v>
      </c>
      <c r="E96" s="52" t="s">
        <v>34</v>
      </c>
      <c r="F96" s="79">
        <v>185</v>
      </c>
      <c r="G96" s="81"/>
    </row>
    <row r="97" spans="2:7" x14ac:dyDescent="0.35">
      <c r="B97" s="98"/>
      <c r="C97" s="52"/>
      <c r="D97" s="53"/>
      <c r="E97" s="52"/>
      <c r="F97" s="79"/>
      <c r="G97" s="81"/>
    </row>
    <row r="98" spans="2:7" x14ac:dyDescent="0.35">
      <c r="B98" s="98" t="s">
        <v>437</v>
      </c>
      <c r="C98" s="52"/>
      <c r="D98" s="53" t="s">
        <v>438</v>
      </c>
      <c r="E98" s="52" t="s">
        <v>34</v>
      </c>
      <c r="F98" s="79">
        <v>10</v>
      </c>
      <c r="G98" s="81"/>
    </row>
    <row r="99" spans="2:7" x14ac:dyDescent="0.35">
      <c r="B99" s="98"/>
      <c r="C99" s="52"/>
      <c r="D99" s="53"/>
      <c r="E99" s="52"/>
      <c r="F99" s="79"/>
      <c r="G99" s="81"/>
    </row>
    <row r="100" spans="2:7" x14ac:dyDescent="0.35">
      <c r="B100" s="98"/>
      <c r="C100" s="134"/>
      <c r="D100" s="150" t="s">
        <v>59</v>
      </c>
      <c r="E100" s="52"/>
      <c r="F100" s="79"/>
      <c r="G100" s="81"/>
    </row>
    <row r="101" spans="2:7" x14ac:dyDescent="0.35">
      <c r="B101" s="98"/>
      <c r="C101" s="134"/>
      <c r="D101" s="51"/>
      <c r="E101" s="52"/>
      <c r="F101" s="79"/>
      <c r="G101" s="81"/>
    </row>
    <row r="102" spans="2:7" x14ac:dyDescent="0.35">
      <c r="B102" s="98"/>
      <c r="C102" s="134" t="s">
        <v>60</v>
      </c>
      <c r="D102" s="150" t="s">
        <v>61</v>
      </c>
      <c r="E102" s="52"/>
      <c r="F102" s="79"/>
      <c r="G102" s="81"/>
    </row>
    <row r="103" spans="2:7" x14ac:dyDescent="0.35">
      <c r="B103" s="98"/>
      <c r="C103" s="52"/>
      <c r="D103" s="54"/>
      <c r="E103" s="52"/>
      <c r="F103" s="79"/>
      <c r="G103" s="81"/>
    </row>
    <row r="104" spans="2:7" x14ac:dyDescent="0.35">
      <c r="B104" s="98" t="s">
        <v>439</v>
      </c>
      <c r="C104" s="134" t="s">
        <v>142</v>
      </c>
      <c r="D104" s="150" t="s">
        <v>440</v>
      </c>
      <c r="E104" s="52" t="s">
        <v>67</v>
      </c>
      <c r="F104" s="79">
        <v>16</v>
      </c>
      <c r="G104" s="81"/>
    </row>
    <row r="105" spans="2:7" x14ac:dyDescent="0.35">
      <c r="B105" s="98"/>
      <c r="C105" s="52"/>
      <c r="D105" s="54"/>
      <c r="E105" s="52"/>
      <c r="F105" s="79"/>
      <c r="G105" s="81"/>
    </row>
    <row r="106" spans="2:7" ht="23" x14ac:dyDescent="0.35">
      <c r="B106" s="98" t="s">
        <v>441</v>
      </c>
      <c r="C106" s="52" t="s">
        <v>137</v>
      </c>
      <c r="D106" s="55" t="s">
        <v>442</v>
      </c>
      <c r="E106" s="52" t="s">
        <v>67</v>
      </c>
      <c r="F106" s="79">
        <v>2</v>
      </c>
      <c r="G106" s="81"/>
    </row>
    <row r="107" spans="2:7" x14ac:dyDescent="0.35">
      <c r="B107" s="98"/>
      <c r="C107" s="58"/>
      <c r="D107" s="51"/>
      <c r="E107" s="52"/>
      <c r="F107" s="79"/>
      <c r="G107" s="81"/>
    </row>
    <row r="108" spans="2:7" ht="23" x14ac:dyDescent="0.35">
      <c r="B108" s="98" t="s">
        <v>443</v>
      </c>
      <c r="C108" s="52" t="s">
        <v>444</v>
      </c>
      <c r="D108" s="55" t="s">
        <v>445</v>
      </c>
      <c r="E108" s="52" t="s">
        <v>67</v>
      </c>
      <c r="F108" s="79">
        <v>8</v>
      </c>
      <c r="G108" s="81"/>
    </row>
    <row r="109" spans="2:7" x14ac:dyDescent="0.35">
      <c r="B109" s="98"/>
      <c r="C109" s="52"/>
      <c r="D109" s="53"/>
      <c r="E109" s="52"/>
      <c r="F109" s="79"/>
      <c r="G109" s="81"/>
    </row>
    <row r="110" spans="2:7" x14ac:dyDescent="0.35">
      <c r="B110" s="98"/>
      <c r="C110" s="52"/>
      <c r="D110" s="54"/>
      <c r="E110" s="52"/>
      <c r="F110" s="79"/>
      <c r="G110" s="81"/>
    </row>
    <row r="111" spans="2:7" ht="23" x14ac:dyDescent="0.35">
      <c r="B111" s="98" t="s">
        <v>446</v>
      </c>
      <c r="C111" s="52" t="s">
        <v>388</v>
      </c>
      <c r="D111" s="55" t="s">
        <v>447</v>
      </c>
      <c r="E111" s="52" t="s">
        <v>67</v>
      </c>
      <c r="F111" s="79">
        <v>22</v>
      </c>
      <c r="G111" s="81"/>
    </row>
    <row r="112" spans="2:7" x14ac:dyDescent="0.35">
      <c r="B112" s="98"/>
      <c r="C112" s="52"/>
      <c r="D112" s="53"/>
      <c r="E112" s="52"/>
      <c r="F112" s="79"/>
      <c r="G112" s="81"/>
    </row>
    <row r="113" spans="2:8" x14ac:dyDescent="0.35">
      <c r="B113" s="136"/>
      <c r="C113" s="137"/>
      <c r="D113" s="138"/>
      <c r="E113" s="137"/>
      <c r="F113" s="137"/>
      <c r="G113" s="139"/>
      <c r="H113" s="41"/>
    </row>
    <row r="114" spans="2:8" x14ac:dyDescent="0.35">
      <c r="B114" s="140"/>
      <c r="C114" s="141"/>
      <c r="D114" s="162" t="s">
        <v>160</v>
      </c>
      <c r="E114" s="142"/>
      <c r="F114" s="142"/>
      <c r="G114" s="143"/>
      <c r="H114" s="164"/>
    </row>
    <row r="115" spans="2:8" x14ac:dyDescent="0.35">
      <c r="B115" s="144"/>
      <c r="C115" s="145"/>
      <c r="D115" s="146" t="s">
        <v>58</v>
      </c>
      <c r="E115" s="147"/>
      <c r="F115" s="148"/>
      <c r="G115" s="149"/>
      <c r="H115" s="109"/>
    </row>
    <row r="116" spans="2:8" x14ac:dyDescent="0.35">
      <c r="B116" s="180"/>
      <c r="C116" s="598"/>
      <c r="D116" s="50"/>
      <c r="E116" s="169"/>
      <c r="F116" s="79"/>
      <c r="G116" s="81"/>
    </row>
    <row r="117" spans="2:8" x14ac:dyDescent="0.35">
      <c r="B117" s="132" t="s">
        <v>448</v>
      </c>
      <c r="C117" s="47">
        <v>8.3000000000000007</v>
      </c>
      <c r="D117" s="50" t="s">
        <v>69</v>
      </c>
      <c r="E117" s="52"/>
      <c r="F117" s="79"/>
      <c r="G117" s="81"/>
    </row>
    <row r="118" spans="2:8" x14ac:dyDescent="0.35">
      <c r="B118" s="132"/>
      <c r="C118" s="47"/>
      <c r="D118" s="49"/>
      <c r="E118" s="52"/>
      <c r="F118" s="79"/>
      <c r="G118" s="81"/>
    </row>
    <row r="119" spans="2:8" x14ac:dyDescent="0.35">
      <c r="B119" s="132"/>
      <c r="C119" s="47"/>
      <c r="D119" s="53" t="s">
        <v>70</v>
      </c>
      <c r="E119" s="52"/>
      <c r="F119" s="79"/>
      <c r="G119" s="81"/>
    </row>
    <row r="120" spans="2:8" x14ac:dyDescent="0.35">
      <c r="B120" s="98"/>
      <c r="C120" s="52"/>
      <c r="D120" s="54"/>
      <c r="E120" s="52"/>
      <c r="F120" s="79"/>
      <c r="G120" s="81"/>
    </row>
    <row r="121" spans="2:8" x14ac:dyDescent="0.35">
      <c r="B121" s="98" t="s">
        <v>449</v>
      </c>
      <c r="C121" s="52" t="s">
        <v>72</v>
      </c>
      <c r="D121" s="53" t="s">
        <v>73</v>
      </c>
      <c r="E121" s="52" t="s">
        <v>74</v>
      </c>
      <c r="F121" s="79">
        <v>15</v>
      </c>
      <c r="G121" s="81"/>
    </row>
    <row r="122" spans="2:8" x14ac:dyDescent="0.35">
      <c r="B122" s="98"/>
      <c r="C122" s="52"/>
      <c r="D122" s="54"/>
      <c r="E122" s="52"/>
      <c r="F122" s="79"/>
      <c r="G122" s="81"/>
    </row>
    <row r="123" spans="2:8" x14ac:dyDescent="0.35">
      <c r="B123" s="98"/>
      <c r="C123" s="52"/>
      <c r="D123" s="53" t="s">
        <v>450</v>
      </c>
      <c r="E123" s="52"/>
      <c r="F123" s="79"/>
      <c r="G123" s="81"/>
    </row>
    <row r="124" spans="2:8" x14ac:dyDescent="0.35">
      <c r="B124" s="98"/>
      <c r="C124" s="52"/>
      <c r="D124" s="53" t="s">
        <v>76</v>
      </c>
      <c r="E124" s="52"/>
      <c r="F124" s="79"/>
      <c r="G124" s="81"/>
    </row>
    <row r="125" spans="2:8" x14ac:dyDescent="0.35">
      <c r="B125" s="98"/>
      <c r="C125" s="52"/>
      <c r="D125" s="54"/>
      <c r="E125" s="52"/>
      <c r="F125" s="79"/>
      <c r="G125" s="81"/>
    </row>
    <row r="126" spans="2:8" x14ac:dyDescent="0.35">
      <c r="B126" s="98" t="s">
        <v>451</v>
      </c>
      <c r="C126" s="52"/>
      <c r="D126" s="53" t="s">
        <v>452</v>
      </c>
      <c r="E126" s="52" t="s">
        <v>74</v>
      </c>
      <c r="F126" s="79">
        <v>2.5</v>
      </c>
      <c r="G126" s="81"/>
    </row>
    <row r="127" spans="2:8" x14ac:dyDescent="0.35">
      <c r="B127" s="98"/>
      <c r="C127" s="52"/>
      <c r="D127" s="53"/>
      <c r="E127" s="52"/>
      <c r="F127" s="79"/>
      <c r="G127" s="81"/>
    </row>
    <row r="128" spans="2:8" x14ac:dyDescent="0.35">
      <c r="B128" s="98" t="s">
        <v>453</v>
      </c>
      <c r="C128" s="52"/>
      <c r="D128" s="53" t="s">
        <v>80</v>
      </c>
      <c r="E128" s="52" t="s">
        <v>74</v>
      </c>
      <c r="F128" s="79">
        <v>10</v>
      </c>
      <c r="G128" s="81"/>
    </row>
    <row r="129" spans="2:7" x14ac:dyDescent="0.35">
      <c r="B129" s="98"/>
      <c r="C129" s="52"/>
      <c r="D129" s="53"/>
      <c r="E129" s="52"/>
      <c r="F129" s="79"/>
      <c r="G129" s="81"/>
    </row>
    <row r="130" spans="2:7" x14ac:dyDescent="0.35">
      <c r="B130" s="98" t="s">
        <v>454</v>
      </c>
      <c r="C130" s="52"/>
      <c r="D130" s="53" t="s">
        <v>82</v>
      </c>
      <c r="E130" s="52" t="s">
        <v>74</v>
      </c>
      <c r="F130" s="79">
        <v>3</v>
      </c>
      <c r="G130" s="81"/>
    </row>
    <row r="131" spans="2:7" x14ac:dyDescent="0.35">
      <c r="B131" s="98"/>
      <c r="C131" s="52"/>
      <c r="D131" s="53"/>
      <c r="E131" s="52"/>
      <c r="F131" s="79"/>
      <c r="G131" s="81"/>
    </row>
    <row r="132" spans="2:7" x14ac:dyDescent="0.35">
      <c r="B132" s="98" t="s">
        <v>455</v>
      </c>
      <c r="C132" s="52"/>
      <c r="D132" s="53" t="s">
        <v>456</v>
      </c>
      <c r="E132" s="52" t="s">
        <v>74</v>
      </c>
      <c r="F132" s="79">
        <v>3</v>
      </c>
      <c r="G132" s="81"/>
    </row>
    <row r="133" spans="2:7" x14ac:dyDescent="0.35">
      <c r="B133" s="98"/>
      <c r="C133" s="52"/>
      <c r="D133" s="53"/>
      <c r="E133" s="52"/>
      <c r="F133" s="79"/>
      <c r="G133" s="81"/>
    </row>
    <row r="134" spans="2:7" x14ac:dyDescent="0.35">
      <c r="B134" s="98"/>
      <c r="C134" s="52"/>
      <c r="D134" s="53" t="s">
        <v>83</v>
      </c>
      <c r="E134" s="52"/>
      <c r="F134" s="79"/>
      <c r="G134" s="81"/>
    </row>
    <row r="135" spans="2:7" x14ac:dyDescent="0.35">
      <c r="B135" s="98"/>
      <c r="C135" s="52"/>
      <c r="D135" s="54"/>
      <c r="E135" s="52"/>
      <c r="F135" s="79"/>
      <c r="G135" s="81"/>
    </row>
    <row r="136" spans="2:7" x14ac:dyDescent="0.35">
      <c r="B136" s="98" t="s">
        <v>457</v>
      </c>
      <c r="C136" s="52" t="s">
        <v>72</v>
      </c>
      <c r="D136" s="53" t="s">
        <v>85</v>
      </c>
      <c r="E136" s="52" t="s">
        <v>74</v>
      </c>
      <c r="F136" s="79">
        <v>2</v>
      </c>
      <c r="G136" s="81"/>
    </row>
    <row r="137" spans="2:7" x14ac:dyDescent="0.35">
      <c r="B137" s="98"/>
      <c r="C137" s="52"/>
      <c r="D137" s="53"/>
      <c r="E137" s="52"/>
      <c r="F137" s="79"/>
      <c r="G137" s="81"/>
    </row>
    <row r="138" spans="2:7" x14ac:dyDescent="0.35">
      <c r="B138" s="98"/>
      <c r="C138" s="52"/>
      <c r="D138" s="53" t="s">
        <v>458</v>
      </c>
      <c r="E138" s="52"/>
      <c r="F138" s="79"/>
      <c r="G138" s="81"/>
    </row>
    <row r="139" spans="2:7" x14ac:dyDescent="0.35">
      <c r="B139" s="98"/>
      <c r="C139" s="52"/>
      <c r="D139" s="53" t="s">
        <v>76</v>
      </c>
      <c r="E139" s="52"/>
      <c r="F139" s="79"/>
      <c r="G139" s="81"/>
    </row>
    <row r="140" spans="2:7" x14ac:dyDescent="0.35">
      <c r="B140" s="98"/>
      <c r="C140" s="52"/>
      <c r="D140" s="54"/>
      <c r="E140" s="52"/>
      <c r="F140" s="79"/>
      <c r="G140" s="81"/>
    </row>
    <row r="141" spans="2:7" x14ac:dyDescent="0.35">
      <c r="B141" s="98" t="s">
        <v>459</v>
      </c>
      <c r="C141" s="52"/>
      <c r="D141" s="53" t="s">
        <v>88</v>
      </c>
      <c r="E141" s="52" t="s">
        <v>74</v>
      </c>
      <c r="F141" s="79">
        <v>0.5</v>
      </c>
      <c r="G141" s="81"/>
    </row>
    <row r="142" spans="2:7" x14ac:dyDescent="0.35">
      <c r="B142" s="98"/>
      <c r="C142" s="52"/>
      <c r="D142" s="53"/>
      <c r="E142" s="52"/>
      <c r="F142" s="79"/>
      <c r="G142" s="81"/>
    </row>
    <row r="143" spans="2:7" x14ac:dyDescent="0.35">
      <c r="B143" s="98" t="s">
        <v>460</v>
      </c>
      <c r="C143" s="52"/>
      <c r="D143" s="53" t="s">
        <v>90</v>
      </c>
      <c r="E143" s="52" t="s">
        <v>74</v>
      </c>
      <c r="F143" s="79">
        <v>1</v>
      </c>
      <c r="G143" s="81"/>
    </row>
    <row r="144" spans="2:7" x14ac:dyDescent="0.35">
      <c r="B144" s="98"/>
      <c r="C144" s="52"/>
      <c r="D144" s="53"/>
      <c r="E144" s="52"/>
      <c r="F144" s="79"/>
      <c r="G144" s="81"/>
    </row>
    <row r="145" spans="2:7" x14ac:dyDescent="0.35">
      <c r="B145" s="98" t="s">
        <v>461</v>
      </c>
      <c r="C145" s="52"/>
      <c r="D145" s="53" t="s">
        <v>92</v>
      </c>
      <c r="E145" s="52" t="s">
        <v>74</v>
      </c>
      <c r="F145" s="79">
        <v>0.5</v>
      </c>
      <c r="G145" s="81"/>
    </row>
    <row r="146" spans="2:7" x14ac:dyDescent="0.35">
      <c r="B146" s="98"/>
      <c r="C146" s="52"/>
      <c r="D146" s="54"/>
      <c r="E146" s="52"/>
      <c r="F146" s="79"/>
      <c r="G146" s="81"/>
    </row>
    <row r="147" spans="2:7" ht="43.5" x14ac:dyDescent="0.35">
      <c r="B147" s="98" t="s">
        <v>604</v>
      </c>
      <c r="C147" s="52"/>
      <c r="D147" s="30" t="s">
        <v>606</v>
      </c>
      <c r="E147" s="52" t="s">
        <v>605</v>
      </c>
      <c r="F147" s="79">
        <v>100</v>
      </c>
      <c r="G147" s="81"/>
    </row>
    <row r="148" spans="2:7" x14ac:dyDescent="0.35">
      <c r="B148" s="98"/>
      <c r="C148" s="52"/>
      <c r="D148" s="54"/>
      <c r="E148" s="52"/>
      <c r="F148" s="79"/>
      <c r="G148" s="81"/>
    </row>
    <row r="149" spans="2:7" x14ac:dyDescent="0.35">
      <c r="B149" s="132" t="s">
        <v>462</v>
      </c>
      <c r="C149" s="47">
        <v>8.4</v>
      </c>
      <c r="D149" s="50" t="s">
        <v>96</v>
      </c>
      <c r="E149" s="52"/>
      <c r="F149" s="79"/>
      <c r="G149" s="81"/>
    </row>
    <row r="150" spans="2:7" x14ac:dyDescent="0.35">
      <c r="B150" s="98"/>
      <c r="C150" s="52"/>
      <c r="D150" s="53"/>
      <c r="E150" s="52"/>
      <c r="F150" s="79"/>
      <c r="G150" s="81"/>
    </row>
    <row r="151" spans="2:7" x14ac:dyDescent="0.35">
      <c r="B151" s="98"/>
      <c r="C151" s="52" t="s">
        <v>179</v>
      </c>
      <c r="D151" s="53" t="s">
        <v>463</v>
      </c>
      <c r="E151" s="52"/>
      <c r="F151" s="79"/>
      <c r="G151" s="81"/>
    </row>
    <row r="152" spans="2:7" x14ac:dyDescent="0.35">
      <c r="B152" s="2"/>
      <c r="C152" s="58"/>
      <c r="D152" s="51" t="s">
        <v>464</v>
      </c>
      <c r="E152" s="52"/>
      <c r="F152" s="79"/>
      <c r="G152" s="81"/>
    </row>
    <row r="153" spans="2:7" x14ac:dyDescent="0.35">
      <c r="B153" s="98"/>
      <c r="C153" s="52"/>
      <c r="D153" s="53"/>
      <c r="E153" s="52"/>
      <c r="F153" s="79"/>
      <c r="G153" s="81"/>
    </row>
    <row r="154" spans="2:7" x14ac:dyDescent="0.35">
      <c r="B154" s="2" t="s">
        <v>465</v>
      </c>
      <c r="C154" s="2"/>
      <c r="D154" s="53" t="s">
        <v>466</v>
      </c>
      <c r="E154" s="52" t="s">
        <v>34</v>
      </c>
      <c r="F154" s="79">
        <v>110</v>
      </c>
      <c r="G154" s="81"/>
    </row>
    <row r="155" spans="2:7" x14ac:dyDescent="0.35">
      <c r="B155" s="82"/>
      <c r="C155" s="2"/>
      <c r="D155" s="53"/>
      <c r="E155" s="52"/>
      <c r="F155" s="79"/>
      <c r="G155" s="81"/>
    </row>
    <row r="156" spans="2:7" ht="34.5" x14ac:dyDescent="0.35">
      <c r="B156" s="82"/>
      <c r="C156" s="2"/>
      <c r="D156" s="55" t="s">
        <v>467</v>
      </c>
      <c r="E156" s="52"/>
      <c r="F156" s="79"/>
      <c r="G156" s="81"/>
    </row>
    <row r="157" spans="2:7" x14ac:dyDescent="0.35">
      <c r="B157" s="82" t="s">
        <v>468</v>
      </c>
      <c r="C157" s="2"/>
      <c r="D157" s="53" t="s">
        <v>466</v>
      </c>
      <c r="E157" s="52" t="s">
        <v>34</v>
      </c>
      <c r="F157" s="79">
        <v>110</v>
      </c>
      <c r="G157" s="81"/>
    </row>
    <row r="158" spans="2:7" x14ac:dyDescent="0.35">
      <c r="B158" s="98"/>
      <c r="C158" s="52"/>
      <c r="D158" s="53"/>
      <c r="E158" s="52"/>
      <c r="F158" s="79"/>
      <c r="G158" s="81"/>
    </row>
    <row r="159" spans="2:7" x14ac:dyDescent="0.35">
      <c r="B159" s="98"/>
      <c r="C159" s="52"/>
      <c r="D159" s="53" t="s">
        <v>97</v>
      </c>
      <c r="E159" s="52"/>
      <c r="F159" s="79"/>
      <c r="G159" s="81"/>
    </row>
    <row r="160" spans="2:7" x14ac:dyDescent="0.35">
      <c r="B160" s="98"/>
      <c r="C160" s="52"/>
      <c r="D160" s="53"/>
      <c r="E160" s="52"/>
      <c r="F160" s="79"/>
      <c r="G160" s="81"/>
    </row>
    <row r="161" spans="2:8" x14ac:dyDescent="0.35">
      <c r="B161" s="98" t="s">
        <v>469</v>
      </c>
      <c r="C161" s="52"/>
      <c r="D161" s="53" t="s">
        <v>470</v>
      </c>
      <c r="E161" s="52" t="s">
        <v>21</v>
      </c>
      <c r="F161" s="79">
        <v>5</v>
      </c>
      <c r="G161" s="81"/>
    </row>
    <row r="162" spans="2:8" x14ac:dyDescent="0.35">
      <c r="B162" s="98"/>
      <c r="C162" s="52"/>
      <c r="D162" s="53"/>
      <c r="E162" s="52"/>
      <c r="F162" s="79"/>
      <c r="G162" s="81"/>
    </row>
    <row r="163" spans="2:8" x14ac:dyDescent="0.35">
      <c r="B163" s="98"/>
      <c r="C163" s="52"/>
      <c r="D163" s="53" t="s">
        <v>471</v>
      </c>
      <c r="E163" s="52"/>
      <c r="F163" s="79"/>
      <c r="G163" s="81"/>
    </row>
    <row r="164" spans="2:8" x14ac:dyDescent="0.35">
      <c r="B164" s="98"/>
      <c r="C164" s="52"/>
      <c r="D164" s="53"/>
      <c r="E164" s="52"/>
      <c r="F164" s="79"/>
      <c r="G164" s="81"/>
    </row>
    <row r="165" spans="2:8" x14ac:dyDescent="0.35">
      <c r="B165" s="98" t="s">
        <v>472</v>
      </c>
      <c r="C165" s="52"/>
      <c r="D165" s="53" t="s">
        <v>473</v>
      </c>
      <c r="E165" s="52" t="s">
        <v>21</v>
      </c>
      <c r="F165" s="79">
        <v>9</v>
      </c>
      <c r="G165" s="81"/>
    </row>
    <row r="166" spans="2:8" x14ac:dyDescent="0.35">
      <c r="B166" s="2"/>
      <c r="C166" s="2"/>
      <c r="D166" s="3"/>
      <c r="E166" s="2"/>
      <c r="F166" s="82"/>
      <c r="G166" s="81"/>
    </row>
    <row r="167" spans="2:8" x14ac:dyDescent="0.35">
      <c r="B167" s="2" t="s">
        <v>474</v>
      </c>
      <c r="C167" s="2"/>
      <c r="D167" s="3" t="s">
        <v>475</v>
      </c>
      <c r="E167" s="2" t="s">
        <v>21</v>
      </c>
      <c r="F167" s="82">
        <v>6</v>
      </c>
      <c r="G167" s="81"/>
    </row>
    <row r="168" spans="2:8" x14ac:dyDescent="0.35">
      <c r="B168" s="82"/>
      <c r="C168" s="2"/>
      <c r="D168" s="53"/>
      <c r="E168" s="52"/>
      <c r="F168" s="79"/>
      <c r="G168" s="81"/>
    </row>
    <row r="169" spans="2:8" x14ac:dyDescent="0.35">
      <c r="B169" s="82"/>
      <c r="C169" s="52"/>
      <c r="D169" s="151" t="s">
        <v>102</v>
      </c>
      <c r="E169" s="52"/>
      <c r="F169" s="97"/>
      <c r="G169" s="81"/>
    </row>
    <row r="170" spans="2:8" x14ac:dyDescent="0.35">
      <c r="B170" s="98"/>
      <c r="C170" s="52"/>
      <c r="D170" s="54"/>
      <c r="E170" s="52"/>
      <c r="F170" s="79"/>
      <c r="G170" s="81"/>
    </row>
    <row r="171" spans="2:8" x14ac:dyDescent="0.35">
      <c r="B171" s="98" t="s">
        <v>476</v>
      </c>
      <c r="C171" s="52"/>
      <c r="D171" s="53" t="s">
        <v>477</v>
      </c>
      <c r="E171" s="52" t="s">
        <v>21</v>
      </c>
      <c r="F171" s="79">
        <v>35</v>
      </c>
      <c r="G171" s="81"/>
    </row>
    <row r="172" spans="2:8" x14ac:dyDescent="0.35">
      <c r="B172" s="98"/>
      <c r="C172" s="97"/>
      <c r="D172" s="150"/>
      <c r="E172" s="52"/>
      <c r="F172" s="79"/>
      <c r="G172" s="81"/>
    </row>
    <row r="173" spans="2:8" x14ac:dyDescent="0.35">
      <c r="B173" s="136"/>
      <c r="C173" s="137"/>
      <c r="D173" s="138"/>
      <c r="E173" s="137"/>
      <c r="F173" s="137"/>
      <c r="G173" s="139"/>
      <c r="H173" s="41"/>
    </row>
    <row r="174" spans="2:8" x14ac:dyDescent="0.35">
      <c r="B174" s="140"/>
      <c r="C174" s="141"/>
      <c r="D174" s="162" t="s">
        <v>160</v>
      </c>
      <c r="E174" s="142"/>
      <c r="F174" s="142"/>
      <c r="G174" s="143"/>
      <c r="H174" s="164"/>
    </row>
    <row r="175" spans="2:8" x14ac:dyDescent="0.35">
      <c r="B175" s="144"/>
      <c r="C175" s="145"/>
      <c r="D175" s="146" t="s">
        <v>58</v>
      </c>
      <c r="E175" s="147"/>
      <c r="F175" s="148"/>
      <c r="G175" s="149"/>
      <c r="H175" s="109"/>
    </row>
    <row r="176" spans="2:8" x14ac:dyDescent="0.35">
      <c r="B176" s="98"/>
      <c r="C176" s="52"/>
      <c r="D176" s="54"/>
      <c r="E176" s="52"/>
      <c r="F176" s="79"/>
      <c r="G176" s="81"/>
    </row>
    <row r="177" spans="2:7" x14ac:dyDescent="0.35">
      <c r="B177" s="98" t="s">
        <v>478</v>
      </c>
      <c r="C177" s="52"/>
      <c r="D177" s="53" t="s">
        <v>479</v>
      </c>
      <c r="E177" s="52" t="s">
        <v>21</v>
      </c>
      <c r="F177" s="79">
        <v>100</v>
      </c>
      <c r="G177" s="81"/>
    </row>
    <row r="178" spans="2:7" x14ac:dyDescent="0.35">
      <c r="B178" s="98"/>
      <c r="C178" s="52"/>
      <c r="D178" s="54"/>
      <c r="E178" s="52"/>
      <c r="F178" s="79"/>
      <c r="G178" s="81"/>
    </row>
    <row r="179" spans="2:7" x14ac:dyDescent="0.35">
      <c r="B179" s="98" t="s">
        <v>480</v>
      </c>
      <c r="C179" s="52"/>
      <c r="D179" s="53" t="s">
        <v>481</v>
      </c>
      <c r="E179" s="52" t="s">
        <v>21</v>
      </c>
      <c r="F179" s="79">
        <v>10</v>
      </c>
      <c r="G179" s="81"/>
    </row>
    <row r="180" spans="2:7" x14ac:dyDescent="0.35">
      <c r="B180" s="98"/>
      <c r="C180" s="52"/>
      <c r="D180" s="53"/>
      <c r="E180" s="52"/>
      <c r="F180" s="79"/>
      <c r="G180" s="81"/>
    </row>
    <row r="181" spans="2:7" x14ac:dyDescent="0.35">
      <c r="B181" s="98" t="s">
        <v>482</v>
      </c>
      <c r="C181" s="97"/>
      <c r="D181" s="150" t="s">
        <v>483</v>
      </c>
      <c r="E181" s="52" t="s">
        <v>21</v>
      </c>
      <c r="F181" s="79">
        <v>16</v>
      </c>
      <c r="G181" s="81"/>
    </row>
    <row r="182" spans="2:7" x14ac:dyDescent="0.35">
      <c r="B182" s="98"/>
      <c r="C182" s="97"/>
      <c r="D182" s="150"/>
      <c r="E182" s="52"/>
      <c r="F182" s="79"/>
      <c r="G182" s="81"/>
    </row>
    <row r="183" spans="2:7" x14ac:dyDescent="0.35">
      <c r="B183" s="98" t="s">
        <v>484</v>
      </c>
      <c r="C183" s="97"/>
      <c r="D183" s="150" t="s">
        <v>485</v>
      </c>
      <c r="E183" s="52" t="s">
        <v>21</v>
      </c>
      <c r="F183" s="79">
        <v>8</v>
      </c>
      <c r="G183" s="81"/>
    </row>
    <row r="184" spans="2:7" x14ac:dyDescent="0.35">
      <c r="B184" s="98"/>
      <c r="C184" s="97"/>
      <c r="D184" s="150"/>
      <c r="E184" s="52"/>
      <c r="F184" s="79"/>
      <c r="G184" s="81"/>
    </row>
    <row r="185" spans="2:7" x14ac:dyDescent="0.35">
      <c r="B185" s="98" t="s">
        <v>486</v>
      </c>
      <c r="C185" s="97"/>
      <c r="D185" s="150" t="s">
        <v>487</v>
      </c>
      <c r="E185" s="52" t="s">
        <v>21</v>
      </c>
      <c r="F185" s="79">
        <v>2</v>
      </c>
      <c r="G185" s="81"/>
    </row>
    <row r="186" spans="2:7" x14ac:dyDescent="0.35">
      <c r="B186" s="82"/>
      <c r="C186" s="52"/>
      <c r="D186" s="151"/>
      <c r="E186" s="52"/>
      <c r="F186" s="97"/>
      <c r="G186" s="81"/>
    </row>
    <row r="187" spans="2:7" x14ac:dyDescent="0.35">
      <c r="B187" s="98" t="s">
        <v>488</v>
      </c>
      <c r="C187" s="97"/>
      <c r="D187" s="150" t="s">
        <v>489</v>
      </c>
      <c r="E187" s="52" t="s">
        <v>21</v>
      </c>
      <c r="F187" s="79">
        <v>3</v>
      </c>
      <c r="G187" s="81"/>
    </row>
    <row r="188" spans="2:7" x14ac:dyDescent="0.35">
      <c r="B188" s="98"/>
      <c r="C188" s="97"/>
      <c r="D188" s="150"/>
      <c r="E188" s="52"/>
      <c r="F188" s="79"/>
      <c r="G188" s="81"/>
    </row>
    <row r="189" spans="2:7" x14ac:dyDescent="0.35">
      <c r="B189" s="98" t="s">
        <v>490</v>
      </c>
      <c r="C189" s="97"/>
      <c r="D189" s="150" t="s">
        <v>491</v>
      </c>
      <c r="E189" s="52" t="s">
        <v>21</v>
      </c>
      <c r="F189" s="79">
        <v>5</v>
      </c>
      <c r="G189" s="81"/>
    </row>
    <row r="190" spans="2:7" x14ac:dyDescent="0.35">
      <c r="B190" s="98"/>
      <c r="C190" s="97"/>
      <c r="D190" s="150"/>
      <c r="E190" s="52"/>
      <c r="F190" s="79"/>
      <c r="G190" s="81"/>
    </row>
    <row r="191" spans="2:7" ht="33" customHeight="1" x14ac:dyDescent="0.35">
      <c r="B191" s="98" t="s">
        <v>492</v>
      </c>
      <c r="C191" s="97"/>
      <c r="D191" s="152" t="s">
        <v>493</v>
      </c>
      <c r="E191" s="52" t="s">
        <v>21</v>
      </c>
      <c r="F191" s="79">
        <v>6</v>
      </c>
      <c r="G191" s="81"/>
    </row>
    <row r="192" spans="2:7" x14ac:dyDescent="0.35">
      <c r="B192" s="98"/>
      <c r="C192" s="52"/>
      <c r="D192" s="54"/>
      <c r="E192" s="52"/>
      <c r="F192" s="79"/>
      <c r="G192" s="81"/>
    </row>
    <row r="193" spans="2:7" x14ac:dyDescent="0.35">
      <c r="B193" s="98"/>
      <c r="C193" s="52" t="s">
        <v>105</v>
      </c>
      <c r="D193" s="53" t="s">
        <v>106</v>
      </c>
      <c r="E193" s="52"/>
      <c r="F193" s="79"/>
      <c r="G193" s="81"/>
    </row>
    <row r="194" spans="2:7" x14ac:dyDescent="0.35">
      <c r="B194" s="98"/>
      <c r="C194" s="52"/>
      <c r="D194" s="54"/>
      <c r="E194" s="52"/>
      <c r="F194" s="79"/>
      <c r="G194" s="81"/>
    </row>
    <row r="195" spans="2:7" ht="23" x14ac:dyDescent="0.35">
      <c r="B195" s="98" t="s">
        <v>494</v>
      </c>
      <c r="C195" s="52"/>
      <c r="D195" s="55" t="s">
        <v>495</v>
      </c>
      <c r="E195" s="52" t="s">
        <v>34</v>
      </c>
      <c r="F195" s="79">
        <v>15</v>
      </c>
      <c r="G195" s="81"/>
    </row>
    <row r="196" spans="2:7" x14ac:dyDescent="0.35">
      <c r="B196" s="98"/>
      <c r="C196" s="52"/>
      <c r="D196" s="53"/>
      <c r="E196" s="52"/>
      <c r="F196" s="79"/>
      <c r="G196" s="81"/>
    </row>
    <row r="197" spans="2:7" x14ac:dyDescent="0.35">
      <c r="B197" s="98"/>
      <c r="C197" s="97"/>
      <c r="D197" s="150"/>
      <c r="E197" s="52"/>
      <c r="F197" s="79"/>
      <c r="G197" s="81"/>
    </row>
    <row r="198" spans="2:7" x14ac:dyDescent="0.35">
      <c r="B198" s="98"/>
      <c r="C198" s="52"/>
      <c r="D198" s="53" t="s">
        <v>109</v>
      </c>
      <c r="E198" s="52"/>
      <c r="F198" s="79"/>
      <c r="G198" s="81"/>
    </row>
    <row r="199" spans="2:7" x14ac:dyDescent="0.35">
      <c r="B199" s="98"/>
      <c r="C199" s="52"/>
      <c r="D199" s="54"/>
      <c r="E199" s="52"/>
      <c r="F199" s="79"/>
      <c r="G199" s="81"/>
    </row>
    <row r="200" spans="2:7" x14ac:dyDescent="0.35">
      <c r="B200" s="98" t="s">
        <v>496</v>
      </c>
      <c r="C200" s="52"/>
      <c r="D200" s="53" t="s">
        <v>497</v>
      </c>
      <c r="E200" s="52" t="s">
        <v>34</v>
      </c>
      <c r="F200" s="79">
        <v>70</v>
      </c>
      <c r="G200" s="81"/>
    </row>
    <row r="201" spans="2:7" x14ac:dyDescent="0.35">
      <c r="B201" s="98"/>
      <c r="C201" s="52"/>
      <c r="D201" s="53"/>
      <c r="E201" s="52"/>
      <c r="F201" s="79"/>
      <c r="G201" s="81"/>
    </row>
    <row r="202" spans="2:7" x14ac:dyDescent="0.35">
      <c r="B202" s="98" t="s">
        <v>498</v>
      </c>
      <c r="C202" s="52"/>
      <c r="D202" s="53" t="s">
        <v>499</v>
      </c>
      <c r="E202" s="52" t="s">
        <v>34</v>
      </c>
      <c r="F202" s="79">
        <v>8</v>
      </c>
      <c r="G202" s="81"/>
    </row>
    <row r="203" spans="2:7" x14ac:dyDescent="0.35">
      <c r="B203" s="98"/>
      <c r="C203" s="52"/>
      <c r="D203" s="53"/>
      <c r="E203" s="52"/>
      <c r="F203" s="79"/>
      <c r="G203" s="81"/>
    </row>
    <row r="204" spans="2:7" x14ac:dyDescent="0.35">
      <c r="B204" s="98" t="s">
        <v>500</v>
      </c>
      <c r="C204" s="52"/>
      <c r="D204" s="53" t="s">
        <v>501</v>
      </c>
      <c r="E204" s="52" t="s">
        <v>34</v>
      </c>
      <c r="F204" s="79">
        <v>35</v>
      </c>
      <c r="G204" s="81"/>
    </row>
    <row r="205" spans="2:7" x14ac:dyDescent="0.35">
      <c r="B205" s="98"/>
      <c r="C205" s="52"/>
      <c r="D205" s="53"/>
      <c r="E205" s="52"/>
      <c r="F205" s="79"/>
      <c r="G205" s="81"/>
    </row>
    <row r="206" spans="2:7" x14ac:dyDescent="0.35">
      <c r="B206" s="98" t="s">
        <v>502</v>
      </c>
      <c r="C206" s="52"/>
      <c r="D206" s="53" t="s">
        <v>503</v>
      </c>
      <c r="E206" s="52" t="s">
        <v>34</v>
      </c>
      <c r="F206" s="79">
        <v>4</v>
      </c>
      <c r="G206" s="81"/>
    </row>
    <row r="207" spans="2:7" x14ac:dyDescent="0.35">
      <c r="B207" s="98"/>
      <c r="C207" s="52"/>
      <c r="D207" s="53"/>
      <c r="E207" s="52"/>
      <c r="F207" s="79"/>
      <c r="G207" s="81"/>
    </row>
    <row r="208" spans="2:7" x14ac:dyDescent="0.35">
      <c r="B208" s="98" t="s">
        <v>504</v>
      </c>
      <c r="C208" s="52"/>
      <c r="D208" s="53" t="s">
        <v>505</v>
      </c>
      <c r="E208" s="52" t="s">
        <v>34</v>
      </c>
      <c r="F208" s="79">
        <v>26</v>
      </c>
      <c r="G208" s="81"/>
    </row>
    <row r="209" spans="2:7" x14ac:dyDescent="0.35">
      <c r="B209" s="98"/>
      <c r="C209" s="52"/>
      <c r="D209" s="53"/>
      <c r="E209" s="52"/>
      <c r="F209" s="79"/>
      <c r="G209" s="81"/>
    </row>
    <row r="210" spans="2:7" x14ac:dyDescent="0.35">
      <c r="B210" s="98"/>
      <c r="C210" s="52"/>
      <c r="D210" s="53" t="s">
        <v>113</v>
      </c>
      <c r="E210" s="52"/>
      <c r="F210" s="79"/>
      <c r="G210" s="81"/>
    </row>
    <row r="211" spans="2:7" x14ac:dyDescent="0.35">
      <c r="B211" s="98"/>
      <c r="C211" s="52"/>
      <c r="D211" s="54"/>
      <c r="E211" s="52"/>
      <c r="F211" s="79"/>
      <c r="G211" s="81"/>
    </row>
    <row r="212" spans="2:7" x14ac:dyDescent="0.35">
      <c r="B212" s="98"/>
      <c r="C212" s="52"/>
      <c r="D212" s="53" t="s">
        <v>114</v>
      </c>
      <c r="E212" s="52"/>
      <c r="F212" s="79"/>
      <c r="G212" s="81"/>
    </row>
    <row r="213" spans="2:7" x14ac:dyDescent="0.35">
      <c r="B213" s="98"/>
      <c r="C213" s="52"/>
      <c r="D213" s="53"/>
      <c r="E213" s="52"/>
      <c r="F213" s="79"/>
      <c r="G213" s="81"/>
    </row>
    <row r="214" spans="2:7" x14ac:dyDescent="0.35">
      <c r="B214" s="98" t="s">
        <v>506</v>
      </c>
      <c r="C214" s="52"/>
      <c r="D214" s="53" t="s">
        <v>507</v>
      </c>
      <c r="E214" s="52" t="s">
        <v>34</v>
      </c>
      <c r="F214" s="79">
        <v>85</v>
      </c>
      <c r="G214" s="81"/>
    </row>
    <row r="215" spans="2:7" x14ac:dyDescent="0.35">
      <c r="B215" s="98"/>
      <c r="C215" s="52"/>
      <c r="D215" s="53"/>
      <c r="E215" s="52"/>
      <c r="F215" s="79"/>
      <c r="G215" s="81"/>
    </row>
    <row r="216" spans="2:7" x14ac:dyDescent="0.35">
      <c r="B216" s="98" t="s">
        <v>508</v>
      </c>
      <c r="C216" s="52"/>
      <c r="D216" s="53" t="s">
        <v>509</v>
      </c>
      <c r="E216" s="52" t="s">
        <v>34</v>
      </c>
      <c r="F216" s="79">
        <v>7</v>
      </c>
      <c r="G216" s="81"/>
    </row>
    <row r="217" spans="2:7" x14ac:dyDescent="0.35">
      <c r="B217" s="98"/>
      <c r="C217" s="52"/>
      <c r="D217" s="53"/>
      <c r="E217" s="52"/>
      <c r="F217" s="79"/>
      <c r="G217" s="81"/>
    </row>
    <row r="218" spans="2:7" x14ac:dyDescent="0.35">
      <c r="B218" s="6" t="s">
        <v>510</v>
      </c>
      <c r="C218" s="6">
        <v>8.6999999999999993</v>
      </c>
      <c r="D218" s="50" t="s">
        <v>511</v>
      </c>
      <c r="E218" s="52"/>
      <c r="F218" s="79"/>
      <c r="G218" s="81"/>
    </row>
    <row r="219" spans="2:7" x14ac:dyDescent="0.35">
      <c r="B219" s="6"/>
      <c r="C219" s="6"/>
      <c r="D219" s="50" t="s">
        <v>512</v>
      </c>
      <c r="E219" s="52"/>
      <c r="F219" s="79"/>
      <c r="G219" s="81"/>
    </row>
    <row r="220" spans="2:7" x14ac:dyDescent="0.35">
      <c r="B220" s="2"/>
      <c r="C220" s="2"/>
      <c r="D220" s="54"/>
      <c r="E220" s="52"/>
      <c r="F220" s="79"/>
      <c r="G220" s="81"/>
    </row>
    <row r="221" spans="2:7" ht="23" x14ac:dyDescent="0.35">
      <c r="B221" s="2" t="s">
        <v>513</v>
      </c>
      <c r="C221" s="2"/>
      <c r="D221" s="55" t="s">
        <v>514</v>
      </c>
      <c r="E221" s="52" t="s">
        <v>21</v>
      </c>
      <c r="F221" s="79">
        <v>0.25</v>
      </c>
      <c r="G221" s="81"/>
    </row>
    <row r="222" spans="2:7" x14ac:dyDescent="0.35">
      <c r="B222" s="2"/>
      <c r="C222" s="2"/>
      <c r="D222" s="53"/>
      <c r="E222" s="52"/>
      <c r="F222" s="79"/>
      <c r="G222" s="81"/>
    </row>
    <row r="223" spans="2:7" x14ac:dyDescent="0.35">
      <c r="B223" s="2"/>
      <c r="C223" s="2" t="s">
        <v>515</v>
      </c>
      <c r="D223" s="54" t="s">
        <v>516</v>
      </c>
      <c r="E223" s="52"/>
      <c r="F223" s="79"/>
      <c r="G223" s="81"/>
    </row>
    <row r="224" spans="2:7" x14ac:dyDescent="0.35">
      <c r="B224" s="2"/>
      <c r="C224" s="2"/>
      <c r="D224" s="54"/>
      <c r="E224" s="52"/>
      <c r="F224" s="79"/>
      <c r="G224" s="81"/>
    </row>
    <row r="225" spans="2:8" x14ac:dyDescent="0.35">
      <c r="B225" s="2" t="s">
        <v>517</v>
      </c>
      <c r="C225" s="2"/>
      <c r="D225" s="54" t="s">
        <v>518</v>
      </c>
      <c r="E225" s="52" t="s">
        <v>67</v>
      </c>
      <c r="F225" s="79">
        <v>3</v>
      </c>
      <c r="G225" s="81"/>
    </row>
    <row r="226" spans="2:8" x14ac:dyDescent="0.35">
      <c r="B226" s="2"/>
      <c r="C226" s="2"/>
      <c r="D226" s="54"/>
      <c r="E226" s="52"/>
      <c r="F226" s="79"/>
      <c r="G226" s="81"/>
    </row>
    <row r="227" spans="2:8" ht="34.5" x14ac:dyDescent="0.35">
      <c r="B227" s="98"/>
      <c r="C227" s="2" t="s">
        <v>519</v>
      </c>
      <c r="D227" s="135" t="s">
        <v>520</v>
      </c>
      <c r="E227" s="52"/>
      <c r="F227" s="79"/>
      <c r="G227" s="81"/>
    </row>
    <row r="228" spans="2:8" x14ac:dyDescent="0.35">
      <c r="B228" s="98"/>
      <c r="C228" s="2"/>
      <c r="D228" s="53"/>
      <c r="E228" s="52"/>
      <c r="F228" s="79"/>
      <c r="G228" s="81"/>
    </row>
    <row r="229" spans="2:8" x14ac:dyDescent="0.35">
      <c r="B229" s="98"/>
      <c r="C229" s="2"/>
      <c r="D229" s="51" t="s">
        <v>521</v>
      </c>
      <c r="E229" s="52"/>
      <c r="F229" s="79"/>
      <c r="G229" s="81"/>
    </row>
    <row r="230" spans="2:8" x14ac:dyDescent="0.35">
      <c r="B230" s="98"/>
      <c r="C230" s="2"/>
      <c r="D230" s="53" t="s">
        <v>522</v>
      </c>
      <c r="E230" s="52"/>
      <c r="F230" s="79"/>
      <c r="G230" s="81"/>
    </row>
    <row r="231" spans="2:8" x14ac:dyDescent="0.35">
      <c r="B231" s="98"/>
      <c r="C231" s="2"/>
      <c r="D231" s="53" t="s">
        <v>523</v>
      </c>
      <c r="E231" s="52"/>
      <c r="F231" s="79"/>
      <c r="G231" s="81"/>
    </row>
    <row r="232" spans="2:8" x14ac:dyDescent="0.35">
      <c r="B232" s="2"/>
      <c r="C232" s="2"/>
      <c r="D232" s="53"/>
      <c r="E232" s="52"/>
      <c r="F232" s="79"/>
      <c r="G232" s="81"/>
    </row>
    <row r="233" spans="2:8" ht="23" x14ac:dyDescent="0.35">
      <c r="B233" s="2" t="s">
        <v>524</v>
      </c>
      <c r="C233" s="2"/>
      <c r="D233" s="55" t="s">
        <v>525</v>
      </c>
      <c r="E233" s="52" t="s">
        <v>67</v>
      </c>
      <c r="F233" s="79">
        <v>1</v>
      </c>
      <c r="G233" s="81"/>
    </row>
    <row r="234" spans="2:8" x14ac:dyDescent="0.35">
      <c r="B234" s="2"/>
      <c r="C234" s="2"/>
      <c r="D234" s="107"/>
      <c r="E234" s="52"/>
      <c r="F234" s="79"/>
      <c r="G234" s="81"/>
    </row>
    <row r="235" spans="2:8" x14ac:dyDescent="0.35">
      <c r="B235" s="136"/>
      <c r="C235" s="137"/>
      <c r="D235" s="138"/>
      <c r="E235" s="137"/>
      <c r="F235" s="137"/>
      <c r="G235" s="139"/>
      <c r="H235" s="41"/>
    </row>
    <row r="236" spans="2:8" x14ac:dyDescent="0.35">
      <c r="B236" s="140"/>
      <c r="C236" s="141"/>
      <c r="D236" s="162" t="s">
        <v>160</v>
      </c>
      <c r="E236" s="142"/>
      <c r="F236" s="142"/>
      <c r="G236" s="143"/>
      <c r="H236" s="164"/>
    </row>
    <row r="237" spans="2:8" x14ac:dyDescent="0.35">
      <c r="B237" s="144"/>
      <c r="C237" s="145"/>
      <c r="D237" s="146" t="s">
        <v>58</v>
      </c>
      <c r="E237" s="147"/>
      <c r="F237" s="148"/>
      <c r="G237" s="149"/>
      <c r="H237" s="109"/>
    </row>
    <row r="238" spans="2:8" ht="23" x14ac:dyDescent="0.35">
      <c r="B238" s="11" t="s">
        <v>526</v>
      </c>
      <c r="C238" s="11"/>
      <c r="D238" s="55" t="s">
        <v>527</v>
      </c>
      <c r="E238" s="102" t="s">
        <v>67</v>
      </c>
      <c r="F238" s="101">
        <v>1</v>
      </c>
      <c r="G238" s="81"/>
    </row>
    <row r="239" spans="2:8" x14ac:dyDescent="0.35">
      <c r="B239" s="2"/>
      <c r="C239" s="2"/>
      <c r="D239" s="53"/>
      <c r="E239" s="52"/>
      <c r="F239" s="79"/>
      <c r="G239" s="81"/>
    </row>
    <row r="240" spans="2:8" ht="23" x14ac:dyDescent="0.35">
      <c r="B240" s="11" t="s">
        <v>528</v>
      </c>
      <c r="C240" s="11"/>
      <c r="D240" s="55" t="s">
        <v>529</v>
      </c>
      <c r="E240" s="102" t="s">
        <v>67</v>
      </c>
      <c r="F240" s="101">
        <v>1</v>
      </c>
      <c r="G240" s="81"/>
    </row>
    <row r="241" spans="2:7" x14ac:dyDescent="0.35">
      <c r="B241" s="2"/>
      <c r="C241" s="2"/>
      <c r="D241" s="54"/>
      <c r="E241" s="52"/>
      <c r="F241" s="79"/>
      <c r="G241" s="81"/>
    </row>
    <row r="242" spans="2:7" ht="23" x14ac:dyDescent="0.35">
      <c r="B242" s="11" t="s">
        <v>530</v>
      </c>
      <c r="C242" s="11"/>
      <c r="D242" s="55" t="s">
        <v>531</v>
      </c>
      <c r="E242" s="102" t="s">
        <v>67</v>
      </c>
      <c r="F242" s="101">
        <v>2</v>
      </c>
      <c r="G242" s="81"/>
    </row>
    <row r="243" spans="2:7" x14ac:dyDescent="0.35">
      <c r="B243" s="2"/>
      <c r="C243" s="2"/>
      <c r="D243" s="53"/>
      <c r="E243" s="52"/>
      <c r="F243" s="79"/>
      <c r="G243" s="81"/>
    </row>
    <row r="244" spans="2:7" ht="23" x14ac:dyDescent="0.35">
      <c r="B244" s="2" t="s">
        <v>532</v>
      </c>
      <c r="C244" s="2"/>
      <c r="D244" s="55" t="s">
        <v>533</v>
      </c>
      <c r="E244" s="52" t="s">
        <v>67</v>
      </c>
      <c r="F244" s="79">
        <v>1</v>
      </c>
      <c r="G244" s="81"/>
    </row>
    <row r="245" spans="2:7" x14ac:dyDescent="0.35">
      <c r="B245" s="2"/>
      <c r="C245" s="2"/>
      <c r="D245" s="55"/>
      <c r="E245" s="52"/>
      <c r="F245" s="79"/>
      <c r="G245" s="81"/>
    </row>
    <row r="246" spans="2:7" x14ac:dyDescent="0.35">
      <c r="B246" s="2"/>
      <c r="C246" s="2"/>
      <c r="D246" s="53" t="s">
        <v>534</v>
      </c>
      <c r="E246" s="52"/>
      <c r="F246" s="79"/>
      <c r="G246" s="81"/>
    </row>
    <row r="247" spans="2:7" x14ac:dyDescent="0.35">
      <c r="B247" s="2"/>
      <c r="C247" s="2"/>
      <c r="D247" s="53" t="s">
        <v>535</v>
      </c>
      <c r="E247" s="52"/>
      <c r="F247" s="79"/>
      <c r="G247" s="81"/>
    </row>
    <row r="248" spans="2:7" x14ac:dyDescent="0.35">
      <c r="B248" s="11"/>
      <c r="C248" s="11"/>
      <c r="D248" s="53" t="s">
        <v>523</v>
      </c>
      <c r="E248" s="102"/>
      <c r="F248" s="101"/>
      <c r="G248" s="96"/>
    </row>
    <row r="249" spans="2:7" x14ac:dyDescent="0.35">
      <c r="B249" s="11"/>
      <c r="C249" s="11"/>
      <c r="D249" s="55"/>
      <c r="E249" s="102"/>
      <c r="F249" s="101"/>
      <c r="G249" s="96"/>
    </row>
    <row r="250" spans="2:7" ht="23" x14ac:dyDescent="0.35">
      <c r="B250" s="2" t="s">
        <v>536</v>
      </c>
      <c r="C250" s="2"/>
      <c r="D250" s="55" t="s">
        <v>525</v>
      </c>
      <c r="E250" s="52" t="s">
        <v>67</v>
      </c>
      <c r="F250" s="79">
        <v>2</v>
      </c>
      <c r="G250" s="96"/>
    </row>
    <row r="251" spans="2:7" x14ac:dyDescent="0.35">
      <c r="B251" s="2"/>
      <c r="C251" s="2"/>
      <c r="D251" s="53"/>
      <c r="E251" s="52"/>
      <c r="F251" s="79"/>
      <c r="G251" s="96"/>
    </row>
    <row r="252" spans="2:7" ht="23" x14ac:dyDescent="0.35">
      <c r="B252" s="2" t="s">
        <v>537</v>
      </c>
      <c r="C252" s="2"/>
      <c r="D252" s="55" t="s">
        <v>527</v>
      </c>
      <c r="E252" s="52" t="s">
        <v>67</v>
      </c>
      <c r="F252" s="79">
        <v>16</v>
      </c>
      <c r="G252" s="96"/>
    </row>
    <row r="253" spans="2:7" x14ac:dyDescent="0.35">
      <c r="B253" s="2"/>
      <c r="C253" s="2"/>
      <c r="D253" s="53"/>
      <c r="E253" s="52"/>
      <c r="F253" s="79"/>
      <c r="G253" s="96"/>
    </row>
    <row r="254" spans="2:7" ht="23" x14ac:dyDescent="0.35">
      <c r="B254" s="2" t="s">
        <v>538</v>
      </c>
      <c r="C254" s="2"/>
      <c r="D254" s="55" t="s">
        <v>539</v>
      </c>
      <c r="E254" s="52" t="s">
        <v>67</v>
      </c>
      <c r="F254" s="79">
        <v>3</v>
      </c>
      <c r="G254" s="81"/>
    </row>
    <row r="255" spans="2:7" x14ac:dyDescent="0.35">
      <c r="B255" s="2"/>
      <c r="C255" s="2"/>
      <c r="D255" s="55"/>
      <c r="E255" s="52"/>
      <c r="F255" s="79"/>
      <c r="G255" s="81"/>
    </row>
    <row r="256" spans="2:7" x14ac:dyDescent="0.35">
      <c r="B256" s="2"/>
      <c r="C256" s="2"/>
      <c r="D256" s="55" t="s">
        <v>540</v>
      </c>
      <c r="E256" s="52"/>
      <c r="F256" s="79"/>
      <c r="G256" s="81"/>
    </row>
    <row r="257" spans="2:7" x14ac:dyDescent="0.35">
      <c r="B257" s="2"/>
      <c r="C257" s="2"/>
      <c r="D257" s="55"/>
      <c r="E257" s="52"/>
      <c r="F257" s="79"/>
      <c r="G257" s="81"/>
    </row>
    <row r="258" spans="2:7" x14ac:dyDescent="0.35">
      <c r="B258" s="2" t="s">
        <v>541</v>
      </c>
      <c r="C258" s="2"/>
      <c r="D258" s="53" t="s">
        <v>542</v>
      </c>
      <c r="E258" s="52" t="s">
        <v>67</v>
      </c>
      <c r="F258" s="79">
        <v>2</v>
      </c>
      <c r="G258" s="81"/>
    </row>
    <row r="259" spans="2:7" x14ac:dyDescent="0.35">
      <c r="B259" s="2"/>
      <c r="C259" s="2"/>
      <c r="D259" s="53"/>
      <c r="E259" s="52"/>
      <c r="F259" s="79"/>
      <c r="G259" s="81"/>
    </row>
    <row r="260" spans="2:7" x14ac:dyDescent="0.35">
      <c r="B260" s="6" t="s">
        <v>543</v>
      </c>
      <c r="C260" s="6" t="s">
        <v>12</v>
      </c>
      <c r="D260" s="50" t="s">
        <v>544</v>
      </c>
      <c r="E260" s="52"/>
      <c r="F260" s="79"/>
      <c r="G260" s="81"/>
    </row>
    <row r="261" spans="2:7" x14ac:dyDescent="0.35">
      <c r="B261" s="6"/>
      <c r="C261" s="6" t="s">
        <v>545</v>
      </c>
      <c r="D261" s="50"/>
      <c r="E261" s="52"/>
      <c r="F261" s="79"/>
      <c r="G261" s="81"/>
    </row>
    <row r="262" spans="2:7" x14ac:dyDescent="0.35">
      <c r="B262" s="2"/>
      <c r="C262" s="2"/>
      <c r="D262" s="53"/>
      <c r="E262" s="52"/>
      <c r="F262" s="79"/>
      <c r="G262" s="81"/>
    </row>
    <row r="263" spans="2:7" x14ac:dyDescent="0.35">
      <c r="B263" s="2" t="s">
        <v>546</v>
      </c>
      <c r="C263" s="2" t="s">
        <v>547</v>
      </c>
      <c r="D263" s="53" t="s">
        <v>548</v>
      </c>
      <c r="E263" s="52" t="s">
        <v>64</v>
      </c>
      <c r="F263" s="79">
        <v>65</v>
      </c>
      <c r="G263" s="81"/>
    </row>
    <row r="264" spans="2:7" x14ac:dyDescent="0.35">
      <c r="B264" s="2"/>
      <c r="C264" s="2"/>
      <c r="D264" s="53"/>
      <c r="E264" s="52"/>
      <c r="F264" s="79"/>
      <c r="G264" s="81"/>
    </row>
    <row r="265" spans="2:7" ht="23" x14ac:dyDescent="0.35">
      <c r="B265" s="2" t="s">
        <v>549</v>
      </c>
      <c r="C265" s="2" t="s">
        <v>550</v>
      </c>
      <c r="D265" s="55" t="s">
        <v>551</v>
      </c>
      <c r="E265" s="52" t="s">
        <v>34</v>
      </c>
      <c r="F265" s="79">
        <v>2</v>
      </c>
      <c r="G265" s="81"/>
    </row>
    <row r="266" spans="2:7" x14ac:dyDescent="0.35">
      <c r="B266" s="2"/>
      <c r="C266" s="2"/>
      <c r="D266" s="55"/>
      <c r="E266" s="52"/>
      <c r="F266" s="79"/>
      <c r="G266" s="81"/>
    </row>
    <row r="267" spans="2:7" x14ac:dyDescent="0.35">
      <c r="B267" s="132" t="s">
        <v>552</v>
      </c>
      <c r="C267" s="153" t="s">
        <v>118</v>
      </c>
      <c r="D267" s="50" t="s">
        <v>119</v>
      </c>
      <c r="E267" s="52"/>
      <c r="F267" s="79"/>
      <c r="G267" s="81"/>
    </row>
    <row r="268" spans="2:7" x14ac:dyDescent="0.35">
      <c r="B268" s="132"/>
      <c r="C268" s="153" t="s">
        <v>120</v>
      </c>
      <c r="D268" s="50"/>
      <c r="E268" s="52"/>
      <c r="F268" s="79"/>
      <c r="G268" s="81"/>
    </row>
    <row r="269" spans="2:7" x14ac:dyDescent="0.35">
      <c r="B269" s="98"/>
      <c r="C269" s="58" t="s">
        <v>38</v>
      </c>
      <c r="D269" s="51" t="s">
        <v>121</v>
      </c>
      <c r="E269" s="52"/>
      <c r="F269" s="79"/>
      <c r="G269" s="81"/>
    </row>
    <row r="270" spans="2:7" x14ac:dyDescent="0.35">
      <c r="B270" s="98"/>
      <c r="C270" s="58"/>
      <c r="D270" s="53"/>
      <c r="E270" s="52"/>
      <c r="F270" s="79"/>
      <c r="G270" s="81"/>
    </row>
    <row r="271" spans="2:7" ht="23" x14ac:dyDescent="0.35">
      <c r="B271" s="98" t="s">
        <v>553</v>
      </c>
      <c r="C271" s="134"/>
      <c r="D271" s="152" t="s">
        <v>554</v>
      </c>
      <c r="E271" s="52" t="s">
        <v>34</v>
      </c>
      <c r="F271" s="79">
        <v>85</v>
      </c>
      <c r="G271" s="81"/>
    </row>
    <row r="272" spans="2:7" x14ac:dyDescent="0.35">
      <c r="B272" s="2"/>
      <c r="C272" s="2"/>
      <c r="D272" s="53"/>
      <c r="E272" s="52"/>
      <c r="F272" s="79"/>
      <c r="G272" s="81"/>
    </row>
    <row r="273" spans="2:7" ht="23" x14ac:dyDescent="0.35">
      <c r="B273" s="98" t="s">
        <v>555</v>
      </c>
      <c r="C273" s="52"/>
      <c r="D273" s="55" t="s">
        <v>556</v>
      </c>
      <c r="E273" s="52" t="s">
        <v>64</v>
      </c>
      <c r="F273" s="79">
        <v>30</v>
      </c>
      <c r="G273" s="81"/>
    </row>
    <row r="274" spans="2:7" x14ac:dyDescent="0.35">
      <c r="B274" s="98"/>
      <c r="C274" s="52"/>
      <c r="D274" s="54"/>
      <c r="E274" s="52"/>
      <c r="F274" s="79"/>
      <c r="G274" s="81"/>
    </row>
    <row r="275" spans="2:7" x14ac:dyDescent="0.35">
      <c r="B275" s="98"/>
      <c r="C275" s="52"/>
      <c r="D275" s="53" t="s">
        <v>132</v>
      </c>
      <c r="E275" s="52"/>
      <c r="F275" s="79"/>
      <c r="G275" s="81"/>
    </row>
    <row r="276" spans="2:7" ht="57.5" x14ac:dyDescent="0.35">
      <c r="B276" s="98" t="s">
        <v>557</v>
      </c>
      <c r="C276" s="52"/>
      <c r="D276" s="55" t="s">
        <v>134</v>
      </c>
      <c r="E276" s="52" t="s">
        <v>34</v>
      </c>
      <c r="F276" s="79">
        <v>5</v>
      </c>
      <c r="G276" s="81"/>
    </row>
    <row r="277" spans="2:7" x14ac:dyDescent="0.35">
      <c r="B277" s="98"/>
      <c r="C277" s="58"/>
      <c r="D277" s="51"/>
      <c r="E277" s="52"/>
      <c r="F277" s="79"/>
      <c r="G277" s="81"/>
    </row>
    <row r="278" spans="2:7" ht="23" x14ac:dyDescent="0.35">
      <c r="B278" s="98" t="s">
        <v>558</v>
      </c>
      <c r="C278" s="52" t="s">
        <v>142</v>
      </c>
      <c r="D278" s="55" t="s">
        <v>559</v>
      </c>
      <c r="E278" s="52" t="s">
        <v>64</v>
      </c>
      <c r="F278" s="79">
        <v>15</v>
      </c>
      <c r="G278" s="81"/>
    </row>
    <row r="279" spans="2:7" x14ac:dyDescent="0.35">
      <c r="B279" s="98"/>
      <c r="C279" s="52"/>
      <c r="D279" s="55"/>
      <c r="E279" s="52"/>
      <c r="F279" s="79"/>
      <c r="G279" s="81"/>
    </row>
    <row r="280" spans="2:7" x14ac:dyDescent="0.35">
      <c r="B280" s="98" t="s">
        <v>560</v>
      </c>
      <c r="C280" s="52" t="s">
        <v>137</v>
      </c>
      <c r="D280" s="54" t="s">
        <v>561</v>
      </c>
      <c r="E280" s="52" t="s">
        <v>64</v>
      </c>
      <c r="F280" s="79">
        <v>15</v>
      </c>
      <c r="G280" s="81"/>
    </row>
    <row r="281" spans="2:7" x14ac:dyDescent="0.35">
      <c r="B281" s="98"/>
      <c r="C281" s="52"/>
      <c r="D281" s="54"/>
      <c r="E281" s="52"/>
      <c r="F281" s="79"/>
      <c r="G281" s="81"/>
    </row>
    <row r="282" spans="2:7" x14ac:dyDescent="0.35">
      <c r="B282" s="98"/>
      <c r="C282" s="52" t="s">
        <v>192</v>
      </c>
      <c r="D282" s="54" t="s">
        <v>193</v>
      </c>
      <c r="E282" s="52"/>
      <c r="F282" s="79"/>
      <c r="G282" s="81"/>
    </row>
    <row r="283" spans="2:7" ht="23" x14ac:dyDescent="0.35">
      <c r="B283" s="98" t="s">
        <v>562</v>
      </c>
      <c r="C283" s="52"/>
      <c r="D283" s="107" t="s">
        <v>563</v>
      </c>
      <c r="E283" s="52" t="s">
        <v>34</v>
      </c>
      <c r="F283" s="79">
        <v>15</v>
      </c>
      <c r="G283" s="81"/>
    </row>
    <row r="284" spans="2:7" x14ac:dyDescent="0.35">
      <c r="B284" s="98"/>
      <c r="C284" s="52"/>
      <c r="D284" s="54"/>
      <c r="E284" s="52"/>
      <c r="F284" s="79"/>
      <c r="G284" s="81"/>
    </row>
    <row r="285" spans="2:7" x14ac:dyDescent="0.35">
      <c r="B285" s="98"/>
      <c r="C285" s="52" t="s">
        <v>564</v>
      </c>
      <c r="D285" s="53" t="s">
        <v>565</v>
      </c>
      <c r="E285" s="52"/>
      <c r="F285" s="79"/>
      <c r="G285" s="81"/>
    </row>
    <row r="286" spans="2:7" ht="23" x14ac:dyDescent="0.35">
      <c r="B286" s="98" t="s">
        <v>566</v>
      </c>
      <c r="C286" s="52"/>
      <c r="D286" s="55" t="s">
        <v>567</v>
      </c>
      <c r="E286" s="52" t="s">
        <v>67</v>
      </c>
      <c r="F286" s="79">
        <v>2</v>
      </c>
      <c r="G286" s="81"/>
    </row>
    <row r="287" spans="2:7" x14ac:dyDescent="0.35">
      <c r="B287" s="98"/>
      <c r="C287" s="52"/>
      <c r="D287" s="53"/>
      <c r="E287" s="52"/>
      <c r="F287" s="79"/>
      <c r="G287" s="81"/>
    </row>
    <row r="288" spans="2:7" ht="23" x14ac:dyDescent="0.35">
      <c r="B288" s="98" t="s">
        <v>568</v>
      </c>
      <c r="C288" s="52"/>
      <c r="D288" s="107" t="s">
        <v>569</v>
      </c>
      <c r="E288" s="52" t="s">
        <v>64</v>
      </c>
      <c r="F288" s="79">
        <v>10</v>
      </c>
      <c r="G288" s="81"/>
    </row>
    <row r="289" spans="2:8" x14ac:dyDescent="0.35">
      <c r="B289" s="98"/>
      <c r="C289" s="52"/>
      <c r="D289" s="107"/>
      <c r="E289" s="52"/>
      <c r="F289" s="79"/>
      <c r="G289" s="81"/>
    </row>
    <row r="290" spans="2:8" x14ac:dyDescent="0.35">
      <c r="B290" s="98" t="s">
        <v>570</v>
      </c>
      <c r="C290" s="52"/>
      <c r="D290" s="55" t="s">
        <v>571</v>
      </c>
      <c r="E290" s="52" t="s">
        <v>67</v>
      </c>
      <c r="F290" s="79">
        <v>2</v>
      </c>
      <c r="G290" s="81"/>
    </row>
    <row r="291" spans="2:8" x14ac:dyDescent="0.35">
      <c r="B291" s="98"/>
      <c r="C291" s="52"/>
      <c r="D291" s="54"/>
      <c r="E291" s="52"/>
      <c r="F291" s="79"/>
      <c r="G291" s="81"/>
    </row>
    <row r="292" spans="2:8" x14ac:dyDescent="0.35">
      <c r="B292" s="136"/>
      <c r="C292" s="137"/>
      <c r="D292" s="138"/>
      <c r="E292" s="137"/>
      <c r="F292" s="137"/>
      <c r="G292" s="139"/>
      <c r="H292" s="41"/>
    </row>
    <row r="293" spans="2:8" x14ac:dyDescent="0.35">
      <c r="B293" s="140"/>
      <c r="C293" s="141"/>
      <c r="D293" s="162" t="s">
        <v>160</v>
      </c>
      <c r="E293" s="142"/>
      <c r="F293" s="142"/>
      <c r="G293" s="143"/>
      <c r="H293" s="164"/>
    </row>
    <row r="294" spans="2:8" x14ac:dyDescent="0.35">
      <c r="B294" s="144"/>
      <c r="C294" s="145"/>
      <c r="D294" s="146" t="s">
        <v>58</v>
      </c>
      <c r="E294" s="147"/>
      <c r="F294" s="148"/>
      <c r="G294" s="149"/>
      <c r="H294" s="109"/>
    </row>
    <row r="295" spans="2:8" x14ac:dyDescent="0.35">
      <c r="B295" s="98"/>
      <c r="C295" s="52" t="s">
        <v>139</v>
      </c>
      <c r="D295" s="53" t="s">
        <v>140</v>
      </c>
      <c r="E295" s="52"/>
      <c r="F295" s="79"/>
      <c r="G295" s="81"/>
    </row>
    <row r="296" spans="2:8" ht="23" x14ac:dyDescent="0.35">
      <c r="B296" s="98" t="s">
        <v>572</v>
      </c>
      <c r="C296" s="52" t="s">
        <v>142</v>
      </c>
      <c r="D296" s="55" t="s">
        <v>573</v>
      </c>
      <c r="E296" s="52" t="s">
        <v>67</v>
      </c>
      <c r="F296" s="79">
        <v>3</v>
      </c>
      <c r="G296" s="81"/>
    </row>
    <row r="297" spans="2:8" x14ac:dyDescent="0.35">
      <c r="B297" s="98"/>
      <c r="C297" s="52"/>
      <c r="D297" s="133"/>
      <c r="E297" s="52"/>
      <c r="F297" s="97"/>
      <c r="G297" s="81"/>
    </row>
    <row r="298" spans="2:8" ht="23" x14ac:dyDescent="0.35">
      <c r="B298" s="98" t="s">
        <v>574</v>
      </c>
      <c r="C298" s="52" t="s">
        <v>142</v>
      </c>
      <c r="D298" s="154" t="s">
        <v>575</v>
      </c>
      <c r="E298" s="52" t="s">
        <v>67</v>
      </c>
      <c r="F298" s="97">
        <v>1</v>
      </c>
      <c r="G298" s="81"/>
    </row>
    <row r="299" spans="2:8" x14ac:dyDescent="0.35">
      <c r="B299" s="98"/>
      <c r="C299" s="52"/>
      <c r="D299" s="54"/>
      <c r="E299" s="52"/>
      <c r="F299" s="79"/>
      <c r="G299" s="81"/>
    </row>
    <row r="300" spans="2:8" x14ac:dyDescent="0.35">
      <c r="B300" s="98"/>
      <c r="C300" s="52" t="s">
        <v>145</v>
      </c>
      <c r="D300" s="133" t="s">
        <v>146</v>
      </c>
      <c r="E300" s="52"/>
      <c r="F300" s="97"/>
      <c r="G300" s="81"/>
    </row>
    <row r="301" spans="2:8" ht="34.5" x14ac:dyDescent="0.35">
      <c r="B301" s="98" t="s">
        <v>576</v>
      </c>
      <c r="C301" s="52"/>
      <c r="D301" s="154" t="s">
        <v>577</v>
      </c>
      <c r="E301" s="52" t="s">
        <v>67</v>
      </c>
      <c r="F301" s="97">
        <v>2</v>
      </c>
      <c r="G301" s="81"/>
    </row>
    <row r="302" spans="2:8" x14ac:dyDescent="0.35">
      <c r="B302" s="98"/>
      <c r="C302" s="52"/>
      <c r="D302" s="53"/>
      <c r="E302" s="52"/>
      <c r="F302" s="79"/>
      <c r="G302" s="81"/>
    </row>
    <row r="303" spans="2:8" ht="34.5" x14ac:dyDescent="0.35">
      <c r="B303" s="98" t="s">
        <v>578</v>
      </c>
      <c r="C303" s="52"/>
      <c r="D303" s="154" t="s">
        <v>579</v>
      </c>
      <c r="E303" s="52" t="s">
        <v>67</v>
      </c>
      <c r="F303" s="97">
        <v>6</v>
      </c>
      <c r="G303" s="81"/>
    </row>
    <row r="304" spans="2:8" x14ac:dyDescent="0.35">
      <c r="B304" s="98"/>
      <c r="C304" s="52" t="s">
        <v>149</v>
      </c>
      <c r="D304" s="133" t="s">
        <v>150</v>
      </c>
      <c r="E304" s="52"/>
      <c r="F304" s="97"/>
      <c r="G304" s="81"/>
    </row>
    <row r="305" spans="2:7" x14ac:dyDescent="0.35">
      <c r="B305" s="98"/>
      <c r="C305" s="52"/>
      <c r="D305" s="133"/>
      <c r="E305" s="52"/>
      <c r="F305" s="97"/>
      <c r="G305" s="81"/>
    </row>
    <row r="306" spans="2:7" ht="23" x14ac:dyDescent="0.35">
      <c r="B306" s="98" t="s">
        <v>580</v>
      </c>
      <c r="C306" s="52"/>
      <c r="D306" s="155" t="s">
        <v>581</v>
      </c>
      <c r="E306" s="52" t="s">
        <v>67</v>
      </c>
      <c r="F306" s="97">
        <v>3</v>
      </c>
      <c r="G306" s="81"/>
    </row>
    <row r="307" spans="2:7" x14ac:dyDescent="0.35">
      <c r="B307" s="98"/>
      <c r="C307" s="52"/>
      <c r="D307" s="133"/>
      <c r="E307" s="52"/>
      <c r="F307" s="97"/>
      <c r="G307" s="81"/>
    </row>
    <row r="308" spans="2:7" ht="23" x14ac:dyDescent="0.35">
      <c r="B308" s="98" t="s">
        <v>582</v>
      </c>
      <c r="C308" s="52"/>
      <c r="D308" s="155" t="s">
        <v>583</v>
      </c>
      <c r="E308" s="52" t="s">
        <v>67</v>
      </c>
      <c r="F308" s="97">
        <v>1</v>
      </c>
      <c r="G308" s="81"/>
    </row>
    <row r="309" spans="2:7" x14ac:dyDescent="0.35">
      <c r="B309" s="98"/>
      <c r="C309" s="52"/>
      <c r="D309" s="154"/>
      <c r="E309" s="52"/>
      <c r="F309" s="97"/>
      <c r="G309" s="81"/>
    </row>
    <row r="310" spans="2:7" ht="23" x14ac:dyDescent="0.35">
      <c r="B310" s="98" t="s">
        <v>584</v>
      </c>
      <c r="C310" s="52"/>
      <c r="D310" s="154" t="s">
        <v>585</v>
      </c>
      <c r="E310" s="52" t="s">
        <v>67</v>
      </c>
      <c r="F310" s="97">
        <v>2</v>
      </c>
      <c r="G310" s="81"/>
    </row>
    <row r="311" spans="2:7" x14ac:dyDescent="0.35">
      <c r="B311" s="98"/>
      <c r="C311" s="52"/>
      <c r="D311" s="133"/>
      <c r="E311" s="52"/>
      <c r="F311" s="97"/>
      <c r="G311" s="81"/>
    </row>
    <row r="312" spans="2:7" ht="23" x14ac:dyDescent="0.35">
      <c r="B312" s="98" t="s">
        <v>586</v>
      </c>
      <c r="C312" s="52"/>
      <c r="D312" s="154" t="s">
        <v>587</v>
      </c>
      <c r="E312" s="52" t="s">
        <v>67</v>
      </c>
      <c r="F312" s="97">
        <v>6</v>
      </c>
      <c r="G312" s="81"/>
    </row>
    <row r="313" spans="2:7" x14ac:dyDescent="0.35">
      <c r="B313" s="98"/>
      <c r="C313" s="52"/>
      <c r="D313" s="107"/>
      <c r="E313" s="52"/>
      <c r="F313" s="79"/>
      <c r="G313" s="81"/>
    </row>
    <row r="314" spans="2:7" x14ac:dyDescent="0.35">
      <c r="B314" s="132" t="s">
        <v>588</v>
      </c>
      <c r="C314" s="47"/>
      <c r="D314" s="156" t="s">
        <v>589</v>
      </c>
      <c r="E314" s="52"/>
      <c r="F314" s="97"/>
      <c r="G314" s="81"/>
    </row>
    <row r="315" spans="2:7" x14ac:dyDescent="0.35">
      <c r="B315" s="132"/>
      <c r="C315" s="47"/>
      <c r="D315" s="156"/>
      <c r="E315" s="52"/>
      <c r="F315" s="97"/>
      <c r="G315" s="81"/>
    </row>
    <row r="316" spans="2:7" ht="34.5" x14ac:dyDescent="0.35">
      <c r="B316" s="157"/>
      <c r="C316" s="158" t="s">
        <v>590</v>
      </c>
      <c r="D316" s="159" t="s">
        <v>591</v>
      </c>
      <c r="E316" s="52"/>
      <c r="F316" s="97"/>
      <c r="G316" s="81"/>
    </row>
    <row r="317" spans="2:7" x14ac:dyDescent="0.35">
      <c r="B317" s="98"/>
      <c r="C317" s="52"/>
      <c r="D317" s="133"/>
      <c r="E317" s="52"/>
      <c r="F317" s="97"/>
      <c r="G317" s="81"/>
    </row>
    <row r="318" spans="2:7" ht="34.5" x14ac:dyDescent="0.35">
      <c r="B318" s="160" t="s">
        <v>592</v>
      </c>
      <c r="C318" s="102"/>
      <c r="D318" s="154" t="s">
        <v>593</v>
      </c>
      <c r="E318" s="102" t="s">
        <v>67</v>
      </c>
      <c r="F318" s="161">
        <v>1</v>
      </c>
      <c r="G318" s="81"/>
    </row>
    <row r="319" spans="2:7" x14ac:dyDescent="0.35">
      <c r="B319" s="98"/>
      <c r="C319" s="52"/>
      <c r="D319" s="133"/>
      <c r="E319" s="52"/>
      <c r="F319" s="97"/>
      <c r="G319" s="81"/>
    </row>
    <row r="320" spans="2:7" x14ac:dyDescent="0.35">
      <c r="B320" s="132"/>
      <c r="C320" s="47"/>
      <c r="D320" s="133" t="s">
        <v>594</v>
      </c>
      <c r="E320" s="52"/>
      <c r="F320" s="97"/>
      <c r="G320" s="81"/>
    </row>
    <row r="321" spans="1:14" x14ac:dyDescent="0.35">
      <c r="B321" s="132"/>
      <c r="C321" s="47"/>
      <c r="D321" s="156"/>
      <c r="E321" s="52"/>
      <c r="F321" s="97"/>
      <c r="G321" s="81"/>
    </row>
    <row r="322" spans="1:14" x14ac:dyDescent="0.35">
      <c r="B322" s="98" t="s">
        <v>595</v>
      </c>
      <c r="C322" s="52"/>
      <c r="D322" s="133" t="s">
        <v>596</v>
      </c>
      <c r="E322" s="52" t="s">
        <v>21</v>
      </c>
      <c r="F322" s="97">
        <v>3</v>
      </c>
      <c r="G322" s="81"/>
    </row>
    <row r="323" spans="1:14" x14ac:dyDescent="0.35">
      <c r="B323" s="98"/>
      <c r="C323" s="52"/>
      <c r="D323" s="133"/>
      <c r="E323" s="52"/>
      <c r="F323" s="97"/>
      <c r="G323" s="81"/>
    </row>
    <row r="324" spans="1:14" x14ac:dyDescent="0.35">
      <c r="B324" s="98"/>
      <c r="C324" s="52"/>
      <c r="D324" s="133" t="s">
        <v>597</v>
      </c>
      <c r="E324" s="52"/>
      <c r="F324" s="97"/>
      <c r="G324" s="81"/>
    </row>
    <row r="325" spans="1:14" x14ac:dyDescent="0.35">
      <c r="B325" s="98"/>
      <c r="C325" s="52"/>
      <c r="D325" s="133"/>
      <c r="E325" s="52"/>
      <c r="F325" s="97"/>
      <c r="G325" s="81"/>
    </row>
    <row r="326" spans="1:14" x14ac:dyDescent="0.35">
      <c r="B326" s="98" t="s">
        <v>598</v>
      </c>
      <c r="C326" s="52"/>
      <c r="D326" s="133" t="s">
        <v>599</v>
      </c>
      <c r="E326" s="52" t="s">
        <v>67</v>
      </c>
      <c r="F326" s="97">
        <v>12</v>
      </c>
      <c r="G326" s="81"/>
    </row>
    <row r="327" spans="1:14" x14ac:dyDescent="0.35">
      <c r="B327" s="98"/>
      <c r="C327" s="52"/>
      <c r="D327" s="133" t="s">
        <v>600</v>
      </c>
      <c r="E327" s="52"/>
      <c r="F327" s="97"/>
      <c r="G327" s="81"/>
    </row>
    <row r="328" spans="1:14" x14ac:dyDescent="0.35">
      <c r="B328" s="98"/>
      <c r="C328" s="52"/>
      <c r="D328" s="133"/>
      <c r="E328" s="52"/>
      <c r="F328" s="97"/>
      <c r="G328" s="81"/>
    </row>
    <row r="329" spans="1:14" ht="23" x14ac:dyDescent="0.35">
      <c r="B329" s="98" t="s">
        <v>601</v>
      </c>
      <c r="C329" s="52"/>
      <c r="D329" s="154" t="s">
        <v>602</v>
      </c>
      <c r="E329" s="52" t="s">
        <v>67</v>
      </c>
      <c r="F329" s="97">
        <v>1</v>
      </c>
      <c r="G329" s="81"/>
    </row>
    <row r="330" spans="1:14" x14ac:dyDescent="0.35">
      <c r="A330" s="98"/>
      <c r="B330" s="52"/>
      <c r="C330" s="133"/>
      <c r="D330" s="52"/>
      <c r="E330" s="97"/>
      <c r="F330" s="81"/>
      <c r="G330"/>
      <c r="I330" s="600"/>
      <c r="J330" s="54"/>
      <c r="K330" s="79"/>
      <c r="L330" s="79"/>
      <c r="M330" s="166"/>
      <c r="N330" s="37"/>
    </row>
    <row r="331" spans="1:14" x14ac:dyDescent="0.35">
      <c r="A331" s="98"/>
      <c r="B331" s="52"/>
      <c r="C331" s="133"/>
      <c r="D331" s="52"/>
      <c r="E331" s="97"/>
      <c r="F331" s="81"/>
      <c r="G331"/>
      <c r="I331" s="601"/>
      <c r="N331" s="37"/>
    </row>
    <row r="332" spans="1:14" x14ac:dyDescent="0.35">
      <c r="A332" s="98"/>
      <c r="B332" s="52"/>
      <c r="C332" s="154"/>
      <c r="D332" s="52"/>
      <c r="E332" s="97"/>
      <c r="F332" s="81"/>
      <c r="G332"/>
      <c r="I332" s="601"/>
      <c r="N332" s="37"/>
    </row>
    <row r="333" spans="1:14" x14ac:dyDescent="0.35">
      <c r="A333" s="98"/>
      <c r="B333" s="52"/>
      <c r="C333" s="154"/>
      <c r="D333" s="52"/>
      <c r="E333" s="97"/>
      <c r="F333" s="81"/>
      <c r="G333"/>
      <c r="I333" s="601"/>
      <c r="N333" s="37"/>
    </row>
    <row r="334" spans="1:14" x14ac:dyDescent="0.35">
      <c r="A334" s="98"/>
      <c r="B334" s="52"/>
      <c r="C334" s="154"/>
      <c r="D334" s="52"/>
      <c r="E334" s="97"/>
      <c r="F334" s="81"/>
      <c r="G334"/>
      <c r="I334" s="601"/>
      <c r="N334" s="37"/>
    </row>
    <row r="335" spans="1:14" x14ac:dyDescent="0.35">
      <c r="A335" s="98"/>
      <c r="B335" s="52"/>
      <c r="C335" s="154"/>
      <c r="D335" s="52"/>
      <c r="E335" s="97"/>
      <c r="F335" s="81"/>
      <c r="G335"/>
      <c r="I335" s="601"/>
      <c r="N335" s="37"/>
    </row>
    <row r="336" spans="1:14" x14ac:dyDescent="0.35">
      <c r="A336" s="98"/>
      <c r="B336" s="52"/>
      <c r="C336" s="154"/>
      <c r="D336" s="52"/>
      <c r="E336" s="97"/>
      <c r="F336" s="81"/>
      <c r="G336"/>
      <c r="I336" s="601"/>
      <c r="N336" s="37"/>
    </row>
    <row r="337" spans="1:14" x14ac:dyDescent="0.35">
      <c r="A337" s="98"/>
      <c r="B337" s="52"/>
      <c r="C337" s="154"/>
      <c r="D337" s="52"/>
      <c r="E337" s="97"/>
      <c r="F337" s="81"/>
      <c r="G337"/>
      <c r="I337" s="601"/>
      <c r="N337" s="37"/>
    </row>
    <row r="338" spans="1:14" x14ac:dyDescent="0.35">
      <c r="A338" s="98"/>
      <c r="B338" s="52"/>
      <c r="C338" s="154"/>
      <c r="D338" s="52"/>
      <c r="E338" s="97"/>
      <c r="F338" s="81"/>
      <c r="G338"/>
      <c r="I338" s="601"/>
      <c r="N338" s="37"/>
    </row>
    <row r="339" spans="1:14" x14ac:dyDescent="0.35">
      <c r="A339" s="98"/>
      <c r="B339" s="52"/>
      <c r="C339" s="154"/>
      <c r="D339" s="52"/>
      <c r="E339" s="97"/>
      <c r="F339" s="81"/>
      <c r="G339"/>
      <c r="I339" s="601"/>
      <c r="N339" s="37"/>
    </row>
    <row r="340" spans="1:14" x14ac:dyDescent="0.35">
      <c r="B340" s="669" t="s">
        <v>603</v>
      </c>
      <c r="C340" s="670"/>
      <c r="D340" s="670"/>
      <c r="E340" s="670"/>
      <c r="F340" s="670"/>
      <c r="G340" s="671"/>
      <c r="H340" s="165"/>
      <c r="I340" s="601"/>
      <c r="N340" s="37"/>
    </row>
  </sheetData>
  <mergeCells count="2">
    <mergeCell ref="B8:B9"/>
    <mergeCell ref="B340:G340"/>
  </mergeCells>
  <phoneticPr fontId="14" type="noConversion"/>
  <printOptions horizontalCentered="1"/>
  <pageMargins left="0.70866141732283472" right="0.70866141732283472" top="0.74803149606299213" bottom="0.74803149606299213" header="0.31496062992125984" footer="0.31496062992125984"/>
  <pageSetup paperSize="9" scale="64" orientation="portrait" r:id="rId1"/>
  <rowBreaks count="5" manualBreakCount="5">
    <brk id="56" min="1" max="9" man="1"/>
    <brk id="114" min="1" max="9" man="1"/>
    <brk id="174" min="1" max="9" man="1"/>
    <brk id="236" min="1" max="9" man="1"/>
    <brk id="293"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08C3-C1D9-40BF-941A-E2780D886491}">
  <sheetPr>
    <pageSetUpPr fitToPage="1"/>
  </sheetPr>
  <dimension ref="B1:H209"/>
  <sheetViews>
    <sheetView view="pageBreakPreview" topLeftCell="A38" zoomScaleNormal="100" zoomScaleSheetLayoutView="100" workbookViewId="0">
      <selection activeCell="H209" sqref="H209"/>
    </sheetView>
  </sheetViews>
  <sheetFormatPr defaultRowHeight="14.5" x14ac:dyDescent="0.35"/>
  <cols>
    <col min="2" max="2" width="8.90625" style="9"/>
    <col min="3" max="3" width="10.08984375" style="36" customWidth="1"/>
    <col min="4" max="4" width="39" style="9" customWidth="1"/>
    <col min="5" max="5" width="5.6328125" style="9" customWidth="1"/>
    <col min="6" max="6" width="5.81640625" style="9" customWidth="1"/>
    <col min="7" max="7" width="9.90625" style="9" bestFit="1" customWidth="1"/>
    <col min="8" max="8" width="14" style="40" bestFit="1" customWidth="1"/>
    <col min="9" max="9" width="2.08984375" customWidth="1"/>
  </cols>
  <sheetData>
    <row r="1" spans="2:8" x14ac:dyDescent="0.35">
      <c r="B1" s="45" t="s">
        <v>0</v>
      </c>
      <c r="C1" s="30"/>
      <c r="D1"/>
      <c r="E1"/>
      <c r="F1"/>
      <c r="G1"/>
      <c r="H1" s="37"/>
    </row>
    <row r="2" spans="2:8" x14ac:dyDescent="0.35">
      <c r="B2" s="45" t="str">
        <f>'[2]SCHED-D'!A2</f>
        <v>WINBURG WATER TREATMENT WORKS</v>
      </c>
      <c r="C2" s="30"/>
      <c r="D2"/>
      <c r="E2"/>
      <c r="F2"/>
      <c r="G2"/>
      <c r="H2" s="37"/>
    </row>
    <row r="3" spans="2:8" x14ac:dyDescent="0.35">
      <c r="B3" s="46" t="s">
        <v>1</v>
      </c>
      <c r="C3" s="30"/>
      <c r="D3"/>
      <c r="E3"/>
      <c r="F3"/>
      <c r="G3"/>
      <c r="H3" s="37"/>
    </row>
    <row r="4" spans="2:8" x14ac:dyDescent="0.35">
      <c r="B4"/>
      <c r="C4" s="30"/>
      <c r="D4"/>
      <c r="E4"/>
      <c r="F4"/>
      <c r="G4"/>
      <c r="H4" s="37"/>
    </row>
    <row r="5" spans="2:8" x14ac:dyDescent="0.35">
      <c r="B5" s="21" t="s">
        <v>4</v>
      </c>
      <c r="C5" s="31" t="s">
        <v>2</v>
      </c>
      <c r="D5" s="21" t="s">
        <v>6</v>
      </c>
      <c r="E5" s="21" t="s">
        <v>7</v>
      </c>
      <c r="F5" s="21" t="s">
        <v>9</v>
      </c>
      <c r="G5" s="21" t="s">
        <v>8</v>
      </c>
      <c r="H5" s="44" t="s">
        <v>10</v>
      </c>
    </row>
    <row r="6" spans="2:8" x14ac:dyDescent="0.35">
      <c r="B6" s="22" t="s">
        <v>5</v>
      </c>
      <c r="C6" s="32" t="s">
        <v>3</v>
      </c>
      <c r="D6" s="22"/>
      <c r="E6" s="22"/>
      <c r="F6" s="22"/>
      <c r="G6" s="22"/>
      <c r="H6" s="39"/>
    </row>
    <row r="8" spans="2:8" x14ac:dyDescent="0.35">
      <c r="B8" s="672" t="s">
        <v>11</v>
      </c>
      <c r="C8" s="12" t="s">
        <v>12</v>
      </c>
      <c r="D8" s="10"/>
      <c r="E8" s="2"/>
      <c r="F8" s="2"/>
      <c r="G8" s="1"/>
    </row>
    <row r="9" spans="2:8" x14ac:dyDescent="0.35">
      <c r="B9" s="672"/>
      <c r="C9" s="12" t="s">
        <v>13</v>
      </c>
      <c r="D9" s="7" t="s">
        <v>14</v>
      </c>
      <c r="E9" s="2"/>
      <c r="F9" s="2"/>
      <c r="G9" s="1"/>
    </row>
    <row r="10" spans="2:8" x14ac:dyDescent="0.35">
      <c r="B10" s="2"/>
      <c r="C10" s="11"/>
      <c r="D10" s="4"/>
      <c r="E10" s="2"/>
      <c r="F10" s="2"/>
      <c r="G10" s="1"/>
    </row>
    <row r="11" spans="2:8" x14ac:dyDescent="0.35">
      <c r="B11" s="2"/>
      <c r="C11" s="11" t="s">
        <v>15</v>
      </c>
      <c r="D11" s="3" t="s">
        <v>16</v>
      </c>
      <c r="E11" s="2"/>
      <c r="F11" s="2"/>
      <c r="G11" s="1"/>
    </row>
    <row r="12" spans="2:8" x14ac:dyDescent="0.35">
      <c r="B12" s="2"/>
      <c r="C12" s="11"/>
      <c r="D12" s="4"/>
      <c r="E12" s="2"/>
      <c r="F12" s="2"/>
      <c r="G12" s="1"/>
    </row>
    <row r="13" spans="2:8" ht="57.5" x14ac:dyDescent="0.35">
      <c r="B13" s="2"/>
      <c r="C13" s="11" t="s">
        <v>17</v>
      </c>
      <c r="D13" s="5" t="s">
        <v>18</v>
      </c>
      <c r="E13" s="2"/>
      <c r="F13" s="2"/>
      <c r="G13" s="1"/>
    </row>
    <row r="14" spans="2:8" x14ac:dyDescent="0.35">
      <c r="B14" s="2"/>
      <c r="C14" s="11"/>
      <c r="D14" s="4"/>
      <c r="E14" s="2"/>
      <c r="F14" s="2"/>
      <c r="G14" s="1"/>
    </row>
    <row r="15" spans="2:8" x14ac:dyDescent="0.35">
      <c r="B15" s="2" t="s">
        <v>19</v>
      </c>
      <c r="C15" s="11"/>
      <c r="D15" s="3" t="s">
        <v>20</v>
      </c>
      <c r="E15" s="2" t="s">
        <v>21</v>
      </c>
      <c r="F15" s="2">
        <v>13</v>
      </c>
      <c r="G15" s="1"/>
    </row>
    <row r="16" spans="2:8" x14ac:dyDescent="0.35">
      <c r="B16" s="2"/>
      <c r="C16" s="11"/>
      <c r="D16" s="3"/>
      <c r="E16" s="2"/>
      <c r="F16" s="2"/>
      <c r="G16" s="23"/>
    </row>
    <row r="17" spans="2:7" ht="34.5" x14ac:dyDescent="0.35">
      <c r="B17" s="11"/>
      <c r="C17" s="11"/>
      <c r="D17" s="5" t="s">
        <v>22</v>
      </c>
      <c r="E17" s="11"/>
      <c r="F17" s="11"/>
      <c r="G17" s="24"/>
    </row>
    <row r="18" spans="2:7" x14ac:dyDescent="0.35">
      <c r="B18" s="2"/>
      <c r="C18" s="11"/>
      <c r="D18" s="4"/>
      <c r="E18" s="2"/>
      <c r="F18" s="2"/>
      <c r="G18" s="23"/>
    </row>
    <row r="19" spans="2:7" x14ac:dyDescent="0.35">
      <c r="B19" s="2" t="s">
        <v>23</v>
      </c>
      <c r="C19" s="11"/>
      <c r="D19" s="4" t="s">
        <v>24</v>
      </c>
      <c r="E19" s="2" t="s">
        <v>21</v>
      </c>
      <c r="F19" s="2">
        <v>13</v>
      </c>
      <c r="G19" s="1"/>
    </row>
    <row r="20" spans="2:7" x14ac:dyDescent="0.35">
      <c r="B20" s="2"/>
      <c r="C20" s="11"/>
      <c r="D20" s="4"/>
      <c r="E20" s="2"/>
      <c r="F20" s="2"/>
      <c r="G20" s="23"/>
    </row>
    <row r="21" spans="2:7" x14ac:dyDescent="0.35">
      <c r="B21" s="2"/>
      <c r="C21" s="11" t="s">
        <v>25</v>
      </c>
      <c r="D21" s="4" t="s">
        <v>26</v>
      </c>
      <c r="E21" s="2"/>
      <c r="F21" s="2"/>
      <c r="G21" s="23"/>
    </row>
    <row r="22" spans="2:7" x14ac:dyDescent="0.35">
      <c r="B22" s="2"/>
      <c r="C22" s="11"/>
      <c r="D22" s="5"/>
      <c r="E22" s="2"/>
      <c r="F22" s="2"/>
      <c r="G22" s="23"/>
    </row>
    <row r="23" spans="2:7" x14ac:dyDescent="0.35">
      <c r="B23" s="2" t="s">
        <v>27</v>
      </c>
      <c r="C23" s="11"/>
      <c r="D23" s="5" t="s">
        <v>28</v>
      </c>
      <c r="E23" s="2" t="s">
        <v>21</v>
      </c>
      <c r="F23" s="2">
        <v>6</v>
      </c>
      <c r="G23" s="1"/>
    </row>
    <row r="24" spans="2:7" x14ac:dyDescent="0.35">
      <c r="B24" s="2"/>
      <c r="C24" s="11"/>
      <c r="D24" s="5"/>
      <c r="E24" s="2"/>
      <c r="F24" s="2"/>
      <c r="G24" s="23"/>
    </row>
    <row r="25" spans="2:7" ht="37.75" customHeight="1" x14ac:dyDescent="0.35">
      <c r="B25" s="2"/>
      <c r="C25" s="12" t="s">
        <v>29</v>
      </c>
      <c r="D25" s="13" t="s">
        <v>30</v>
      </c>
      <c r="E25" s="2"/>
      <c r="F25" s="2"/>
      <c r="G25" s="23"/>
    </row>
    <row r="26" spans="2:7" x14ac:dyDescent="0.35">
      <c r="B26" s="2"/>
      <c r="C26" s="11"/>
      <c r="D26" s="5"/>
      <c r="E26" s="2"/>
      <c r="F26" s="2"/>
      <c r="G26" s="23"/>
    </row>
    <row r="27" spans="2:7" x14ac:dyDescent="0.35">
      <c r="B27" s="2" t="s">
        <v>31</v>
      </c>
      <c r="C27" s="11" t="s">
        <v>32</v>
      </c>
      <c r="D27" s="5" t="s">
        <v>33</v>
      </c>
      <c r="E27" s="2" t="s">
        <v>34</v>
      </c>
      <c r="F27" s="2">
        <v>19</v>
      </c>
      <c r="G27" s="1"/>
    </row>
    <row r="28" spans="2:7" x14ac:dyDescent="0.35">
      <c r="B28" s="2"/>
      <c r="C28" s="11"/>
      <c r="D28" s="5"/>
      <c r="E28" s="2"/>
      <c r="F28" s="2"/>
      <c r="G28" s="23"/>
    </row>
    <row r="29" spans="2:7" x14ac:dyDescent="0.35">
      <c r="B29" s="6" t="s">
        <v>35</v>
      </c>
      <c r="C29" s="12" t="s">
        <v>12</v>
      </c>
      <c r="D29" s="10" t="s">
        <v>36</v>
      </c>
      <c r="E29" s="2"/>
      <c r="F29" s="2"/>
      <c r="G29" s="23"/>
    </row>
    <row r="30" spans="2:7" x14ac:dyDescent="0.35">
      <c r="B30" s="2"/>
      <c r="C30" s="12" t="s">
        <v>37</v>
      </c>
      <c r="D30" s="7"/>
      <c r="E30" s="2"/>
      <c r="F30" s="2"/>
      <c r="G30" s="23"/>
    </row>
    <row r="31" spans="2:7" x14ac:dyDescent="0.35">
      <c r="B31" s="2"/>
      <c r="C31" s="11"/>
      <c r="D31" s="3"/>
      <c r="E31" s="2"/>
      <c r="F31" s="2"/>
      <c r="G31" s="23"/>
    </row>
    <row r="32" spans="2:7" x14ac:dyDescent="0.35">
      <c r="B32" s="2"/>
      <c r="C32" s="11" t="s">
        <v>38</v>
      </c>
      <c r="D32" s="3" t="s">
        <v>39</v>
      </c>
      <c r="E32" s="2"/>
      <c r="F32" s="2"/>
      <c r="G32" s="23"/>
    </row>
    <row r="33" spans="2:8" x14ac:dyDescent="0.35">
      <c r="B33" s="2"/>
      <c r="C33" s="11"/>
      <c r="D33" s="3"/>
      <c r="E33" s="2"/>
      <c r="F33" s="2"/>
      <c r="G33" s="23"/>
    </row>
    <row r="34" spans="2:8" x14ac:dyDescent="0.35">
      <c r="B34" s="2"/>
      <c r="C34" s="11"/>
      <c r="D34" s="3" t="s">
        <v>40</v>
      </c>
      <c r="E34" s="2"/>
      <c r="F34" s="2"/>
      <c r="G34" s="23"/>
    </row>
    <row r="35" spans="2:8" x14ac:dyDescent="0.35">
      <c r="B35" s="2"/>
      <c r="C35" s="11"/>
      <c r="D35" s="3"/>
      <c r="E35" s="2"/>
      <c r="F35" s="2"/>
      <c r="G35" s="23"/>
    </row>
    <row r="36" spans="2:8" ht="34.5" x14ac:dyDescent="0.35">
      <c r="B36" s="2" t="s">
        <v>41</v>
      </c>
      <c r="C36" s="11"/>
      <c r="D36" s="5" t="s">
        <v>42</v>
      </c>
      <c r="E36" s="2" t="s">
        <v>34</v>
      </c>
      <c r="F36" s="2">
        <v>5</v>
      </c>
      <c r="G36" s="1"/>
    </row>
    <row r="37" spans="2:8" x14ac:dyDescent="0.35">
      <c r="B37" s="2"/>
      <c r="C37" s="11"/>
      <c r="D37" s="4"/>
      <c r="E37" s="2"/>
      <c r="F37" s="2"/>
      <c r="G37" s="23"/>
    </row>
    <row r="38" spans="2:8" x14ac:dyDescent="0.35">
      <c r="B38" s="2"/>
      <c r="C38" s="11">
        <v>8.1999999999999993</v>
      </c>
      <c r="D38" s="4" t="s">
        <v>43</v>
      </c>
      <c r="E38" s="2"/>
      <c r="F38" s="2"/>
      <c r="G38" s="23"/>
    </row>
    <row r="39" spans="2:8" x14ac:dyDescent="0.35">
      <c r="B39" s="2"/>
      <c r="C39" s="11"/>
      <c r="D39" s="4"/>
      <c r="E39" s="2"/>
      <c r="F39" s="2"/>
      <c r="G39" s="23"/>
    </row>
    <row r="40" spans="2:8" x14ac:dyDescent="0.35">
      <c r="B40" s="2"/>
      <c r="C40" s="11" t="s">
        <v>44</v>
      </c>
      <c r="D40" s="3" t="s">
        <v>45</v>
      </c>
      <c r="E40" s="2"/>
      <c r="F40" s="2"/>
      <c r="G40" s="23"/>
    </row>
    <row r="41" spans="2:8" x14ac:dyDescent="0.35">
      <c r="B41" s="2"/>
      <c r="C41" s="11"/>
      <c r="D41" s="3" t="s">
        <v>46</v>
      </c>
      <c r="E41" s="2"/>
      <c r="F41" s="2"/>
      <c r="G41" s="23"/>
    </row>
    <row r="42" spans="2:8" x14ac:dyDescent="0.35">
      <c r="B42" s="2"/>
      <c r="C42" s="11"/>
      <c r="D42" s="3" t="s">
        <v>47</v>
      </c>
      <c r="E42" s="2"/>
      <c r="F42" s="2"/>
      <c r="G42" s="23"/>
    </row>
    <row r="43" spans="2:8" x14ac:dyDescent="0.35">
      <c r="B43" s="2"/>
      <c r="C43" s="11"/>
      <c r="D43" s="3"/>
      <c r="E43" s="2"/>
      <c r="F43" s="2"/>
      <c r="G43" s="23"/>
    </row>
    <row r="44" spans="2:8" x14ac:dyDescent="0.35">
      <c r="B44" s="14"/>
      <c r="C44" s="33"/>
      <c r="D44" s="15"/>
      <c r="E44" s="14"/>
      <c r="F44" s="14"/>
      <c r="G44" s="25"/>
      <c r="H44" s="41"/>
    </row>
    <row r="45" spans="2:8" x14ac:dyDescent="0.35">
      <c r="B45" s="16"/>
      <c r="C45" s="34"/>
      <c r="D45" s="29" t="s">
        <v>160</v>
      </c>
      <c r="E45" s="16"/>
      <c r="F45" s="16"/>
      <c r="G45" s="26"/>
      <c r="H45" s="42"/>
    </row>
    <row r="46" spans="2:8" x14ac:dyDescent="0.35">
      <c r="B46" s="17"/>
      <c r="C46" s="35"/>
      <c r="D46" s="18" t="s">
        <v>58</v>
      </c>
      <c r="E46" s="19"/>
      <c r="F46" s="20"/>
      <c r="G46" s="28"/>
      <c r="H46" s="43"/>
    </row>
    <row r="47" spans="2:8" x14ac:dyDescent="0.35">
      <c r="B47" s="2"/>
      <c r="C47" s="11"/>
      <c r="D47" s="3" t="s">
        <v>48</v>
      </c>
      <c r="E47" s="2"/>
      <c r="F47" s="2"/>
      <c r="G47" s="23"/>
    </row>
    <row r="48" spans="2:8" x14ac:dyDescent="0.35">
      <c r="B48" s="2"/>
      <c r="C48" s="11"/>
      <c r="D48" s="4"/>
      <c r="E48" s="2"/>
      <c r="F48" s="2"/>
      <c r="G48" s="23"/>
    </row>
    <row r="49" spans="2:7" x14ac:dyDescent="0.35">
      <c r="B49" s="2" t="s">
        <v>49</v>
      </c>
      <c r="C49" s="11"/>
      <c r="D49" s="3" t="s">
        <v>50</v>
      </c>
      <c r="E49" s="2" t="s">
        <v>34</v>
      </c>
      <c r="F49" s="2">
        <v>26</v>
      </c>
      <c r="G49" s="1"/>
    </row>
    <row r="50" spans="2:7" x14ac:dyDescent="0.35">
      <c r="B50" s="2"/>
      <c r="C50" s="11"/>
      <c r="D50" s="3"/>
      <c r="E50" s="2"/>
      <c r="F50" s="2"/>
      <c r="G50" s="1"/>
    </row>
    <row r="51" spans="2:7" x14ac:dyDescent="0.35">
      <c r="B51" s="2"/>
      <c r="C51" s="11"/>
      <c r="D51" s="3" t="s">
        <v>51</v>
      </c>
      <c r="E51" s="2"/>
      <c r="F51" s="2"/>
      <c r="G51" s="1"/>
    </row>
    <row r="52" spans="2:7" x14ac:dyDescent="0.35">
      <c r="B52" s="2"/>
      <c r="C52" s="11"/>
      <c r="D52" s="4"/>
      <c r="E52" s="2"/>
      <c r="F52" s="2"/>
      <c r="G52" s="1"/>
    </row>
    <row r="53" spans="2:7" ht="23" x14ac:dyDescent="0.35">
      <c r="B53" s="2" t="s">
        <v>52</v>
      </c>
      <c r="C53" s="11"/>
      <c r="D53" s="5" t="s">
        <v>53</v>
      </c>
      <c r="E53" s="2" t="s">
        <v>34</v>
      </c>
      <c r="F53" s="2">
        <v>5</v>
      </c>
      <c r="G53" s="1"/>
    </row>
    <row r="54" spans="2:7" x14ac:dyDescent="0.35">
      <c r="B54" s="2"/>
      <c r="C54" s="11"/>
      <c r="D54" s="3"/>
      <c r="E54" s="2"/>
      <c r="F54" s="2"/>
      <c r="G54" s="1"/>
    </row>
    <row r="55" spans="2:7" ht="34.5" x14ac:dyDescent="0.35">
      <c r="B55" s="2"/>
      <c r="C55" s="11" t="s">
        <v>54</v>
      </c>
      <c r="D55" s="5" t="s">
        <v>55</v>
      </c>
      <c r="E55" s="2"/>
      <c r="F55" s="2"/>
      <c r="G55" s="1"/>
    </row>
    <row r="56" spans="2:7" x14ac:dyDescent="0.35">
      <c r="B56" s="2"/>
      <c r="C56" s="11"/>
      <c r="D56" s="3" t="s">
        <v>40</v>
      </c>
      <c r="E56" s="2"/>
      <c r="F56" s="2"/>
      <c r="G56" s="1"/>
    </row>
    <row r="57" spans="2:7" x14ac:dyDescent="0.35">
      <c r="B57" s="2"/>
      <c r="C57" s="11"/>
      <c r="D57" s="3"/>
      <c r="E57" s="2"/>
      <c r="F57" s="2"/>
      <c r="G57" s="1"/>
    </row>
    <row r="58" spans="2:7" x14ac:dyDescent="0.35">
      <c r="B58" s="2" t="s">
        <v>56</v>
      </c>
      <c r="C58" s="11"/>
      <c r="D58" s="3" t="s">
        <v>57</v>
      </c>
      <c r="E58" s="2" t="s">
        <v>34</v>
      </c>
      <c r="F58" s="2">
        <v>6</v>
      </c>
      <c r="G58" s="1"/>
    </row>
    <row r="59" spans="2:7" x14ac:dyDescent="0.35">
      <c r="B59" s="2"/>
      <c r="C59" s="11"/>
      <c r="D59" s="3"/>
      <c r="E59" s="2"/>
      <c r="F59" s="2"/>
      <c r="G59" s="23"/>
    </row>
    <row r="60" spans="2:7" x14ac:dyDescent="0.35">
      <c r="B60" s="2"/>
      <c r="C60" s="11"/>
      <c r="D60" s="3"/>
      <c r="E60" s="2"/>
      <c r="F60" s="2"/>
      <c r="G60" s="23"/>
    </row>
    <row r="61" spans="2:7" x14ac:dyDescent="0.35">
      <c r="B61" s="2"/>
      <c r="C61" s="11"/>
      <c r="D61" s="3" t="s">
        <v>59</v>
      </c>
      <c r="E61" s="2"/>
      <c r="F61" s="2"/>
      <c r="G61" s="23"/>
    </row>
    <row r="62" spans="2:7" x14ac:dyDescent="0.35">
      <c r="B62" s="2"/>
      <c r="C62" s="11"/>
      <c r="D62" s="4"/>
      <c r="E62" s="2"/>
      <c r="F62" s="2"/>
      <c r="G62" s="23"/>
    </row>
    <row r="63" spans="2:7" x14ac:dyDescent="0.35">
      <c r="B63" s="2"/>
      <c r="C63" s="11" t="s">
        <v>60</v>
      </c>
      <c r="D63" s="3" t="s">
        <v>61</v>
      </c>
      <c r="E63" s="2"/>
      <c r="F63" s="2"/>
      <c r="G63" s="23"/>
    </row>
    <row r="64" spans="2:7" x14ac:dyDescent="0.35">
      <c r="B64" s="2"/>
      <c r="C64" s="11"/>
      <c r="D64" s="3"/>
      <c r="E64" s="2"/>
      <c r="F64" s="2"/>
      <c r="G64" s="23"/>
    </row>
    <row r="65" spans="2:7" ht="23" x14ac:dyDescent="0.35">
      <c r="B65" s="2" t="s">
        <v>62</v>
      </c>
      <c r="C65" s="11"/>
      <c r="D65" s="5" t="s">
        <v>63</v>
      </c>
      <c r="E65" s="2" t="s">
        <v>64</v>
      </c>
      <c r="F65" s="2">
        <v>20</v>
      </c>
      <c r="G65" s="1"/>
    </row>
    <row r="66" spans="2:7" x14ac:dyDescent="0.35">
      <c r="B66" s="2"/>
      <c r="C66" s="11"/>
      <c r="D66" s="4"/>
      <c r="E66" s="2"/>
      <c r="F66" s="2"/>
      <c r="G66" s="1"/>
    </row>
    <row r="67" spans="2:7" ht="34.5" x14ac:dyDescent="0.35">
      <c r="B67" s="2" t="s">
        <v>65</v>
      </c>
      <c r="C67" s="11"/>
      <c r="D67" s="8" t="s">
        <v>66</v>
      </c>
      <c r="E67" s="2" t="s">
        <v>67</v>
      </c>
      <c r="F67" s="2">
        <v>6</v>
      </c>
      <c r="G67" s="1"/>
    </row>
    <row r="68" spans="2:7" x14ac:dyDescent="0.35">
      <c r="B68" s="2"/>
      <c r="C68" s="11"/>
      <c r="D68" s="3"/>
      <c r="E68" s="2"/>
      <c r="F68" s="2"/>
      <c r="G68" s="23"/>
    </row>
    <row r="69" spans="2:7" x14ac:dyDescent="0.35">
      <c r="B69" s="6" t="s">
        <v>68</v>
      </c>
      <c r="C69" s="12">
        <v>8.3000000000000007</v>
      </c>
      <c r="D69" s="7" t="s">
        <v>69</v>
      </c>
      <c r="E69" s="2"/>
      <c r="F69" s="2"/>
      <c r="G69" s="23"/>
    </row>
    <row r="70" spans="2:7" x14ac:dyDescent="0.35">
      <c r="B70" s="6"/>
      <c r="C70" s="12"/>
      <c r="D70" s="10"/>
      <c r="E70" s="2"/>
      <c r="F70" s="2"/>
      <c r="G70" s="23"/>
    </row>
    <row r="71" spans="2:7" x14ac:dyDescent="0.35">
      <c r="B71" s="6"/>
      <c r="C71" s="12"/>
      <c r="D71" s="7" t="s">
        <v>70</v>
      </c>
      <c r="E71" s="2"/>
      <c r="F71" s="2"/>
      <c r="G71" s="23"/>
    </row>
    <row r="72" spans="2:7" x14ac:dyDescent="0.35">
      <c r="B72" s="2"/>
      <c r="C72" s="11"/>
      <c r="D72" s="8"/>
      <c r="E72" s="2"/>
      <c r="F72" s="2"/>
      <c r="G72" s="23"/>
    </row>
    <row r="73" spans="2:7" x14ac:dyDescent="0.35">
      <c r="B73" s="2" t="s">
        <v>71</v>
      </c>
      <c r="C73" s="11" t="s">
        <v>72</v>
      </c>
      <c r="D73" s="3" t="s">
        <v>73</v>
      </c>
      <c r="E73" s="2" t="s">
        <v>74</v>
      </c>
      <c r="F73" s="2">
        <v>0.8</v>
      </c>
      <c r="G73" s="1"/>
    </row>
    <row r="74" spans="2:7" x14ac:dyDescent="0.35">
      <c r="B74" s="2"/>
      <c r="C74" s="11"/>
      <c r="D74" s="8"/>
      <c r="E74" s="2"/>
      <c r="F74" s="2"/>
      <c r="G74" s="23"/>
    </row>
    <row r="75" spans="2:7" x14ac:dyDescent="0.35">
      <c r="B75" s="6"/>
      <c r="C75" s="12"/>
      <c r="D75" s="3" t="s">
        <v>75</v>
      </c>
      <c r="E75" s="2"/>
      <c r="F75" s="2"/>
      <c r="G75" s="23"/>
    </row>
    <row r="76" spans="2:7" x14ac:dyDescent="0.35">
      <c r="B76" s="6"/>
      <c r="C76" s="12"/>
      <c r="D76" s="3" t="s">
        <v>76</v>
      </c>
      <c r="E76" s="2"/>
      <c r="F76" s="2"/>
      <c r="G76" s="23"/>
    </row>
    <row r="77" spans="2:7" x14ac:dyDescent="0.35">
      <c r="B77" s="6"/>
      <c r="C77" s="12"/>
      <c r="D77" s="7"/>
      <c r="E77" s="2"/>
      <c r="F77" s="2"/>
      <c r="G77" s="23"/>
    </row>
    <row r="78" spans="2:7" x14ac:dyDescent="0.35">
      <c r="B78" s="2"/>
      <c r="C78" s="11"/>
      <c r="D78" s="3" t="s">
        <v>76</v>
      </c>
      <c r="E78" s="2"/>
      <c r="F78" s="2"/>
      <c r="G78" s="23"/>
    </row>
    <row r="79" spans="2:7" x14ac:dyDescent="0.35">
      <c r="B79" s="2"/>
      <c r="C79" s="11"/>
      <c r="D79" s="3"/>
      <c r="E79" s="2"/>
      <c r="F79" s="2"/>
      <c r="G79" s="1"/>
    </row>
    <row r="80" spans="2:7" x14ac:dyDescent="0.35">
      <c r="B80" s="2" t="s">
        <v>77</v>
      </c>
      <c r="C80" s="11"/>
      <c r="D80" s="3" t="s">
        <v>78</v>
      </c>
      <c r="E80" s="2" t="s">
        <v>74</v>
      </c>
      <c r="F80" s="2">
        <v>0.6</v>
      </c>
      <c r="G80" s="1"/>
    </row>
    <row r="81" spans="2:8" x14ac:dyDescent="0.35">
      <c r="B81" s="2"/>
      <c r="C81" s="11"/>
      <c r="D81" s="3"/>
      <c r="E81" s="2"/>
      <c r="F81" s="2"/>
      <c r="G81" s="1"/>
    </row>
    <row r="82" spans="2:8" x14ac:dyDescent="0.35">
      <c r="B82" s="2" t="s">
        <v>79</v>
      </c>
      <c r="C82" s="11"/>
      <c r="D82" s="3" t="s">
        <v>80</v>
      </c>
      <c r="E82" s="2" t="s">
        <v>74</v>
      </c>
      <c r="F82" s="2">
        <v>0.1</v>
      </c>
      <c r="G82" s="1"/>
    </row>
    <row r="83" spans="2:8" x14ac:dyDescent="0.35">
      <c r="B83" s="2"/>
      <c r="C83" s="11"/>
      <c r="D83" s="3"/>
      <c r="E83" s="2"/>
      <c r="F83" s="2"/>
      <c r="G83" s="1"/>
    </row>
    <row r="84" spans="2:8" x14ac:dyDescent="0.35">
      <c r="B84" s="2" t="s">
        <v>81</v>
      </c>
      <c r="C84" s="11"/>
      <c r="D84" s="3" t="s">
        <v>82</v>
      </c>
      <c r="E84" s="2" t="s">
        <v>74</v>
      </c>
      <c r="F84" s="2">
        <v>0.1</v>
      </c>
      <c r="G84" s="1"/>
    </row>
    <row r="85" spans="2:8" x14ac:dyDescent="0.35">
      <c r="B85" s="2"/>
      <c r="C85" s="11"/>
      <c r="D85" s="4"/>
      <c r="E85" s="2"/>
      <c r="F85" s="2"/>
      <c r="G85" s="1"/>
    </row>
    <row r="86" spans="2:8" x14ac:dyDescent="0.35">
      <c r="B86" s="14"/>
      <c r="C86" s="33"/>
      <c r="D86" s="15"/>
      <c r="E86" s="14"/>
      <c r="F86" s="14"/>
      <c r="G86" s="25"/>
      <c r="H86" s="41"/>
    </row>
    <row r="87" spans="2:8" x14ac:dyDescent="0.35">
      <c r="B87" s="16"/>
      <c r="C87" s="34"/>
      <c r="D87" s="29" t="s">
        <v>160</v>
      </c>
      <c r="E87" s="16"/>
      <c r="F87" s="16"/>
      <c r="G87" s="26"/>
      <c r="H87" s="42"/>
    </row>
    <row r="88" spans="2:8" x14ac:dyDescent="0.35">
      <c r="B88" s="17"/>
      <c r="C88" s="35"/>
      <c r="D88" s="18" t="s">
        <v>58</v>
      </c>
      <c r="E88" s="19"/>
      <c r="F88" s="20"/>
      <c r="G88" s="27"/>
      <c r="H88" s="43"/>
    </row>
    <row r="89" spans="2:8" x14ac:dyDescent="0.35">
      <c r="B89" s="2"/>
      <c r="C89" s="11"/>
      <c r="D89" s="3" t="s">
        <v>83</v>
      </c>
      <c r="E89" s="2"/>
      <c r="F89" s="2"/>
      <c r="G89" s="1"/>
    </row>
    <row r="90" spans="2:8" x14ac:dyDescent="0.35">
      <c r="B90" s="2"/>
      <c r="C90" s="11"/>
      <c r="D90" s="4"/>
      <c r="E90" s="2"/>
      <c r="F90" s="2"/>
      <c r="G90" s="1"/>
    </row>
    <row r="91" spans="2:8" x14ac:dyDescent="0.35">
      <c r="B91" s="2" t="s">
        <v>84</v>
      </c>
      <c r="C91" s="11" t="s">
        <v>72</v>
      </c>
      <c r="D91" s="3" t="s">
        <v>85</v>
      </c>
      <c r="E91" s="2" t="s">
        <v>74</v>
      </c>
      <c r="F91" s="2">
        <v>0.01</v>
      </c>
      <c r="G91" s="1"/>
    </row>
    <row r="92" spans="2:8" x14ac:dyDescent="0.35">
      <c r="B92" s="2"/>
      <c r="C92" s="11"/>
      <c r="D92" s="4"/>
      <c r="E92" s="2"/>
      <c r="F92" s="2"/>
      <c r="G92" s="1"/>
    </row>
    <row r="93" spans="2:8" x14ac:dyDescent="0.35">
      <c r="B93" s="2"/>
      <c r="C93" s="11"/>
      <c r="D93" s="3" t="s">
        <v>86</v>
      </c>
      <c r="E93" s="2"/>
      <c r="F93" s="2"/>
      <c r="G93" s="1"/>
    </row>
    <row r="94" spans="2:8" x14ac:dyDescent="0.35">
      <c r="B94" s="2"/>
      <c r="C94" s="11"/>
      <c r="D94" s="3" t="s">
        <v>76</v>
      </c>
      <c r="E94" s="2"/>
      <c r="F94" s="2"/>
      <c r="G94" s="1"/>
    </row>
    <row r="95" spans="2:8" x14ac:dyDescent="0.35">
      <c r="B95" s="2"/>
      <c r="C95" s="11"/>
      <c r="D95" s="3"/>
      <c r="E95" s="2"/>
      <c r="F95" s="2"/>
      <c r="G95" s="1"/>
    </row>
    <row r="96" spans="2:8" x14ac:dyDescent="0.35">
      <c r="B96" s="2" t="s">
        <v>87</v>
      </c>
      <c r="C96" s="11"/>
      <c r="D96" s="3" t="s">
        <v>88</v>
      </c>
      <c r="E96" s="2" t="s">
        <v>74</v>
      </c>
      <c r="F96" s="2">
        <v>4.0000000000000001E-3</v>
      </c>
      <c r="G96" s="1"/>
    </row>
    <row r="97" spans="2:7" x14ac:dyDescent="0.35">
      <c r="B97" s="2"/>
      <c r="C97" s="11"/>
      <c r="D97" s="3"/>
      <c r="E97" s="2"/>
      <c r="F97" s="2"/>
      <c r="G97" s="1"/>
    </row>
    <row r="98" spans="2:7" x14ac:dyDescent="0.35">
      <c r="B98" s="2" t="s">
        <v>89</v>
      </c>
      <c r="C98" s="11"/>
      <c r="D98" s="3" t="s">
        <v>90</v>
      </c>
      <c r="E98" s="2" t="s">
        <v>74</v>
      </c>
      <c r="F98" s="2">
        <v>2E-3</v>
      </c>
      <c r="G98" s="1"/>
    </row>
    <row r="99" spans="2:7" x14ac:dyDescent="0.35">
      <c r="B99" s="2"/>
      <c r="C99" s="11"/>
      <c r="D99" s="3"/>
      <c r="E99" s="2"/>
      <c r="F99" s="2"/>
      <c r="G99" s="1"/>
    </row>
    <row r="100" spans="2:7" x14ac:dyDescent="0.35">
      <c r="B100" s="2" t="s">
        <v>91</v>
      </c>
      <c r="C100" s="11"/>
      <c r="D100" s="3" t="s">
        <v>92</v>
      </c>
      <c r="E100" s="2" t="s">
        <v>74</v>
      </c>
      <c r="F100" s="2">
        <v>2E-3</v>
      </c>
      <c r="G100" s="1"/>
    </row>
    <row r="101" spans="2:7" x14ac:dyDescent="0.35">
      <c r="B101" s="2"/>
      <c r="C101" s="11"/>
      <c r="D101" s="3"/>
      <c r="E101" s="2"/>
      <c r="F101" s="2"/>
      <c r="G101" s="1"/>
    </row>
    <row r="102" spans="2:7" x14ac:dyDescent="0.35">
      <c r="B102" s="2" t="s">
        <v>93</v>
      </c>
      <c r="C102" s="11"/>
      <c r="D102" s="3" t="s">
        <v>94</v>
      </c>
      <c r="E102" s="2" t="s">
        <v>34</v>
      </c>
      <c r="F102" s="2">
        <v>19</v>
      </c>
      <c r="G102" s="1"/>
    </row>
    <row r="103" spans="2:7" x14ac:dyDescent="0.35">
      <c r="B103" s="2"/>
      <c r="C103" s="11"/>
      <c r="D103" s="3"/>
      <c r="E103" s="2"/>
      <c r="F103" s="2"/>
      <c r="G103" s="23"/>
    </row>
    <row r="104" spans="2:7" x14ac:dyDescent="0.35">
      <c r="B104" s="6" t="s">
        <v>95</v>
      </c>
      <c r="C104" s="12">
        <v>8.4</v>
      </c>
      <c r="D104" s="7" t="s">
        <v>96</v>
      </c>
      <c r="E104" s="2"/>
      <c r="F104" s="2"/>
      <c r="G104" s="23"/>
    </row>
    <row r="105" spans="2:7" x14ac:dyDescent="0.35">
      <c r="B105" s="6"/>
      <c r="C105" s="12"/>
      <c r="D105" s="7"/>
      <c r="E105" s="2"/>
      <c r="F105" s="2"/>
      <c r="G105" s="23"/>
    </row>
    <row r="106" spans="2:7" x14ac:dyDescent="0.35">
      <c r="B106" s="6"/>
      <c r="C106" s="12"/>
      <c r="D106" s="7" t="s">
        <v>97</v>
      </c>
      <c r="E106" s="2"/>
      <c r="F106" s="2"/>
      <c r="G106" s="23"/>
    </row>
    <row r="107" spans="2:7" x14ac:dyDescent="0.35">
      <c r="B107" s="2"/>
      <c r="C107" s="11"/>
      <c r="D107" s="3"/>
      <c r="E107" s="2"/>
      <c r="F107" s="2"/>
      <c r="G107" s="23"/>
    </row>
    <row r="108" spans="2:7" x14ac:dyDescent="0.35">
      <c r="B108" s="2" t="s">
        <v>98</v>
      </c>
      <c r="C108" s="11"/>
      <c r="D108" s="3" t="s">
        <v>99</v>
      </c>
      <c r="E108" s="2" t="s">
        <v>21</v>
      </c>
      <c r="F108" s="2">
        <v>4</v>
      </c>
      <c r="G108" s="1"/>
    </row>
    <row r="109" spans="2:7" x14ac:dyDescent="0.35">
      <c r="B109" s="2"/>
      <c r="C109" s="11"/>
      <c r="D109" s="4"/>
      <c r="E109" s="2"/>
      <c r="F109" s="2"/>
      <c r="G109" s="1"/>
    </row>
    <row r="110" spans="2:7" x14ac:dyDescent="0.35">
      <c r="B110" s="2" t="s">
        <v>100</v>
      </c>
      <c r="C110" s="11"/>
      <c r="D110" s="3" t="s">
        <v>101</v>
      </c>
      <c r="E110" s="2" t="s">
        <v>21</v>
      </c>
      <c r="F110" s="2">
        <v>3</v>
      </c>
      <c r="G110" s="1"/>
    </row>
    <row r="111" spans="2:7" x14ac:dyDescent="0.35">
      <c r="B111" s="2"/>
      <c r="C111" s="11"/>
      <c r="D111" s="3"/>
      <c r="E111" s="2"/>
      <c r="F111" s="2"/>
      <c r="G111" s="1"/>
    </row>
    <row r="112" spans="2:7" x14ac:dyDescent="0.35">
      <c r="B112" s="2"/>
      <c r="C112" s="11"/>
      <c r="D112" s="3" t="s">
        <v>102</v>
      </c>
      <c r="E112" s="2"/>
      <c r="F112" s="2"/>
      <c r="G112" s="1"/>
    </row>
    <row r="113" spans="2:7" x14ac:dyDescent="0.35">
      <c r="B113" s="6"/>
      <c r="C113" s="12"/>
      <c r="D113" s="7"/>
      <c r="E113" s="2"/>
      <c r="F113" s="2"/>
      <c r="G113" s="1"/>
    </row>
    <row r="114" spans="2:7" x14ac:dyDescent="0.35">
      <c r="B114" s="2" t="s">
        <v>103</v>
      </c>
      <c r="C114" s="11"/>
      <c r="D114" s="3" t="s">
        <v>104</v>
      </c>
      <c r="E114" s="2" t="s">
        <v>21</v>
      </c>
      <c r="F114" s="2">
        <v>6</v>
      </c>
      <c r="G114" s="1"/>
    </row>
    <row r="115" spans="2:7" x14ac:dyDescent="0.35">
      <c r="B115" s="2"/>
      <c r="C115" s="11"/>
      <c r="D115" s="3"/>
      <c r="E115" s="2"/>
      <c r="F115" s="2"/>
      <c r="G115" s="1"/>
    </row>
    <row r="116" spans="2:7" x14ac:dyDescent="0.35">
      <c r="B116" s="2"/>
      <c r="C116" s="11" t="s">
        <v>105</v>
      </c>
      <c r="D116" s="3" t="s">
        <v>106</v>
      </c>
      <c r="E116" s="2"/>
      <c r="F116" s="2"/>
      <c r="G116" s="23"/>
    </row>
    <row r="117" spans="2:7" x14ac:dyDescent="0.35">
      <c r="B117" s="2"/>
      <c r="C117" s="11"/>
      <c r="D117" s="4"/>
      <c r="E117" s="2"/>
      <c r="F117" s="2"/>
      <c r="G117" s="23"/>
    </row>
    <row r="118" spans="2:7" ht="23" x14ac:dyDescent="0.35">
      <c r="B118" s="2" t="s">
        <v>107</v>
      </c>
      <c r="C118" s="11"/>
      <c r="D118" s="5" t="s">
        <v>108</v>
      </c>
      <c r="E118" s="2" t="s">
        <v>34</v>
      </c>
      <c r="F118" s="2">
        <v>2</v>
      </c>
      <c r="G118" s="1"/>
    </row>
    <row r="119" spans="2:7" x14ac:dyDescent="0.35">
      <c r="B119" s="2"/>
      <c r="C119" s="11"/>
      <c r="D119" s="3"/>
      <c r="E119" s="2"/>
      <c r="F119" s="2"/>
      <c r="G119" s="23"/>
    </row>
    <row r="120" spans="2:7" x14ac:dyDescent="0.35">
      <c r="B120" s="2"/>
      <c r="C120" s="11"/>
      <c r="D120" s="3" t="s">
        <v>109</v>
      </c>
      <c r="E120" s="2"/>
      <c r="F120" s="2"/>
      <c r="G120" s="23"/>
    </row>
    <row r="121" spans="2:7" x14ac:dyDescent="0.35">
      <c r="B121" s="2"/>
      <c r="C121" s="11"/>
      <c r="D121" s="4"/>
      <c r="E121" s="2"/>
      <c r="F121" s="2"/>
      <c r="G121" s="23"/>
    </row>
    <row r="122" spans="2:7" x14ac:dyDescent="0.35">
      <c r="B122" s="2" t="s">
        <v>110</v>
      </c>
      <c r="C122" s="11"/>
      <c r="D122" s="3" t="s">
        <v>111</v>
      </c>
      <c r="E122" s="2" t="s">
        <v>34</v>
      </c>
      <c r="F122" s="2">
        <v>19</v>
      </c>
      <c r="G122" s="1"/>
    </row>
    <row r="123" spans="2:7" x14ac:dyDescent="0.35">
      <c r="B123" s="2"/>
      <c r="C123" s="11"/>
      <c r="D123" s="3"/>
      <c r="E123" s="2"/>
      <c r="F123" s="2"/>
      <c r="G123" s="23"/>
    </row>
    <row r="124" spans="2:7" x14ac:dyDescent="0.35">
      <c r="B124" s="6" t="s">
        <v>112</v>
      </c>
      <c r="C124" s="12"/>
      <c r="D124" s="7" t="s">
        <v>113</v>
      </c>
      <c r="E124" s="2"/>
      <c r="F124" s="2"/>
      <c r="G124" s="23"/>
    </row>
    <row r="125" spans="2:7" x14ac:dyDescent="0.35">
      <c r="B125" s="2"/>
      <c r="C125" s="11"/>
      <c r="D125" s="4"/>
      <c r="E125" s="2"/>
      <c r="F125" s="2"/>
      <c r="G125" s="23"/>
    </row>
    <row r="126" spans="2:7" x14ac:dyDescent="0.35">
      <c r="B126" s="2"/>
      <c r="C126" s="11"/>
      <c r="D126" s="3" t="s">
        <v>114</v>
      </c>
      <c r="E126" s="2"/>
      <c r="F126" s="2"/>
      <c r="G126" s="23"/>
    </row>
    <row r="127" spans="2:7" x14ac:dyDescent="0.35">
      <c r="B127" s="2"/>
      <c r="C127" s="11"/>
      <c r="D127" s="3"/>
      <c r="E127" s="2"/>
      <c r="F127" s="2"/>
      <c r="G127" s="23"/>
    </row>
    <row r="128" spans="2:7" x14ac:dyDescent="0.35">
      <c r="B128" s="2" t="s">
        <v>115</v>
      </c>
      <c r="C128" s="11"/>
      <c r="D128" s="3" t="s">
        <v>116</v>
      </c>
      <c r="E128" s="2" t="s">
        <v>34</v>
      </c>
      <c r="F128" s="2">
        <v>26</v>
      </c>
      <c r="G128" s="1"/>
    </row>
    <row r="129" spans="2:8" x14ac:dyDescent="0.35">
      <c r="B129" s="2"/>
      <c r="C129" s="11"/>
      <c r="D129" s="3"/>
      <c r="E129" s="2"/>
      <c r="F129" s="2"/>
      <c r="G129" s="23"/>
    </row>
    <row r="130" spans="2:8" x14ac:dyDescent="0.35">
      <c r="B130" s="6" t="s">
        <v>117</v>
      </c>
      <c r="C130" s="12" t="s">
        <v>118</v>
      </c>
      <c r="D130" s="7" t="s">
        <v>119</v>
      </c>
      <c r="E130" s="2"/>
      <c r="F130" s="2"/>
      <c r="G130" s="23"/>
    </row>
    <row r="131" spans="2:8" ht="15" customHeight="1" x14ac:dyDescent="0.35">
      <c r="B131" s="6"/>
      <c r="C131" s="12" t="s">
        <v>120</v>
      </c>
      <c r="D131" s="7"/>
      <c r="E131" s="2"/>
      <c r="F131" s="2"/>
      <c r="G131" s="23"/>
    </row>
    <row r="132" spans="2:8" ht="15" customHeight="1" x14ac:dyDescent="0.35">
      <c r="B132" s="14"/>
      <c r="C132" s="33"/>
      <c r="D132" s="15"/>
      <c r="E132" s="14"/>
      <c r="F132" s="14"/>
      <c r="G132" s="25"/>
      <c r="H132" s="41"/>
    </row>
    <row r="133" spans="2:8" x14ac:dyDescent="0.35">
      <c r="B133" s="16"/>
      <c r="C133" s="34"/>
      <c r="D133" s="29" t="s">
        <v>160</v>
      </c>
      <c r="E133" s="16"/>
      <c r="F133" s="16"/>
      <c r="G133" s="26"/>
      <c r="H133" s="42"/>
    </row>
    <row r="134" spans="2:8" x14ac:dyDescent="0.35">
      <c r="B134" s="17"/>
      <c r="C134" s="35"/>
      <c r="D134" s="18" t="s">
        <v>58</v>
      </c>
      <c r="E134" s="19"/>
      <c r="F134" s="20"/>
      <c r="G134" s="27"/>
      <c r="H134" s="43"/>
    </row>
    <row r="135" spans="2:8" x14ac:dyDescent="0.35">
      <c r="B135" s="602"/>
      <c r="C135" s="603"/>
      <c r="D135" s="604"/>
      <c r="E135" s="605"/>
      <c r="F135" s="606"/>
      <c r="G135" s="607"/>
      <c r="H135" s="42"/>
    </row>
    <row r="136" spans="2:8" x14ac:dyDescent="0.35">
      <c r="B136" s="6" t="s">
        <v>117</v>
      </c>
      <c r="C136" s="12" t="s">
        <v>118</v>
      </c>
      <c r="D136" s="7" t="s">
        <v>119</v>
      </c>
      <c r="E136" s="605"/>
      <c r="F136" s="606"/>
      <c r="G136" s="607"/>
      <c r="H136" s="42"/>
    </row>
    <row r="137" spans="2:8" x14ac:dyDescent="0.35">
      <c r="B137" s="6"/>
      <c r="C137" s="12" t="s">
        <v>120</v>
      </c>
      <c r="D137" s="7"/>
      <c r="E137" s="2"/>
      <c r="F137" s="2"/>
      <c r="G137" s="23"/>
    </row>
    <row r="138" spans="2:8" x14ac:dyDescent="0.35">
      <c r="B138" s="6"/>
      <c r="C138" s="12"/>
      <c r="D138" s="7"/>
      <c r="E138" s="2"/>
      <c r="F138" s="2"/>
      <c r="G138" s="23"/>
    </row>
    <row r="139" spans="2:8" x14ac:dyDescent="0.35">
      <c r="B139" s="2"/>
      <c r="C139" s="11" t="s">
        <v>38</v>
      </c>
      <c r="D139" s="4" t="s">
        <v>121</v>
      </c>
      <c r="E139" s="2"/>
      <c r="F139" s="2"/>
      <c r="G139" s="23"/>
    </row>
    <row r="140" spans="2:8" x14ac:dyDescent="0.35">
      <c r="B140" s="2"/>
      <c r="C140" s="11"/>
      <c r="D140" s="4"/>
      <c r="E140" s="2"/>
      <c r="F140" s="2"/>
      <c r="G140" s="23"/>
    </row>
    <row r="141" spans="2:8" x14ac:dyDescent="0.35">
      <c r="B141" s="2" t="s">
        <v>122</v>
      </c>
      <c r="C141" s="11"/>
      <c r="D141" s="5" t="s">
        <v>123</v>
      </c>
      <c r="E141" s="2" t="s">
        <v>34</v>
      </c>
      <c r="F141" s="2">
        <v>54</v>
      </c>
      <c r="G141" s="1"/>
    </row>
    <row r="142" spans="2:8" x14ac:dyDescent="0.35">
      <c r="B142" s="2"/>
      <c r="C142" s="11"/>
      <c r="D142" s="4"/>
      <c r="E142" s="2"/>
      <c r="F142" s="2"/>
      <c r="G142" s="1"/>
    </row>
    <row r="143" spans="2:8" ht="23" x14ac:dyDescent="0.35">
      <c r="B143" s="2" t="s">
        <v>124</v>
      </c>
      <c r="C143" s="11"/>
      <c r="D143" s="5" t="s">
        <v>125</v>
      </c>
      <c r="E143" s="2" t="s">
        <v>34</v>
      </c>
      <c r="F143" s="2">
        <v>12</v>
      </c>
      <c r="G143" s="1"/>
    </row>
    <row r="144" spans="2:8" x14ac:dyDescent="0.35">
      <c r="B144" s="2"/>
      <c r="C144" s="11"/>
      <c r="D144" s="5"/>
      <c r="E144" s="2"/>
      <c r="F144" s="2"/>
      <c r="G144" s="1"/>
    </row>
    <row r="145" spans="2:7" ht="23" x14ac:dyDescent="0.35">
      <c r="B145" s="2" t="s">
        <v>126</v>
      </c>
      <c r="C145" s="11"/>
      <c r="D145" s="5" t="s">
        <v>127</v>
      </c>
      <c r="E145" s="2" t="s">
        <v>34</v>
      </c>
      <c r="F145" s="2">
        <v>7</v>
      </c>
      <c r="G145" s="1"/>
    </row>
    <row r="146" spans="2:7" x14ac:dyDescent="0.35">
      <c r="B146" s="6"/>
      <c r="C146" s="12"/>
      <c r="D146" s="7"/>
      <c r="E146" s="2"/>
      <c r="F146" s="2"/>
      <c r="G146" s="1"/>
    </row>
    <row r="147" spans="2:7" ht="34.5" x14ac:dyDescent="0.35">
      <c r="B147" s="2" t="s">
        <v>128</v>
      </c>
      <c r="C147" s="11"/>
      <c r="D147" s="5" t="s">
        <v>129</v>
      </c>
      <c r="E147" s="2" t="s">
        <v>64</v>
      </c>
      <c r="F147" s="2">
        <v>22</v>
      </c>
      <c r="G147" s="1"/>
    </row>
    <row r="148" spans="2:7" x14ac:dyDescent="0.35">
      <c r="B148" s="2"/>
      <c r="C148" s="11"/>
      <c r="D148" s="4"/>
      <c r="E148" s="2"/>
      <c r="F148" s="2"/>
      <c r="G148" s="1"/>
    </row>
    <row r="149" spans="2:7" ht="34.5" x14ac:dyDescent="0.35">
      <c r="B149" s="2" t="s">
        <v>130</v>
      </c>
      <c r="C149" s="11"/>
      <c r="D149" s="8" t="s">
        <v>131</v>
      </c>
      <c r="E149" s="2" t="s">
        <v>64</v>
      </c>
      <c r="F149" s="2">
        <v>22</v>
      </c>
      <c r="G149" s="1"/>
    </row>
    <row r="150" spans="2:7" x14ac:dyDescent="0.35">
      <c r="B150" s="2"/>
      <c r="C150" s="11"/>
      <c r="D150" s="3"/>
      <c r="E150" s="2"/>
      <c r="F150" s="2"/>
      <c r="G150" s="23"/>
    </row>
    <row r="151" spans="2:7" x14ac:dyDescent="0.35">
      <c r="B151" s="2"/>
      <c r="C151" s="11"/>
      <c r="D151" s="3" t="s">
        <v>132</v>
      </c>
      <c r="E151" s="2"/>
      <c r="F151" s="2"/>
      <c r="G151" s="23"/>
    </row>
    <row r="152" spans="2:7" x14ac:dyDescent="0.35">
      <c r="B152" s="2"/>
      <c r="C152" s="11"/>
      <c r="D152" s="3"/>
      <c r="E152" s="2"/>
      <c r="F152" s="2"/>
      <c r="G152" s="23"/>
    </row>
    <row r="153" spans="2:7" ht="69" x14ac:dyDescent="0.35">
      <c r="B153" s="11" t="s">
        <v>133</v>
      </c>
      <c r="C153" s="11"/>
      <c r="D153" s="5" t="s">
        <v>134</v>
      </c>
      <c r="E153" s="11" t="s">
        <v>34</v>
      </c>
      <c r="F153" s="11">
        <v>27</v>
      </c>
      <c r="G153" s="1"/>
    </row>
    <row r="154" spans="2:7" x14ac:dyDescent="0.35">
      <c r="B154" s="2"/>
      <c r="C154" s="11"/>
      <c r="D154" s="3"/>
      <c r="E154" s="2"/>
      <c r="F154" s="2"/>
      <c r="G154" s="23"/>
    </row>
    <row r="155" spans="2:7" x14ac:dyDescent="0.35">
      <c r="B155" s="2"/>
      <c r="C155" s="11" t="s">
        <v>135</v>
      </c>
      <c r="D155" s="5" t="s">
        <v>136</v>
      </c>
      <c r="E155" s="2"/>
      <c r="F155" s="2"/>
      <c r="G155" s="23"/>
    </row>
    <row r="156" spans="2:7" x14ac:dyDescent="0.35">
      <c r="B156" s="2"/>
      <c r="C156" s="11"/>
      <c r="D156" s="4"/>
      <c r="E156" s="2"/>
      <c r="F156" s="2"/>
      <c r="G156" s="23"/>
    </row>
    <row r="157" spans="2:7" x14ac:dyDescent="0.35">
      <c r="B157" s="2" t="s">
        <v>133</v>
      </c>
      <c r="C157" s="11" t="s">
        <v>137</v>
      </c>
      <c r="D157" s="4" t="s">
        <v>138</v>
      </c>
      <c r="E157" s="2" t="s">
        <v>64</v>
      </c>
      <c r="F157" s="2">
        <v>3</v>
      </c>
      <c r="G157" s="1"/>
    </row>
    <row r="158" spans="2:7" x14ac:dyDescent="0.35">
      <c r="B158" s="6"/>
      <c r="C158" s="12"/>
      <c r="D158" s="7"/>
      <c r="E158" s="2"/>
      <c r="F158" s="2"/>
      <c r="G158" s="23"/>
    </row>
    <row r="159" spans="2:7" x14ac:dyDescent="0.35">
      <c r="B159" s="2"/>
      <c r="C159" s="11" t="s">
        <v>139</v>
      </c>
      <c r="D159" s="3" t="s">
        <v>140</v>
      </c>
      <c r="E159" s="2"/>
      <c r="F159" s="2"/>
      <c r="G159" s="23"/>
    </row>
    <row r="160" spans="2:7" x14ac:dyDescent="0.35">
      <c r="B160" s="2"/>
      <c r="C160" s="11"/>
      <c r="D160" s="3"/>
      <c r="E160" s="2"/>
      <c r="F160" s="2"/>
      <c r="G160" s="23"/>
    </row>
    <row r="161" spans="2:8" ht="23" x14ac:dyDescent="0.35">
      <c r="B161" s="2" t="s">
        <v>141</v>
      </c>
      <c r="C161" s="11" t="s">
        <v>142</v>
      </c>
      <c r="D161" s="5" t="s">
        <v>143</v>
      </c>
      <c r="E161" s="2" t="s">
        <v>67</v>
      </c>
      <c r="F161" s="2">
        <v>1</v>
      </c>
      <c r="G161" s="1"/>
    </row>
    <row r="162" spans="2:8" x14ac:dyDescent="0.35">
      <c r="B162" s="2"/>
      <c r="C162" s="11"/>
      <c r="D162" s="3"/>
      <c r="E162" s="2"/>
      <c r="F162" s="2"/>
      <c r="G162" s="1"/>
    </row>
    <row r="163" spans="2:8" ht="23" x14ac:dyDescent="0.35">
      <c r="B163" s="11" t="s">
        <v>141</v>
      </c>
      <c r="C163" s="11" t="s">
        <v>142</v>
      </c>
      <c r="D163" s="5" t="s">
        <v>144</v>
      </c>
      <c r="E163" s="11" t="s">
        <v>67</v>
      </c>
      <c r="F163" s="11">
        <v>1</v>
      </c>
      <c r="G163" s="1"/>
    </row>
    <row r="164" spans="2:8" x14ac:dyDescent="0.35">
      <c r="B164" s="2"/>
      <c r="C164" s="11"/>
      <c r="D164" s="5"/>
      <c r="E164" s="2"/>
      <c r="F164" s="2"/>
      <c r="G164" s="23"/>
    </row>
    <row r="165" spans="2:8" x14ac:dyDescent="0.35">
      <c r="B165" s="2"/>
      <c r="C165" s="11" t="s">
        <v>145</v>
      </c>
      <c r="D165" s="3" t="s">
        <v>146</v>
      </c>
      <c r="E165" s="2"/>
      <c r="F165" s="2"/>
      <c r="G165" s="23"/>
    </row>
    <row r="166" spans="2:8" ht="23" x14ac:dyDescent="0.35">
      <c r="B166" s="2" t="s">
        <v>147</v>
      </c>
      <c r="C166" s="11"/>
      <c r="D166" s="5" t="s">
        <v>148</v>
      </c>
      <c r="E166" s="2" t="s">
        <v>67</v>
      </c>
      <c r="F166" s="2">
        <v>1</v>
      </c>
      <c r="G166" s="1"/>
    </row>
    <row r="167" spans="2:8" x14ac:dyDescent="0.35">
      <c r="B167" s="2"/>
      <c r="C167" s="11"/>
      <c r="D167" s="5"/>
      <c r="E167" s="2"/>
      <c r="F167" s="2"/>
      <c r="G167" s="1"/>
    </row>
    <row r="168" spans="2:8" ht="15" customHeight="1" x14ac:dyDescent="0.35">
      <c r="B168" s="136"/>
      <c r="C168" s="610"/>
      <c r="D168" s="138"/>
      <c r="E168" s="137"/>
      <c r="F168" s="137"/>
      <c r="G168" s="608"/>
      <c r="H168" s="41"/>
    </row>
    <row r="169" spans="2:8" x14ac:dyDescent="0.35">
      <c r="B169" s="140"/>
      <c r="C169" s="611"/>
      <c r="D169" s="529" t="s">
        <v>160</v>
      </c>
      <c r="E169" s="142"/>
      <c r="F169" s="142"/>
      <c r="G169" s="609"/>
      <c r="H169" s="48"/>
    </row>
    <row r="170" spans="2:8" x14ac:dyDescent="0.35">
      <c r="B170" s="17"/>
      <c r="C170" s="35"/>
      <c r="D170" s="18" t="s">
        <v>58</v>
      </c>
      <c r="E170" s="19"/>
      <c r="F170" s="20"/>
      <c r="G170" s="27"/>
      <c r="H170" s="43"/>
    </row>
    <row r="171" spans="2:8" x14ac:dyDescent="0.35">
      <c r="B171" s="602"/>
      <c r="C171" s="603"/>
      <c r="D171" s="604"/>
      <c r="E171" s="605"/>
      <c r="F171" s="606"/>
      <c r="G171" s="607"/>
      <c r="H171" s="42"/>
    </row>
    <row r="172" spans="2:8" x14ac:dyDescent="0.35">
      <c r="B172" s="2"/>
      <c r="C172" s="11" t="s">
        <v>149</v>
      </c>
      <c r="D172" s="3" t="s">
        <v>150</v>
      </c>
      <c r="E172" s="2"/>
      <c r="F172" s="2"/>
      <c r="G172" s="1"/>
    </row>
    <row r="173" spans="2:8" ht="37.75" customHeight="1" x14ac:dyDescent="0.35">
      <c r="B173" s="2" t="s">
        <v>151</v>
      </c>
      <c r="C173" s="11"/>
      <c r="D173" s="5" t="s">
        <v>152</v>
      </c>
      <c r="E173" s="2" t="s">
        <v>67</v>
      </c>
      <c r="F173" s="2">
        <v>1</v>
      </c>
      <c r="G173" s="1"/>
    </row>
    <row r="174" spans="2:8" x14ac:dyDescent="0.35">
      <c r="B174" s="2"/>
      <c r="C174" s="11"/>
      <c r="D174" s="4"/>
      <c r="E174" s="4"/>
      <c r="F174" s="2"/>
      <c r="G174" s="1"/>
    </row>
    <row r="175" spans="2:8" ht="40.25" customHeight="1" x14ac:dyDescent="0.35">
      <c r="B175" s="11" t="s">
        <v>153</v>
      </c>
      <c r="C175" s="11"/>
      <c r="D175" s="5" t="s">
        <v>154</v>
      </c>
      <c r="E175" s="11" t="s">
        <v>67</v>
      </c>
      <c r="F175" s="11">
        <v>1</v>
      </c>
      <c r="G175" s="1"/>
    </row>
    <row r="176" spans="2:8" x14ac:dyDescent="0.35">
      <c r="B176" s="2"/>
      <c r="C176" s="11"/>
      <c r="D176" s="4"/>
      <c r="E176" s="2"/>
      <c r="F176" s="2"/>
      <c r="G176" s="1"/>
    </row>
    <row r="177" spans="2:8" x14ac:dyDescent="0.35">
      <c r="B177" s="6" t="s">
        <v>155</v>
      </c>
      <c r="C177" s="12"/>
      <c r="D177" s="7" t="s">
        <v>156</v>
      </c>
      <c r="E177" s="2"/>
      <c r="F177" s="2"/>
      <c r="G177" s="1"/>
    </row>
    <row r="178" spans="2:8" x14ac:dyDescent="0.35">
      <c r="B178" s="2"/>
      <c r="C178" s="11"/>
      <c r="D178" s="4"/>
      <c r="E178" s="2"/>
      <c r="F178" s="2"/>
      <c r="G178" s="1"/>
    </row>
    <row r="179" spans="2:8" ht="23" x14ac:dyDescent="0.35">
      <c r="B179" s="11" t="s">
        <v>157</v>
      </c>
      <c r="C179" s="11"/>
      <c r="D179" s="5" t="s">
        <v>158</v>
      </c>
      <c r="E179" s="11" t="s">
        <v>67</v>
      </c>
      <c r="F179" s="11">
        <v>2</v>
      </c>
      <c r="G179" s="1"/>
    </row>
    <row r="180" spans="2:8" x14ac:dyDescent="0.35">
      <c r="B180" s="2"/>
      <c r="C180" s="11"/>
      <c r="D180" s="5"/>
      <c r="E180" s="2"/>
      <c r="F180" s="2"/>
      <c r="G180" s="1"/>
      <c r="H180" s="40" t="str">
        <f t="shared" ref="H180" si="0">IF(F180&gt;0,ROUND(F180*G180,2),"")</f>
        <v/>
      </c>
    </row>
    <row r="209" spans="2:8" x14ac:dyDescent="0.35">
      <c r="B209" s="673" t="s">
        <v>159</v>
      </c>
      <c r="C209" s="674"/>
      <c r="D209" s="674"/>
      <c r="E209" s="674"/>
      <c r="F209" s="674"/>
      <c r="G209" s="675"/>
      <c r="H209" s="43"/>
    </row>
  </sheetData>
  <mergeCells count="2">
    <mergeCell ref="B8:B9"/>
    <mergeCell ref="B209:G209"/>
  </mergeCells>
  <pageMargins left="0.70866141732283472" right="0.70866141732283472" top="0.74803149606299213" bottom="0.74803149606299213" header="0.31496062992125984" footer="0.31496062992125984"/>
  <pageSetup paperSize="9" scale="91" fitToHeight="0" orientation="portrait" r:id="rId1"/>
  <rowBreaks count="4" manualBreakCount="4">
    <brk id="45" min="1" max="8" man="1"/>
    <brk id="87" min="1" max="8" man="1"/>
    <brk id="133" min="1" max="8" man="1"/>
    <brk id="169"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78297-7EE0-4E46-808D-60F94F0ADF4E}">
  <sheetPr>
    <pageSetUpPr fitToPage="1"/>
  </sheetPr>
  <dimension ref="B1:H120"/>
  <sheetViews>
    <sheetView view="pageBreakPreview" topLeftCell="A127" zoomScaleNormal="100" zoomScaleSheetLayoutView="100" workbookViewId="0">
      <selection activeCell="G118" sqref="G10:G118"/>
    </sheetView>
  </sheetViews>
  <sheetFormatPr defaultRowHeight="14.5" x14ac:dyDescent="0.35"/>
  <cols>
    <col min="2" max="2" width="8.90625" style="9"/>
    <col min="3" max="3" width="10.08984375" style="36" customWidth="1"/>
    <col min="4" max="4" width="48" style="36" customWidth="1"/>
    <col min="5" max="5" width="5.6328125" style="9" customWidth="1"/>
    <col min="6" max="6" width="9.81640625" style="9" customWidth="1"/>
    <col min="7" max="7" width="9.90625" style="9" bestFit="1" customWidth="1"/>
    <col min="8" max="8" width="14" style="40" bestFit="1" customWidth="1"/>
    <col min="9" max="9" width="2.08984375" customWidth="1"/>
  </cols>
  <sheetData>
    <row r="1" spans="2:8" x14ac:dyDescent="0.35">
      <c r="B1" s="45" t="s">
        <v>0</v>
      </c>
      <c r="C1" s="30"/>
      <c r="D1" s="30"/>
      <c r="E1"/>
      <c r="F1"/>
      <c r="G1"/>
      <c r="H1" s="37"/>
    </row>
    <row r="2" spans="2:8" x14ac:dyDescent="0.35">
      <c r="B2" s="45" t="s">
        <v>161</v>
      </c>
      <c r="C2" s="30"/>
      <c r="D2" s="30"/>
      <c r="E2"/>
      <c r="F2"/>
      <c r="G2"/>
      <c r="H2" s="37"/>
    </row>
    <row r="3" spans="2:8" x14ac:dyDescent="0.35">
      <c r="B3" s="46" t="s">
        <v>703</v>
      </c>
      <c r="C3" s="30"/>
      <c r="D3" s="30"/>
      <c r="E3"/>
      <c r="F3"/>
      <c r="G3"/>
      <c r="H3" s="37"/>
    </row>
    <row r="4" spans="2:8" x14ac:dyDescent="0.35">
      <c r="B4"/>
      <c r="C4" s="30"/>
      <c r="D4" s="30"/>
      <c r="E4"/>
      <c r="F4"/>
      <c r="G4"/>
      <c r="H4" s="37"/>
    </row>
    <row r="5" spans="2:8" x14ac:dyDescent="0.35">
      <c r="B5" s="21" t="s">
        <v>4</v>
      </c>
      <c r="C5" s="31" t="s">
        <v>2</v>
      </c>
      <c r="D5" s="31" t="s">
        <v>6</v>
      </c>
      <c r="E5" s="21" t="s">
        <v>7</v>
      </c>
      <c r="F5" s="21" t="s">
        <v>9</v>
      </c>
      <c r="G5" s="21" t="s">
        <v>8</v>
      </c>
      <c r="H5" s="44" t="s">
        <v>10</v>
      </c>
    </row>
    <row r="6" spans="2:8" x14ac:dyDescent="0.35">
      <c r="B6" s="22" t="s">
        <v>5</v>
      </c>
      <c r="C6" s="32" t="s">
        <v>3</v>
      </c>
      <c r="D6" s="32"/>
      <c r="E6" s="22"/>
      <c r="F6" s="22"/>
      <c r="G6" s="22"/>
      <c r="H6" s="39"/>
    </row>
    <row r="8" spans="2:8" x14ac:dyDescent="0.35">
      <c r="B8" s="6" t="s">
        <v>214</v>
      </c>
      <c r="C8" s="6" t="s">
        <v>225</v>
      </c>
      <c r="D8" s="103" t="s">
        <v>193</v>
      </c>
      <c r="E8" s="58"/>
      <c r="F8" s="79"/>
      <c r="G8" s="81"/>
    </row>
    <row r="9" spans="2:8" x14ac:dyDescent="0.35">
      <c r="B9" s="10"/>
      <c r="C9" s="4"/>
      <c r="D9" s="104"/>
      <c r="E9" s="58"/>
      <c r="F9" s="79"/>
      <c r="G9" s="81"/>
    </row>
    <row r="10" spans="2:8" x14ac:dyDescent="0.35">
      <c r="B10" s="2" t="s">
        <v>215</v>
      </c>
      <c r="C10" s="2" t="s">
        <v>192</v>
      </c>
      <c r="D10" s="80" t="s">
        <v>227</v>
      </c>
      <c r="E10" s="58" t="s">
        <v>34</v>
      </c>
      <c r="F10" s="79">
        <v>54</v>
      </c>
      <c r="G10" s="81"/>
    </row>
    <row r="11" spans="2:8" x14ac:dyDescent="0.35">
      <c r="B11" s="4"/>
      <c r="C11" s="2"/>
      <c r="D11" s="100"/>
      <c r="E11" s="58"/>
      <c r="F11" s="79"/>
      <c r="G11" s="81"/>
    </row>
    <row r="12" spans="2:8" x14ac:dyDescent="0.35">
      <c r="B12" s="2" t="s">
        <v>216</v>
      </c>
      <c r="C12" s="2" t="s">
        <v>228</v>
      </c>
      <c r="D12" s="80" t="s">
        <v>229</v>
      </c>
      <c r="E12" s="58" t="s">
        <v>34</v>
      </c>
      <c r="F12" s="79">
        <v>45</v>
      </c>
      <c r="G12" s="81"/>
    </row>
    <row r="13" spans="2:8" x14ac:dyDescent="0.35">
      <c r="B13" s="2"/>
      <c r="C13" s="2"/>
      <c r="D13" s="80"/>
      <c r="E13" s="58"/>
      <c r="F13" s="79"/>
      <c r="G13" s="81"/>
    </row>
    <row r="14" spans="2:8" x14ac:dyDescent="0.35">
      <c r="B14" s="2" t="s">
        <v>217</v>
      </c>
      <c r="C14" s="2" t="s">
        <v>230</v>
      </c>
      <c r="D14" s="80" t="s">
        <v>231</v>
      </c>
      <c r="E14" s="58" t="s">
        <v>64</v>
      </c>
      <c r="F14" s="79">
        <v>40</v>
      </c>
      <c r="G14" s="81"/>
    </row>
    <row r="15" spans="2:8" x14ac:dyDescent="0.35">
      <c r="B15" s="4"/>
      <c r="C15" s="2"/>
      <c r="D15" s="80"/>
      <c r="E15" s="58"/>
      <c r="F15" s="79"/>
      <c r="G15" s="81"/>
    </row>
    <row r="16" spans="2:8" x14ac:dyDescent="0.35">
      <c r="B16" s="4" t="s">
        <v>308</v>
      </c>
      <c r="C16" s="11" t="s">
        <v>232</v>
      </c>
      <c r="D16" s="8" t="s">
        <v>233</v>
      </c>
      <c r="E16" s="2" t="s">
        <v>34</v>
      </c>
      <c r="F16" s="95">
        <v>30</v>
      </c>
      <c r="G16" s="96"/>
    </row>
    <row r="17" spans="2:7" x14ac:dyDescent="0.35">
      <c r="B17" s="2"/>
      <c r="C17" s="2"/>
      <c r="D17" s="5"/>
      <c r="E17" s="2"/>
      <c r="F17" s="82"/>
      <c r="G17" s="96"/>
    </row>
    <row r="18" spans="2:7" ht="23" x14ac:dyDescent="0.35">
      <c r="B18" s="4" t="s">
        <v>309</v>
      </c>
      <c r="C18" s="2" t="s">
        <v>230</v>
      </c>
      <c r="D18" s="8" t="s">
        <v>234</v>
      </c>
      <c r="E18" s="2" t="s">
        <v>34</v>
      </c>
      <c r="F18" s="82">
        <v>15</v>
      </c>
      <c r="G18" s="81"/>
    </row>
    <row r="19" spans="2:7" x14ac:dyDescent="0.35">
      <c r="B19" s="2"/>
      <c r="C19" s="4"/>
      <c r="D19" s="80"/>
      <c r="E19" s="58"/>
      <c r="F19" s="79"/>
      <c r="G19" s="81"/>
    </row>
    <row r="20" spans="2:7" x14ac:dyDescent="0.35">
      <c r="B20" s="4"/>
      <c r="C20" s="4"/>
      <c r="D20" s="104"/>
      <c r="E20" s="58"/>
      <c r="F20" s="79"/>
      <c r="G20" s="81"/>
    </row>
    <row r="21" spans="2:7" x14ac:dyDescent="0.35">
      <c r="B21" s="6" t="s">
        <v>218</v>
      </c>
      <c r="C21" s="6" t="s">
        <v>145</v>
      </c>
      <c r="D21" s="13" t="s">
        <v>236</v>
      </c>
      <c r="E21" s="58"/>
      <c r="F21" s="79"/>
      <c r="G21" s="81"/>
    </row>
    <row r="22" spans="2:7" x14ac:dyDescent="0.35">
      <c r="B22" s="4"/>
      <c r="C22" s="4"/>
      <c r="D22" s="104"/>
      <c r="E22" s="58"/>
      <c r="F22" s="79"/>
      <c r="G22" s="81"/>
    </row>
    <row r="23" spans="2:7" x14ac:dyDescent="0.35">
      <c r="B23" s="2" t="s">
        <v>219</v>
      </c>
      <c r="C23" s="2"/>
      <c r="D23" s="80" t="s">
        <v>240</v>
      </c>
      <c r="E23" s="58" t="s">
        <v>67</v>
      </c>
      <c r="F23" s="79">
        <v>1</v>
      </c>
      <c r="G23" s="81"/>
    </row>
    <row r="24" spans="2:7" x14ac:dyDescent="0.35">
      <c r="B24" s="4"/>
      <c r="C24" s="4"/>
      <c r="D24" s="104"/>
      <c r="E24" s="58"/>
      <c r="F24" s="79"/>
      <c r="G24" s="81"/>
    </row>
    <row r="25" spans="2:7" x14ac:dyDescent="0.35">
      <c r="B25" s="6" t="s">
        <v>220</v>
      </c>
      <c r="C25" s="6" t="s">
        <v>248</v>
      </c>
      <c r="D25" s="103" t="s">
        <v>197</v>
      </c>
      <c r="E25" s="58"/>
      <c r="F25" s="79"/>
      <c r="G25" s="81"/>
    </row>
    <row r="26" spans="2:7" x14ac:dyDescent="0.35">
      <c r="B26" s="4"/>
      <c r="C26" s="4"/>
    </row>
    <row r="27" spans="2:7" x14ac:dyDescent="0.35">
      <c r="B27" s="2" t="s">
        <v>221</v>
      </c>
      <c r="C27" s="4"/>
      <c r="D27" s="80" t="s">
        <v>252</v>
      </c>
      <c r="E27" s="58" t="s">
        <v>67</v>
      </c>
      <c r="F27" s="79">
        <v>1</v>
      </c>
      <c r="G27" s="81"/>
    </row>
    <row r="28" spans="2:7" x14ac:dyDescent="0.35">
      <c r="B28" s="4"/>
      <c r="C28" s="4"/>
      <c r="D28" s="104"/>
      <c r="E28" s="58"/>
      <c r="F28" s="79"/>
      <c r="G28" s="81"/>
    </row>
    <row r="29" spans="2:7" x14ac:dyDescent="0.35">
      <c r="B29" s="6" t="s">
        <v>220</v>
      </c>
      <c r="C29" s="12" t="s">
        <v>248</v>
      </c>
      <c r="D29" s="103" t="s">
        <v>258</v>
      </c>
      <c r="E29" s="58"/>
      <c r="F29" s="79"/>
      <c r="G29" s="81"/>
    </row>
    <row r="30" spans="2:7" x14ac:dyDescent="0.35">
      <c r="B30" s="2"/>
      <c r="C30" s="11"/>
      <c r="D30" s="80"/>
      <c r="E30" s="58"/>
      <c r="F30" s="79"/>
      <c r="G30" s="81"/>
    </row>
    <row r="31" spans="2:7" x14ac:dyDescent="0.35">
      <c r="B31" s="2" t="s">
        <v>221</v>
      </c>
      <c r="C31" s="4" t="s">
        <v>263</v>
      </c>
      <c r="D31" s="80" t="s">
        <v>264</v>
      </c>
      <c r="E31" s="58" t="s">
        <v>64</v>
      </c>
      <c r="F31" s="79">
        <v>130</v>
      </c>
      <c r="G31" s="81"/>
    </row>
    <row r="32" spans="2:7" x14ac:dyDescent="0.35">
      <c r="B32" s="4"/>
      <c r="C32" s="4"/>
      <c r="D32" s="80"/>
      <c r="E32" s="58"/>
      <c r="F32" s="79"/>
      <c r="G32" s="81"/>
    </row>
    <row r="33" spans="2:7" x14ac:dyDescent="0.35">
      <c r="B33" s="2" t="s">
        <v>222</v>
      </c>
      <c r="C33" s="6" t="s">
        <v>266</v>
      </c>
      <c r="D33" s="103" t="s">
        <v>267</v>
      </c>
      <c r="E33" s="99" t="s">
        <v>34</v>
      </c>
      <c r="F33" s="60">
        <v>5</v>
      </c>
      <c r="G33" s="81"/>
    </row>
    <row r="34" spans="2:7" x14ac:dyDescent="0.35">
      <c r="B34" s="4"/>
      <c r="C34" s="4"/>
      <c r="D34" s="104"/>
      <c r="E34" s="58"/>
      <c r="F34" s="79"/>
      <c r="G34" s="81"/>
    </row>
    <row r="35" spans="2:7" x14ac:dyDescent="0.35">
      <c r="B35" s="2" t="s">
        <v>223</v>
      </c>
      <c r="C35" s="4"/>
      <c r="D35" s="80" t="s">
        <v>268</v>
      </c>
      <c r="E35" s="58" t="s">
        <v>64</v>
      </c>
      <c r="F35" s="79">
        <v>5</v>
      </c>
      <c r="G35" s="81"/>
    </row>
    <row r="36" spans="2:7" x14ac:dyDescent="0.35">
      <c r="B36" s="4"/>
      <c r="C36" s="4"/>
      <c r="D36" s="80"/>
      <c r="E36" s="58"/>
      <c r="F36" s="79"/>
      <c r="G36" s="81"/>
    </row>
    <row r="37" spans="2:7" x14ac:dyDescent="0.35">
      <c r="B37" s="108" t="s">
        <v>224</v>
      </c>
      <c r="C37" s="2"/>
      <c r="D37" s="103" t="s">
        <v>269</v>
      </c>
      <c r="E37" s="58"/>
      <c r="F37" s="79"/>
      <c r="G37" s="81"/>
    </row>
    <row r="38" spans="2:7" x14ac:dyDescent="0.35">
      <c r="B38" s="82"/>
      <c r="C38" s="2"/>
      <c r="D38" s="104"/>
      <c r="E38" s="58"/>
      <c r="F38" s="79"/>
      <c r="G38" s="81"/>
    </row>
    <row r="39" spans="2:7" x14ac:dyDescent="0.35">
      <c r="B39" s="82" t="s">
        <v>226</v>
      </c>
      <c r="C39" s="4"/>
      <c r="D39" s="80" t="s">
        <v>270</v>
      </c>
      <c r="E39" s="58" t="s">
        <v>64</v>
      </c>
      <c r="F39" s="79">
        <v>14</v>
      </c>
      <c r="G39" s="81"/>
    </row>
    <row r="40" spans="2:7" x14ac:dyDescent="0.35">
      <c r="B40" s="82"/>
      <c r="C40" s="2"/>
      <c r="D40" s="55"/>
      <c r="E40" s="2"/>
      <c r="F40" s="79"/>
      <c r="G40" s="81"/>
    </row>
    <row r="41" spans="2:7" x14ac:dyDescent="0.35">
      <c r="B41" s="6" t="s">
        <v>235</v>
      </c>
      <c r="C41" s="6"/>
      <c r="D41" s="103" t="s">
        <v>271</v>
      </c>
      <c r="E41" s="58"/>
      <c r="F41" s="79"/>
      <c r="G41" s="81"/>
    </row>
    <row r="42" spans="2:7" x14ac:dyDescent="0.35">
      <c r="B42" s="82"/>
      <c r="C42" s="4"/>
      <c r="D42" s="104"/>
      <c r="E42" s="58"/>
      <c r="F42" s="79"/>
      <c r="G42" s="81"/>
    </row>
    <row r="43" spans="2:7" ht="23" x14ac:dyDescent="0.35">
      <c r="B43" s="6" t="s">
        <v>237</v>
      </c>
      <c r="C43" s="8"/>
      <c r="D43" s="80" t="s">
        <v>272</v>
      </c>
      <c r="E43" s="100" t="s">
        <v>67</v>
      </c>
      <c r="F43" s="101">
        <v>1</v>
      </c>
      <c r="G43" s="81"/>
    </row>
    <row r="44" spans="2:7" x14ac:dyDescent="0.35">
      <c r="B44" s="4"/>
      <c r="C44" s="4"/>
      <c r="D44" s="104"/>
      <c r="E44" s="58"/>
      <c r="F44" s="79"/>
      <c r="G44" s="81"/>
    </row>
    <row r="45" spans="2:7" ht="23" x14ac:dyDescent="0.35">
      <c r="B45" s="2" t="s">
        <v>238</v>
      </c>
      <c r="C45" s="8"/>
      <c r="D45" s="80" t="s">
        <v>273</v>
      </c>
      <c r="E45" s="100" t="s">
        <v>67</v>
      </c>
      <c r="F45" s="101">
        <v>1</v>
      </c>
      <c r="G45" s="81"/>
    </row>
    <row r="46" spans="2:7" x14ac:dyDescent="0.35">
      <c r="B46" s="4"/>
      <c r="C46" s="4"/>
      <c r="D46" s="104"/>
      <c r="E46" s="58"/>
      <c r="F46" s="79"/>
      <c r="G46" s="81"/>
    </row>
    <row r="47" spans="2:7" ht="23" x14ac:dyDescent="0.35">
      <c r="B47" s="2" t="s">
        <v>239</v>
      </c>
      <c r="C47" s="4"/>
      <c r="D47" s="80" t="s">
        <v>274</v>
      </c>
      <c r="E47" s="58" t="s">
        <v>67</v>
      </c>
      <c r="F47" s="79">
        <v>1</v>
      </c>
      <c r="G47" s="81"/>
    </row>
    <row r="48" spans="2:7" x14ac:dyDescent="0.35">
      <c r="B48" s="2"/>
      <c r="C48" s="4"/>
      <c r="D48" s="104"/>
      <c r="E48" s="58"/>
      <c r="F48" s="79"/>
      <c r="G48" s="81"/>
    </row>
    <row r="49" spans="2:8" ht="23" x14ac:dyDescent="0.35">
      <c r="B49" s="2" t="s">
        <v>241</v>
      </c>
      <c r="C49" s="4"/>
      <c r="D49" s="80" t="s">
        <v>275</v>
      </c>
      <c r="E49" s="58" t="s">
        <v>67</v>
      </c>
      <c r="F49" s="79">
        <v>1</v>
      </c>
      <c r="G49" s="96"/>
    </row>
    <row r="50" spans="2:8" x14ac:dyDescent="0.35">
      <c r="B50" s="2"/>
      <c r="C50" s="2"/>
      <c r="D50" s="80"/>
      <c r="E50" s="58"/>
      <c r="F50" s="79"/>
      <c r="G50" s="81"/>
    </row>
    <row r="51" spans="2:8" x14ac:dyDescent="0.35">
      <c r="B51" s="83"/>
      <c r="C51" s="84"/>
      <c r="D51" s="105"/>
      <c r="E51" s="84"/>
      <c r="F51" s="84"/>
      <c r="G51" s="85"/>
      <c r="H51" s="41"/>
    </row>
    <row r="52" spans="2:8" x14ac:dyDescent="0.35">
      <c r="B52" s="86"/>
      <c r="C52" s="87"/>
      <c r="D52" s="111" t="s">
        <v>160</v>
      </c>
      <c r="E52" s="88"/>
      <c r="F52" s="88"/>
      <c r="G52" s="89"/>
      <c r="H52" s="42"/>
    </row>
    <row r="53" spans="2:8" x14ac:dyDescent="0.35">
      <c r="B53" s="90"/>
      <c r="C53" s="91"/>
      <c r="D53" s="106" t="s">
        <v>58</v>
      </c>
      <c r="E53" s="92"/>
      <c r="F53" s="93"/>
      <c r="G53" s="94"/>
      <c r="H53" s="48"/>
    </row>
    <row r="54" spans="2:8" x14ac:dyDescent="0.35">
      <c r="B54" s="6"/>
      <c r="C54" s="6"/>
      <c r="D54" s="103"/>
      <c r="E54" s="58"/>
      <c r="F54" s="79"/>
      <c r="G54" s="81"/>
    </row>
    <row r="55" spans="2:8" ht="15" customHeight="1" x14ac:dyDescent="0.35">
      <c r="B55" s="82"/>
      <c r="C55" s="2"/>
      <c r="D55" s="55"/>
      <c r="E55" s="52"/>
      <c r="F55" s="79"/>
      <c r="G55" s="81"/>
    </row>
    <row r="56" spans="2:8" ht="23" x14ac:dyDescent="0.35">
      <c r="B56" s="2" t="s">
        <v>242</v>
      </c>
      <c r="C56" s="4"/>
      <c r="D56" s="80" t="s">
        <v>276</v>
      </c>
      <c r="E56" s="58" t="s">
        <v>67</v>
      </c>
      <c r="F56" s="79">
        <v>1</v>
      </c>
      <c r="G56" s="96"/>
    </row>
    <row r="57" spans="2:8" x14ac:dyDescent="0.35">
      <c r="B57" s="3" t="s">
        <v>277</v>
      </c>
      <c r="C57" s="4"/>
      <c r="D57" s="104"/>
      <c r="E57" s="58"/>
      <c r="F57" s="79"/>
      <c r="G57" s="81"/>
    </row>
    <row r="58" spans="2:8" ht="34.5" x14ac:dyDescent="0.35">
      <c r="B58" s="2" t="s">
        <v>243</v>
      </c>
      <c r="C58" s="4"/>
      <c r="D58" s="80" t="s">
        <v>278</v>
      </c>
      <c r="E58" s="58" t="s">
        <v>67</v>
      </c>
      <c r="F58" s="79">
        <v>1</v>
      </c>
      <c r="G58" s="81"/>
    </row>
    <row r="59" spans="2:8" x14ac:dyDescent="0.35">
      <c r="B59" s="4"/>
      <c r="C59" s="4"/>
      <c r="D59" s="104"/>
      <c r="E59" s="58"/>
      <c r="F59" s="79"/>
      <c r="G59" s="81"/>
    </row>
    <row r="60" spans="2:8" ht="34.5" x14ac:dyDescent="0.35">
      <c r="B60" s="2" t="s">
        <v>244</v>
      </c>
      <c r="C60" s="4"/>
      <c r="D60" s="80" t="s">
        <v>279</v>
      </c>
      <c r="E60" s="58" t="s">
        <v>280</v>
      </c>
      <c r="F60" s="79">
        <v>1</v>
      </c>
      <c r="G60" s="81"/>
    </row>
    <row r="61" spans="2:8" x14ac:dyDescent="0.35">
      <c r="B61" s="4"/>
      <c r="C61" s="4"/>
      <c r="D61" s="80"/>
      <c r="E61" s="58"/>
      <c r="F61" s="79"/>
      <c r="G61" s="81"/>
    </row>
    <row r="62" spans="2:8" x14ac:dyDescent="0.35">
      <c r="B62" s="2" t="s">
        <v>245</v>
      </c>
      <c r="C62" s="4"/>
      <c r="D62" s="80" t="s">
        <v>281</v>
      </c>
      <c r="E62" s="58" t="s">
        <v>67</v>
      </c>
      <c r="F62" s="79">
        <v>1</v>
      </c>
      <c r="G62" s="81"/>
    </row>
    <row r="63" spans="2:8" x14ac:dyDescent="0.35">
      <c r="B63" s="4"/>
      <c r="C63" s="4"/>
      <c r="D63" s="80" t="s">
        <v>282</v>
      </c>
      <c r="E63" s="58"/>
      <c r="F63" s="79"/>
      <c r="G63" s="81"/>
    </row>
    <row r="64" spans="2:8" x14ac:dyDescent="0.35">
      <c r="B64" s="4"/>
      <c r="C64" s="4"/>
      <c r="D64" s="104"/>
      <c r="E64" s="58"/>
      <c r="F64" s="79"/>
      <c r="G64" s="81"/>
    </row>
    <row r="65" spans="2:7" ht="34.5" x14ac:dyDescent="0.35">
      <c r="B65" s="2" t="s">
        <v>246</v>
      </c>
      <c r="C65" s="4"/>
      <c r="D65" s="80" t="s">
        <v>283</v>
      </c>
      <c r="E65" s="58" t="s">
        <v>67</v>
      </c>
      <c r="F65" s="79">
        <v>1</v>
      </c>
      <c r="G65" s="81"/>
    </row>
    <row r="66" spans="2:7" x14ac:dyDescent="0.35">
      <c r="B66" s="2"/>
      <c r="C66" s="4"/>
      <c r="D66" s="80"/>
      <c r="E66" s="58"/>
      <c r="F66" s="79"/>
      <c r="G66" s="81"/>
    </row>
    <row r="67" spans="2:7" ht="23" x14ac:dyDescent="0.35">
      <c r="B67" s="3"/>
      <c r="C67" s="4"/>
      <c r="D67" s="80" t="s">
        <v>318</v>
      </c>
      <c r="E67" s="58"/>
      <c r="F67" s="79"/>
      <c r="G67" s="81"/>
    </row>
    <row r="68" spans="2:7" x14ac:dyDescent="0.35">
      <c r="B68" s="2"/>
      <c r="C68" s="4"/>
      <c r="D68" s="80"/>
      <c r="E68" s="58"/>
      <c r="F68" s="79"/>
      <c r="G68" s="81"/>
    </row>
    <row r="69" spans="2:7" x14ac:dyDescent="0.35">
      <c r="B69" s="4"/>
      <c r="C69" s="4"/>
      <c r="D69" s="104"/>
      <c r="E69" s="58"/>
      <c r="F69" s="79"/>
      <c r="G69" s="81"/>
    </row>
    <row r="70" spans="2:7" x14ac:dyDescent="0.35">
      <c r="B70" s="2" t="s">
        <v>310</v>
      </c>
      <c r="C70" s="4"/>
      <c r="D70" s="80" t="s">
        <v>284</v>
      </c>
      <c r="E70" s="58" t="s">
        <v>67</v>
      </c>
      <c r="F70" s="79">
        <v>1</v>
      </c>
      <c r="G70" s="81"/>
    </row>
    <row r="71" spans="2:7" x14ac:dyDescent="0.35">
      <c r="B71" s="4"/>
      <c r="C71" s="4"/>
      <c r="D71" s="104"/>
      <c r="E71" s="58"/>
      <c r="F71" s="79"/>
      <c r="G71" s="81"/>
    </row>
    <row r="72" spans="2:7" x14ac:dyDescent="0.35">
      <c r="B72" s="2" t="s">
        <v>311</v>
      </c>
      <c r="C72" s="4"/>
      <c r="D72" s="80" t="s">
        <v>285</v>
      </c>
      <c r="E72" s="58" t="s">
        <v>67</v>
      </c>
      <c r="F72" s="79">
        <v>1</v>
      </c>
      <c r="G72" s="81"/>
    </row>
    <row r="73" spans="2:7" x14ac:dyDescent="0.35">
      <c r="B73" s="4"/>
      <c r="C73" s="4"/>
      <c r="D73" s="104"/>
      <c r="E73" s="58"/>
      <c r="F73" s="79"/>
      <c r="G73" s="81"/>
    </row>
    <row r="74" spans="2:7" x14ac:dyDescent="0.35">
      <c r="B74" s="2" t="s">
        <v>312</v>
      </c>
      <c r="C74" s="4"/>
      <c r="D74" s="80" t="s">
        <v>286</v>
      </c>
      <c r="E74" s="58" t="s">
        <v>67</v>
      </c>
      <c r="F74" s="79">
        <v>1</v>
      </c>
      <c r="G74" s="81"/>
    </row>
    <row r="75" spans="2:7" x14ac:dyDescent="0.35">
      <c r="B75" s="2"/>
      <c r="C75" s="4"/>
      <c r="D75" s="80"/>
      <c r="E75" s="58"/>
      <c r="F75" s="79"/>
      <c r="G75" s="81"/>
    </row>
    <row r="76" spans="2:7" x14ac:dyDescent="0.35">
      <c r="B76" s="2" t="s">
        <v>313</v>
      </c>
      <c r="C76" s="4"/>
      <c r="D76" s="80" t="s">
        <v>287</v>
      </c>
      <c r="E76" s="58" t="s">
        <v>67</v>
      </c>
      <c r="F76" s="79">
        <v>1</v>
      </c>
      <c r="G76" s="81"/>
    </row>
    <row r="77" spans="2:7" x14ac:dyDescent="0.35">
      <c r="B77" s="4"/>
      <c r="C77" s="4"/>
      <c r="D77" s="104"/>
      <c r="E77" s="58"/>
      <c r="F77" s="79" t="s">
        <v>277</v>
      </c>
      <c r="G77" s="81"/>
    </row>
    <row r="78" spans="2:7" ht="23" x14ac:dyDescent="0.35">
      <c r="B78" s="2" t="s">
        <v>314</v>
      </c>
      <c r="C78" s="4"/>
      <c r="D78" s="80" t="s">
        <v>288</v>
      </c>
      <c r="E78" s="58" t="s">
        <v>67</v>
      </c>
      <c r="F78" s="79">
        <v>1</v>
      </c>
      <c r="G78" s="81"/>
    </row>
    <row r="79" spans="2:7" x14ac:dyDescent="0.35">
      <c r="B79" s="4"/>
      <c r="C79" s="4"/>
      <c r="D79" s="104"/>
      <c r="E79" s="58"/>
      <c r="F79" s="79"/>
      <c r="G79" s="81"/>
    </row>
    <row r="80" spans="2:7" x14ac:dyDescent="0.35">
      <c r="B80" s="2" t="s">
        <v>315</v>
      </c>
      <c r="C80" s="4"/>
      <c r="D80" s="80" t="s">
        <v>289</v>
      </c>
      <c r="E80" s="58" t="s">
        <v>67</v>
      </c>
      <c r="F80" s="79">
        <v>4</v>
      </c>
      <c r="G80" s="81"/>
    </row>
    <row r="81" spans="2:8" x14ac:dyDescent="0.35">
      <c r="B81" s="2"/>
      <c r="C81" s="4"/>
      <c r="D81" s="80"/>
      <c r="E81" s="58"/>
      <c r="F81" s="79"/>
      <c r="G81" s="81"/>
    </row>
    <row r="82" spans="2:8" x14ac:dyDescent="0.35">
      <c r="B82" s="6" t="s">
        <v>247</v>
      </c>
      <c r="C82" s="6" t="s">
        <v>248</v>
      </c>
      <c r="D82" s="103" t="s">
        <v>150</v>
      </c>
      <c r="E82" s="58"/>
      <c r="F82" s="79"/>
      <c r="G82" s="81"/>
    </row>
    <row r="83" spans="2:8" x14ac:dyDescent="0.35">
      <c r="B83" s="4"/>
      <c r="C83" s="4"/>
      <c r="D83" s="104"/>
      <c r="E83" s="58"/>
      <c r="F83" s="79"/>
      <c r="G83" s="81"/>
    </row>
    <row r="84" spans="2:8" x14ac:dyDescent="0.35">
      <c r="B84" s="8"/>
      <c r="C84" s="11" t="s">
        <v>149</v>
      </c>
      <c r="D84" s="80" t="s">
        <v>290</v>
      </c>
      <c r="E84" s="58"/>
      <c r="F84" s="79"/>
      <c r="G84" s="81"/>
    </row>
    <row r="85" spans="2:8" x14ac:dyDescent="0.35">
      <c r="B85" s="2"/>
      <c r="C85" s="4"/>
      <c r="D85" s="80"/>
      <c r="E85" s="58"/>
      <c r="F85" s="79"/>
      <c r="G85" s="81"/>
    </row>
    <row r="86" spans="2:8" x14ac:dyDescent="0.35">
      <c r="B86" s="2" t="s">
        <v>249</v>
      </c>
      <c r="C86" s="4"/>
      <c r="D86" s="80" t="s">
        <v>291</v>
      </c>
      <c r="E86" s="58" t="s">
        <v>280</v>
      </c>
      <c r="F86" s="79">
        <v>1</v>
      </c>
      <c r="G86" s="81"/>
    </row>
    <row r="87" spans="2:8" x14ac:dyDescent="0.35">
      <c r="B87" s="4"/>
      <c r="C87" s="4"/>
      <c r="D87" s="104"/>
      <c r="E87" s="58"/>
      <c r="F87" s="79"/>
      <c r="G87" s="81"/>
    </row>
    <row r="88" spans="2:8" x14ac:dyDescent="0.35">
      <c r="B88" s="2" t="s">
        <v>250</v>
      </c>
      <c r="C88" s="4"/>
      <c r="D88" s="80" t="s">
        <v>292</v>
      </c>
      <c r="E88" s="58" t="s">
        <v>280</v>
      </c>
      <c r="F88" s="79">
        <v>1</v>
      </c>
      <c r="G88" s="81"/>
    </row>
    <row r="89" spans="2:8" x14ac:dyDescent="0.35">
      <c r="B89" s="4"/>
      <c r="C89" s="4"/>
      <c r="D89" s="104"/>
      <c r="E89" s="58"/>
      <c r="F89" s="79"/>
      <c r="G89" s="81"/>
    </row>
    <row r="90" spans="2:8" x14ac:dyDescent="0.35">
      <c r="B90" s="2" t="s">
        <v>251</v>
      </c>
      <c r="C90" s="4"/>
      <c r="D90" s="80" t="s">
        <v>293</v>
      </c>
      <c r="E90" s="58" t="s">
        <v>280</v>
      </c>
      <c r="F90" s="79">
        <v>1</v>
      </c>
      <c r="G90" s="81"/>
    </row>
    <row r="91" spans="2:8" x14ac:dyDescent="0.35">
      <c r="B91" s="4"/>
      <c r="C91" s="4"/>
      <c r="D91" s="104"/>
      <c r="E91" s="58"/>
      <c r="F91" s="79"/>
      <c r="G91" s="81"/>
    </row>
    <row r="92" spans="2:8" x14ac:dyDescent="0.35">
      <c r="B92" s="2" t="s">
        <v>316</v>
      </c>
      <c r="C92" s="4"/>
      <c r="D92" s="80" t="s">
        <v>294</v>
      </c>
      <c r="E92" s="58" t="s">
        <v>280</v>
      </c>
      <c r="F92" s="79">
        <v>1</v>
      </c>
      <c r="G92" s="96"/>
    </row>
    <row r="93" spans="2:8" x14ac:dyDescent="0.35">
      <c r="B93" s="4"/>
      <c r="C93" s="4"/>
      <c r="D93" s="104"/>
      <c r="E93" s="58"/>
      <c r="F93" s="79"/>
      <c r="G93" s="81"/>
    </row>
    <row r="94" spans="2:8" x14ac:dyDescent="0.35">
      <c r="B94" s="83"/>
      <c r="C94" s="84"/>
      <c r="D94" s="105"/>
      <c r="E94" s="84"/>
      <c r="F94" s="84"/>
      <c r="G94" s="85"/>
      <c r="H94" s="41"/>
    </row>
    <row r="95" spans="2:8" x14ac:dyDescent="0.35">
      <c r="B95" s="86"/>
      <c r="C95" s="87"/>
      <c r="D95" s="111" t="s">
        <v>160</v>
      </c>
      <c r="E95" s="88"/>
      <c r="F95" s="88"/>
      <c r="G95" s="89"/>
      <c r="H95" s="42"/>
    </row>
    <row r="96" spans="2:8" x14ac:dyDescent="0.35">
      <c r="B96" s="90"/>
      <c r="C96" s="91"/>
      <c r="D96" s="106" t="s">
        <v>58</v>
      </c>
      <c r="E96" s="92"/>
      <c r="F96" s="93"/>
      <c r="G96" s="94"/>
      <c r="H96" s="48"/>
    </row>
    <row r="97" spans="2:7" x14ac:dyDescent="0.35">
      <c r="B97" s="6" t="s">
        <v>253</v>
      </c>
      <c r="C97" s="10"/>
      <c r="D97" s="103" t="s">
        <v>295</v>
      </c>
      <c r="E97" s="58"/>
      <c r="F97" s="79"/>
      <c r="G97" s="81"/>
    </row>
    <row r="98" spans="2:7" x14ac:dyDescent="0.35">
      <c r="B98" s="4"/>
      <c r="C98" s="4"/>
      <c r="D98" s="104"/>
      <c r="E98" s="58"/>
      <c r="F98" s="79"/>
      <c r="G98" s="81"/>
    </row>
    <row r="99" spans="2:7" x14ac:dyDescent="0.35">
      <c r="B99" s="2" t="s">
        <v>254</v>
      </c>
      <c r="C99" s="4"/>
      <c r="D99" s="80" t="s">
        <v>296</v>
      </c>
      <c r="E99" s="58" t="s">
        <v>297</v>
      </c>
      <c r="F99" s="79" t="s">
        <v>280</v>
      </c>
      <c r="G99" s="81"/>
    </row>
    <row r="100" spans="2:7" x14ac:dyDescent="0.35">
      <c r="B100" s="4"/>
      <c r="C100" s="4"/>
      <c r="D100" s="104"/>
      <c r="E100" s="58"/>
      <c r="F100" s="79"/>
      <c r="G100" s="81"/>
    </row>
    <row r="101" spans="2:7" ht="23" x14ac:dyDescent="0.35">
      <c r="B101" s="2" t="s">
        <v>255</v>
      </c>
      <c r="C101" s="4"/>
      <c r="D101" s="80" t="s">
        <v>298</v>
      </c>
      <c r="E101" s="58" t="s">
        <v>297</v>
      </c>
      <c r="F101" s="79" t="s">
        <v>280</v>
      </c>
      <c r="G101" s="81"/>
    </row>
    <row r="102" spans="2:7" x14ac:dyDescent="0.35">
      <c r="B102" s="2"/>
      <c r="C102" s="4"/>
      <c r="D102" s="80"/>
      <c r="E102" s="58"/>
      <c r="F102" s="79"/>
      <c r="G102" s="81"/>
    </row>
    <row r="103" spans="2:7" x14ac:dyDescent="0.35">
      <c r="B103" s="2" t="s">
        <v>256</v>
      </c>
      <c r="C103" s="4"/>
      <c r="D103" s="80" t="s">
        <v>299</v>
      </c>
      <c r="E103" s="58" t="s">
        <v>300</v>
      </c>
      <c r="F103" s="81">
        <f>SUM(G99:G101)</f>
        <v>0</v>
      </c>
      <c r="G103" s="110"/>
    </row>
    <row r="104" spans="2:7" x14ac:dyDescent="0.35">
      <c r="B104" s="4"/>
      <c r="C104" s="4"/>
      <c r="D104" s="104"/>
      <c r="E104" s="58" t="s">
        <v>277</v>
      </c>
      <c r="F104" s="79"/>
      <c r="G104" s="81"/>
    </row>
    <row r="105" spans="2:7" x14ac:dyDescent="0.35">
      <c r="B105" s="6" t="s">
        <v>257</v>
      </c>
      <c r="C105" s="10"/>
      <c r="D105" s="103" t="s">
        <v>156</v>
      </c>
      <c r="E105" s="58"/>
      <c r="F105" s="79"/>
      <c r="G105" s="81"/>
    </row>
    <row r="106" spans="2:7" x14ac:dyDescent="0.35">
      <c r="B106" s="4"/>
      <c r="C106" s="4"/>
      <c r="D106" s="104"/>
      <c r="E106" s="58"/>
      <c r="F106" s="79"/>
      <c r="G106" s="81"/>
    </row>
    <row r="107" spans="2:7" x14ac:dyDescent="0.35">
      <c r="B107" s="2" t="s">
        <v>259</v>
      </c>
      <c r="C107" s="4"/>
      <c r="D107" s="80" t="s">
        <v>301</v>
      </c>
      <c r="E107" s="58" t="s">
        <v>67</v>
      </c>
      <c r="F107" s="79">
        <v>1</v>
      </c>
      <c r="G107" s="81"/>
    </row>
    <row r="108" spans="2:7" x14ac:dyDescent="0.35">
      <c r="B108" s="4"/>
      <c r="C108" s="4"/>
      <c r="D108" s="104"/>
      <c r="E108" s="58"/>
      <c r="F108" s="79"/>
      <c r="G108" s="81"/>
    </row>
    <row r="109" spans="2:7" x14ac:dyDescent="0.35">
      <c r="B109" s="2" t="s">
        <v>260</v>
      </c>
      <c r="C109" s="4"/>
      <c r="D109" s="80" t="s">
        <v>302</v>
      </c>
      <c r="E109" s="58" t="s">
        <v>67</v>
      </c>
      <c r="F109" s="79">
        <v>4</v>
      </c>
      <c r="G109" s="81"/>
    </row>
    <row r="110" spans="2:7" x14ac:dyDescent="0.35">
      <c r="B110" s="4"/>
      <c r="C110" s="4"/>
      <c r="D110" s="104"/>
      <c r="E110" s="58"/>
      <c r="F110" s="79"/>
      <c r="G110" s="81"/>
    </row>
    <row r="111" spans="2:7" ht="27" customHeight="1" x14ac:dyDescent="0.35">
      <c r="B111" s="2" t="s">
        <v>261</v>
      </c>
      <c r="C111" s="4"/>
      <c r="D111" s="80" t="s">
        <v>303</v>
      </c>
      <c r="E111" s="58" t="s">
        <v>67</v>
      </c>
      <c r="F111" s="79">
        <v>4</v>
      </c>
      <c r="G111" s="81"/>
    </row>
    <row r="112" spans="2:7" x14ac:dyDescent="0.35">
      <c r="B112" s="82"/>
      <c r="C112" s="2"/>
      <c r="D112" s="55"/>
      <c r="E112" s="52"/>
      <c r="F112" s="97"/>
      <c r="G112" s="81"/>
    </row>
    <row r="113" spans="2:8" ht="23" x14ac:dyDescent="0.35">
      <c r="B113" s="11" t="s">
        <v>262</v>
      </c>
      <c r="C113" s="11"/>
      <c r="D113" s="55" t="s">
        <v>304</v>
      </c>
      <c r="E113" s="102" t="s">
        <v>67</v>
      </c>
      <c r="F113" s="101">
        <v>1</v>
      </c>
      <c r="G113" s="81"/>
    </row>
    <row r="114" spans="2:8" x14ac:dyDescent="0.35">
      <c r="B114" s="11"/>
      <c r="C114" s="11"/>
      <c r="D114" s="55"/>
      <c r="E114" s="102"/>
      <c r="F114" s="101"/>
      <c r="G114" s="81"/>
    </row>
    <row r="115" spans="2:8" ht="23" x14ac:dyDescent="0.35">
      <c r="B115" s="11" t="s">
        <v>265</v>
      </c>
      <c r="C115" s="11"/>
      <c r="D115" s="55" t="s">
        <v>305</v>
      </c>
      <c r="E115" s="102" t="s">
        <v>67</v>
      </c>
      <c r="F115" s="101">
        <v>1</v>
      </c>
      <c r="G115" s="81"/>
    </row>
    <row r="116" spans="2:8" x14ac:dyDescent="0.35">
      <c r="B116" s="98"/>
      <c r="C116" s="52"/>
      <c r="D116" s="107"/>
      <c r="E116" s="52"/>
      <c r="F116" s="97"/>
      <c r="G116" s="81"/>
    </row>
    <row r="117" spans="2:8" x14ac:dyDescent="0.35">
      <c r="B117" s="2" t="s">
        <v>317</v>
      </c>
      <c r="C117" s="2"/>
      <c r="D117" s="55" t="s">
        <v>306</v>
      </c>
      <c r="E117" s="52" t="s">
        <v>280</v>
      </c>
      <c r="F117" s="79">
        <v>1</v>
      </c>
      <c r="G117" s="81"/>
    </row>
    <row r="120" spans="2:8" x14ac:dyDescent="0.35">
      <c r="B120" s="676" t="s">
        <v>307</v>
      </c>
      <c r="C120" s="677"/>
      <c r="D120" s="677"/>
      <c r="E120" s="677"/>
      <c r="F120" s="677"/>
      <c r="G120" s="678"/>
      <c r="H120" s="43"/>
    </row>
  </sheetData>
  <mergeCells count="1">
    <mergeCell ref="B120:G120"/>
  </mergeCells>
  <pageMargins left="0.70866141732283472" right="0.70866141732283472" top="0.74803149606299213" bottom="0.74803149606299213" header="0.31496062992125984" footer="0.31496062992125984"/>
  <pageSetup paperSize="9" scale="80" fitToHeight="0" orientation="portrait" r:id="rId1"/>
  <rowBreaks count="2" manualBreakCount="2">
    <brk id="52" min="1" max="8" man="1"/>
    <brk id="95"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AF242-326F-4D18-ACA3-19CC6E207503}">
  <sheetPr>
    <pageSetUpPr fitToPage="1"/>
  </sheetPr>
  <dimension ref="B1:H227"/>
  <sheetViews>
    <sheetView view="pageBreakPreview" topLeftCell="A13" zoomScaleNormal="100" zoomScaleSheetLayoutView="100" workbookViewId="0">
      <selection activeCell="H5" sqref="H5"/>
    </sheetView>
  </sheetViews>
  <sheetFormatPr defaultRowHeight="14.5" x14ac:dyDescent="0.35"/>
  <cols>
    <col min="2" max="2" width="8.90625" style="9"/>
    <col min="3" max="3" width="10.08984375" style="36" customWidth="1"/>
    <col min="4" max="4" width="51.90625" style="36" customWidth="1"/>
    <col min="5" max="5" width="9.6328125" style="9" customWidth="1"/>
    <col min="6" max="6" width="16.54296875" style="9" customWidth="1"/>
    <col min="7" max="7" width="9.90625" style="9" bestFit="1" customWidth="1"/>
    <col min="8" max="8" width="14" style="40" bestFit="1" customWidth="1"/>
    <col min="9" max="9" width="2.08984375" customWidth="1"/>
  </cols>
  <sheetData>
    <row r="1" spans="2:8" x14ac:dyDescent="0.35">
      <c r="B1" s="45" t="s">
        <v>0</v>
      </c>
      <c r="C1" s="30"/>
      <c r="D1" s="30"/>
      <c r="E1"/>
      <c r="F1"/>
      <c r="G1"/>
      <c r="H1" s="37"/>
    </row>
    <row r="2" spans="2:8" x14ac:dyDescent="0.35">
      <c r="B2" s="45" t="s">
        <v>161</v>
      </c>
      <c r="C2" s="30"/>
      <c r="D2" s="30"/>
      <c r="E2"/>
      <c r="F2"/>
      <c r="G2"/>
      <c r="H2" s="37"/>
    </row>
    <row r="3" spans="2:8" x14ac:dyDescent="0.35">
      <c r="B3" s="46" t="s">
        <v>704</v>
      </c>
      <c r="C3" s="30"/>
      <c r="D3" s="30"/>
      <c r="E3"/>
      <c r="F3"/>
      <c r="G3"/>
      <c r="H3" s="37"/>
    </row>
    <row r="4" spans="2:8" x14ac:dyDescent="0.35">
      <c r="B4"/>
      <c r="C4" s="30"/>
      <c r="D4" s="30"/>
      <c r="E4"/>
      <c r="F4"/>
      <c r="G4"/>
      <c r="H4" s="37"/>
    </row>
    <row r="5" spans="2:8" x14ac:dyDescent="0.35">
      <c r="B5" s="21" t="s">
        <v>4</v>
      </c>
      <c r="C5" s="31" t="s">
        <v>2</v>
      </c>
      <c r="D5" s="31" t="s">
        <v>6</v>
      </c>
      <c r="E5" s="21" t="s">
        <v>7</v>
      </c>
      <c r="F5" s="21" t="s">
        <v>9</v>
      </c>
      <c r="G5" s="21" t="s">
        <v>8</v>
      </c>
      <c r="H5" s="44" t="s">
        <v>10</v>
      </c>
    </row>
    <row r="6" spans="2:8" x14ac:dyDescent="0.35">
      <c r="B6" s="22" t="s">
        <v>5</v>
      </c>
      <c r="C6" s="32" t="s">
        <v>3</v>
      </c>
      <c r="D6" s="32"/>
      <c r="E6" s="22"/>
      <c r="F6" s="22"/>
      <c r="G6" s="22"/>
      <c r="H6" s="39"/>
    </row>
    <row r="8" spans="2:8" x14ac:dyDescent="0.35">
      <c r="B8" s="679" t="s">
        <v>705</v>
      </c>
      <c r="C8" s="187" t="s">
        <v>12</v>
      </c>
      <c r="D8" s="188" t="s">
        <v>706</v>
      </c>
      <c r="E8" s="151"/>
      <c r="F8" s="53"/>
      <c r="G8" s="189"/>
    </row>
    <row r="9" spans="2:8" x14ac:dyDescent="0.35">
      <c r="B9" s="679"/>
      <c r="C9" s="187" t="s">
        <v>707</v>
      </c>
      <c r="D9" s="188"/>
      <c r="E9" s="151"/>
      <c r="F9" s="53"/>
      <c r="G9" s="189"/>
    </row>
    <row r="10" spans="2:8" x14ac:dyDescent="0.35">
      <c r="B10" s="190"/>
      <c r="C10" s="151"/>
      <c r="D10" s="55"/>
      <c r="E10" s="151"/>
      <c r="F10" s="53"/>
      <c r="G10" s="189"/>
    </row>
    <row r="11" spans="2:8" x14ac:dyDescent="0.35">
      <c r="B11" s="190"/>
      <c r="C11" s="151" t="s">
        <v>708</v>
      </c>
      <c r="D11" s="55" t="s">
        <v>620</v>
      </c>
      <c r="E11" s="151"/>
      <c r="F11" s="53"/>
      <c r="G11" s="189"/>
    </row>
    <row r="12" spans="2:8" x14ac:dyDescent="0.35">
      <c r="B12" s="190"/>
      <c r="C12" s="151"/>
      <c r="D12" s="55"/>
      <c r="E12" s="151"/>
      <c r="F12" s="53"/>
      <c r="G12" s="189"/>
    </row>
    <row r="13" spans="2:8" ht="46" x14ac:dyDescent="0.35">
      <c r="B13" s="190"/>
      <c r="C13" s="151" t="s">
        <v>625</v>
      </c>
      <c r="D13" s="55" t="s">
        <v>709</v>
      </c>
      <c r="E13" s="151"/>
      <c r="F13" s="53"/>
      <c r="G13" s="189"/>
    </row>
    <row r="14" spans="2:8" x14ac:dyDescent="0.35">
      <c r="B14" s="150"/>
      <c r="C14" s="3"/>
      <c r="D14" s="152"/>
      <c r="E14" s="151"/>
      <c r="F14" s="53"/>
      <c r="G14" s="189"/>
    </row>
    <row r="15" spans="2:8" x14ac:dyDescent="0.35">
      <c r="B15" s="190"/>
      <c r="C15" s="151"/>
      <c r="D15" s="55" t="s">
        <v>710</v>
      </c>
      <c r="E15" s="151"/>
      <c r="F15" s="53"/>
      <c r="G15" s="189"/>
    </row>
    <row r="16" spans="2:8" x14ac:dyDescent="0.35">
      <c r="B16" s="190"/>
      <c r="C16" s="151"/>
      <c r="D16" s="55"/>
      <c r="E16" s="151"/>
      <c r="F16" s="53"/>
      <c r="G16" s="189"/>
    </row>
    <row r="17" spans="2:7" x14ac:dyDescent="0.35">
      <c r="B17" s="190"/>
      <c r="C17" s="151"/>
      <c r="D17" s="55" t="s">
        <v>711</v>
      </c>
      <c r="E17" s="151"/>
      <c r="F17" s="53"/>
      <c r="G17" s="189"/>
    </row>
    <row r="18" spans="2:7" x14ac:dyDescent="0.35">
      <c r="B18" s="190"/>
      <c r="C18" s="151"/>
      <c r="D18" s="55"/>
      <c r="E18" s="52"/>
      <c r="F18" s="79"/>
      <c r="G18" s="191"/>
    </row>
    <row r="19" spans="2:7" x14ac:dyDescent="0.35">
      <c r="B19" s="190" t="s">
        <v>712</v>
      </c>
      <c r="C19" s="151"/>
      <c r="D19" s="55" t="s">
        <v>713</v>
      </c>
      <c r="E19" s="52" t="s">
        <v>64</v>
      </c>
      <c r="F19" s="79">
        <v>200</v>
      </c>
      <c r="G19" s="191"/>
    </row>
    <row r="20" spans="2:7" x14ac:dyDescent="0.35">
      <c r="B20" s="190"/>
      <c r="C20" s="151"/>
      <c r="D20" s="55"/>
      <c r="E20" s="52"/>
      <c r="F20" s="79"/>
      <c r="G20" s="191"/>
    </row>
    <row r="21" spans="2:7" x14ac:dyDescent="0.35">
      <c r="B21" s="190" t="s">
        <v>714</v>
      </c>
      <c r="C21" s="151"/>
      <c r="D21" s="55" t="s">
        <v>715</v>
      </c>
      <c r="E21" s="52" t="s">
        <v>64</v>
      </c>
      <c r="F21" s="79">
        <v>40</v>
      </c>
      <c r="G21" s="191"/>
    </row>
    <row r="22" spans="2:7" x14ac:dyDescent="0.35">
      <c r="B22" s="190"/>
      <c r="C22" s="151"/>
      <c r="D22" s="55"/>
      <c r="E22" s="52"/>
      <c r="F22" s="79"/>
      <c r="G22" s="191"/>
    </row>
    <row r="23" spans="2:7" x14ac:dyDescent="0.35">
      <c r="B23" s="190"/>
      <c r="C23" s="151"/>
      <c r="D23" s="55" t="s">
        <v>716</v>
      </c>
      <c r="E23" s="52"/>
      <c r="F23" s="79"/>
      <c r="G23" s="191"/>
    </row>
    <row r="24" spans="2:7" x14ac:dyDescent="0.35">
      <c r="B24" s="190"/>
      <c r="C24" s="151"/>
      <c r="D24" s="55"/>
      <c r="E24" s="52"/>
      <c r="F24" s="79"/>
      <c r="G24" s="191"/>
    </row>
    <row r="25" spans="2:7" x14ac:dyDescent="0.35">
      <c r="B25" s="190" t="s">
        <v>717</v>
      </c>
      <c r="C25" s="151"/>
      <c r="D25" s="55" t="s">
        <v>713</v>
      </c>
      <c r="E25" s="52" t="s">
        <v>64</v>
      </c>
      <c r="F25" s="79">
        <v>550</v>
      </c>
      <c r="G25" s="191"/>
    </row>
    <row r="26" spans="2:7" x14ac:dyDescent="0.35">
      <c r="B26" s="190"/>
      <c r="C26" s="192"/>
      <c r="D26" s="152"/>
      <c r="E26" s="52"/>
      <c r="F26" s="79"/>
      <c r="G26" s="191"/>
    </row>
    <row r="27" spans="2:7" x14ac:dyDescent="0.35">
      <c r="B27" s="190" t="s">
        <v>718</v>
      </c>
      <c r="C27" s="151"/>
      <c r="D27" s="55" t="s">
        <v>715</v>
      </c>
      <c r="E27" s="52" t="s">
        <v>64</v>
      </c>
      <c r="F27" s="79">
        <v>175</v>
      </c>
      <c r="G27" s="191"/>
    </row>
    <row r="28" spans="2:7" x14ac:dyDescent="0.35">
      <c r="B28" s="3"/>
      <c r="C28" s="3"/>
      <c r="D28" s="152"/>
      <c r="E28" s="52"/>
      <c r="F28" s="79"/>
      <c r="G28" s="191"/>
    </row>
    <row r="29" spans="2:7" x14ac:dyDescent="0.35">
      <c r="B29" s="3" t="s">
        <v>719</v>
      </c>
      <c r="C29" s="3"/>
      <c r="D29" s="152" t="s">
        <v>720</v>
      </c>
      <c r="E29" s="52" t="s">
        <v>64</v>
      </c>
      <c r="F29" s="79">
        <v>2</v>
      </c>
      <c r="G29" s="191"/>
    </row>
    <row r="30" spans="2:7" x14ac:dyDescent="0.35">
      <c r="B30" s="150"/>
      <c r="C30" s="150"/>
      <c r="D30" s="193"/>
      <c r="E30" s="52"/>
      <c r="F30" s="79"/>
      <c r="G30" s="191"/>
    </row>
    <row r="31" spans="2:7" x14ac:dyDescent="0.35">
      <c r="B31" s="150" t="s">
        <v>721</v>
      </c>
      <c r="C31" s="190" t="s">
        <v>722</v>
      </c>
      <c r="D31" s="55" t="s">
        <v>723</v>
      </c>
      <c r="E31" s="52" t="s">
        <v>21</v>
      </c>
      <c r="F31" s="79">
        <v>350</v>
      </c>
      <c r="G31" s="191"/>
    </row>
    <row r="32" spans="2:7" x14ac:dyDescent="0.35">
      <c r="B32" s="150"/>
      <c r="C32" s="3"/>
      <c r="D32" s="152" t="s">
        <v>724</v>
      </c>
      <c r="E32" s="52"/>
      <c r="F32" s="79"/>
      <c r="G32" s="191"/>
    </row>
    <row r="33" spans="2:7" x14ac:dyDescent="0.35">
      <c r="B33" s="150"/>
      <c r="C33" s="190"/>
      <c r="D33" s="55"/>
      <c r="E33" s="52"/>
      <c r="F33" s="79"/>
      <c r="G33" s="191"/>
    </row>
    <row r="34" spans="2:7" x14ac:dyDescent="0.35">
      <c r="B34" s="150" t="s">
        <v>725</v>
      </c>
      <c r="C34" s="190" t="s">
        <v>726</v>
      </c>
      <c r="D34" s="55" t="s">
        <v>727</v>
      </c>
      <c r="E34" s="52" t="s">
        <v>21</v>
      </c>
      <c r="F34" s="79">
        <v>5</v>
      </c>
      <c r="G34" s="191"/>
    </row>
    <row r="35" spans="2:7" x14ac:dyDescent="0.35">
      <c r="B35" s="150"/>
      <c r="C35" s="190" t="s">
        <v>728</v>
      </c>
      <c r="D35" s="55"/>
      <c r="E35" s="52"/>
      <c r="F35" s="79"/>
      <c r="G35" s="191"/>
    </row>
    <row r="36" spans="2:7" x14ac:dyDescent="0.35">
      <c r="B36" s="150"/>
      <c r="C36" s="190"/>
      <c r="D36" s="55"/>
      <c r="E36" s="52"/>
      <c r="F36" s="79"/>
      <c r="G36" s="191"/>
    </row>
    <row r="37" spans="2:7" x14ac:dyDescent="0.35">
      <c r="B37" s="150" t="s">
        <v>729</v>
      </c>
      <c r="C37" s="190" t="s">
        <v>726</v>
      </c>
      <c r="D37" s="55" t="s">
        <v>730</v>
      </c>
      <c r="E37" s="52" t="s">
        <v>21</v>
      </c>
      <c r="F37" s="79">
        <v>5</v>
      </c>
      <c r="G37" s="191"/>
    </row>
    <row r="38" spans="2:7" x14ac:dyDescent="0.35">
      <c r="B38" s="150"/>
      <c r="C38" s="190" t="s">
        <v>731</v>
      </c>
      <c r="D38" s="55"/>
      <c r="E38" s="52"/>
      <c r="F38" s="79"/>
      <c r="G38" s="191"/>
    </row>
    <row r="39" spans="2:7" x14ac:dyDescent="0.35">
      <c r="B39" s="150"/>
      <c r="C39" s="190"/>
      <c r="D39" s="55"/>
      <c r="E39" s="52"/>
      <c r="F39" s="79"/>
      <c r="G39" s="191"/>
    </row>
    <row r="40" spans="2:7" x14ac:dyDescent="0.35">
      <c r="B40" s="190" t="s">
        <v>732</v>
      </c>
      <c r="C40" s="151" t="s">
        <v>135</v>
      </c>
      <c r="D40" s="55" t="s">
        <v>733</v>
      </c>
      <c r="E40" s="52" t="s">
        <v>34</v>
      </c>
      <c r="F40" s="79">
        <v>5</v>
      </c>
      <c r="G40" s="191"/>
    </row>
    <row r="41" spans="2:7" x14ac:dyDescent="0.35">
      <c r="B41" s="190"/>
      <c r="C41" s="151"/>
      <c r="D41" s="55"/>
      <c r="E41" s="52"/>
      <c r="F41" s="79"/>
      <c r="G41" s="191"/>
    </row>
    <row r="42" spans="2:7" x14ac:dyDescent="0.35">
      <c r="B42" s="190"/>
      <c r="C42" s="151" t="s">
        <v>734</v>
      </c>
      <c r="D42" s="55" t="s">
        <v>735</v>
      </c>
      <c r="E42" s="52"/>
      <c r="F42" s="79"/>
      <c r="G42" s="191"/>
    </row>
    <row r="43" spans="2:7" x14ac:dyDescent="0.35">
      <c r="B43" s="190"/>
      <c r="C43" s="151"/>
      <c r="D43" s="55"/>
      <c r="E43" s="52"/>
      <c r="F43" s="79"/>
      <c r="G43" s="191"/>
    </row>
    <row r="44" spans="2:7" x14ac:dyDescent="0.35">
      <c r="B44" s="190" t="s">
        <v>736</v>
      </c>
      <c r="C44" s="151" t="s">
        <v>142</v>
      </c>
      <c r="D44" s="55" t="s">
        <v>737</v>
      </c>
      <c r="E44" s="52" t="s">
        <v>21</v>
      </c>
      <c r="F44" s="79">
        <v>300</v>
      </c>
      <c r="G44" s="191"/>
    </row>
    <row r="45" spans="2:7" x14ac:dyDescent="0.35">
      <c r="B45" s="190"/>
      <c r="C45" s="151"/>
      <c r="D45" s="55"/>
      <c r="E45" s="52"/>
      <c r="F45" s="97"/>
      <c r="G45" s="191"/>
    </row>
    <row r="46" spans="2:7" x14ac:dyDescent="0.35">
      <c r="B46" s="186" t="s">
        <v>738</v>
      </c>
      <c r="C46" s="187" t="s">
        <v>391</v>
      </c>
      <c r="D46" s="188" t="s">
        <v>392</v>
      </c>
      <c r="E46" s="52"/>
      <c r="F46" s="97"/>
      <c r="G46" s="191"/>
    </row>
    <row r="47" spans="2:7" x14ac:dyDescent="0.35">
      <c r="B47" s="190"/>
      <c r="C47" s="151"/>
      <c r="D47" s="55"/>
      <c r="E47" s="52"/>
      <c r="F47" s="97"/>
      <c r="G47" s="191"/>
    </row>
    <row r="48" spans="2:7" ht="23" x14ac:dyDescent="0.35">
      <c r="B48" s="5" t="s">
        <v>739</v>
      </c>
      <c r="C48" s="5" t="s">
        <v>192</v>
      </c>
      <c r="D48" s="152" t="s">
        <v>740</v>
      </c>
      <c r="E48" s="102" t="s">
        <v>280</v>
      </c>
      <c r="F48" s="161">
        <v>1</v>
      </c>
      <c r="G48" s="191"/>
    </row>
    <row r="49" spans="2:8" x14ac:dyDescent="0.35">
      <c r="B49" s="190"/>
      <c r="C49" s="151"/>
      <c r="D49" s="55"/>
      <c r="E49" s="52"/>
      <c r="F49" s="97"/>
      <c r="G49" s="191"/>
    </row>
    <row r="50" spans="2:8" ht="15" customHeight="1" x14ac:dyDescent="0.35">
      <c r="B50" s="186" t="s">
        <v>741</v>
      </c>
      <c r="C50" s="187" t="s">
        <v>12</v>
      </c>
      <c r="D50" s="188" t="s">
        <v>742</v>
      </c>
      <c r="E50" s="52"/>
      <c r="F50" s="97"/>
      <c r="G50" s="191"/>
    </row>
    <row r="51" spans="2:8" x14ac:dyDescent="0.35">
      <c r="B51" s="186"/>
      <c r="C51" s="194" t="s">
        <v>391</v>
      </c>
      <c r="D51" s="195"/>
      <c r="E51" s="52"/>
      <c r="F51" s="97"/>
      <c r="G51" s="191"/>
    </row>
    <row r="52" spans="2:8" x14ac:dyDescent="0.35">
      <c r="B52" s="186"/>
      <c r="C52" s="194"/>
      <c r="D52" s="195"/>
      <c r="E52" s="52"/>
      <c r="F52" s="97"/>
      <c r="G52" s="191"/>
    </row>
    <row r="53" spans="2:8" x14ac:dyDescent="0.35">
      <c r="B53" s="190"/>
      <c r="C53" s="56" t="s">
        <v>38</v>
      </c>
      <c r="D53" s="193" t="s">
        <v>743</v>
      </c>
      <c r="E53" s="52"/>
      <c r="F53" s="97"/>
      <c r="G53" s="191"/>
    </row>
    <row r="54" spans="2:8" x14ac:dyDescent="0.35">
      <c r="B54" s="190"/>
      <c r="C54" s="151"/>
      <c r="D54" s="55"/>
      <c r="E54" s="52"/>
      <c r="F54" s="97"/>
      <c r="G54" s="191"/>
    </row>
    <row r="55" spans="2:8" x14ac:dyDescent="0.35">
      <c r="B55" s="190"/>
      <c r="C55" s="151"/>
      <c r="D55" s="55" t="s">
        <v>744</v>
      </c>
      <c r="E55" s="52"/>
      <c r="F55" s="97"/>
      <c r="G55" s="191"/>
    </row>
    <row r="56" spans="2:8" x14ac:dyDescent="0.35">
      <c r="B56" s="190"/>
      <c r="C56" s="151"/>
      <c r="D56" s="196"/>
      <c r="E56" s="52"/>
      <c r="F56" s="97"/>
      <c r="G56" s="191"/>
    </row>
    <row r="57" spans="2:8" x14ac:dyDescent="0.35">
      <c r="B57" s="150" t="s">
        <v>745</v>
      </c>
      <c r="C57" s="3"/>
      <c r="D57" s="55" t="s">
        <v>746</v>
      </c>
      <c r="E57" s="52" t="s">
        <v>64</v>
      </c>
      <c r="F57" s="97">
        <v>150</v>
      </c>
      <c r="G57" s="191"/>
    </row>
    <row r="58" spans="2:8" x14ac:dyDescent="0.35">
      <c r="B58" s="190"/>
      <c r="C58" s="151"/>
      <c r="D58" s="55"/>
      <c r="E58" s="52"/>
      <c r="F58" s="79"/>
      <c r="G58" s="191"/>
    </row>
    <row r="59" spans="2:8" x14ac:dyDescent="0.35">
      <c r="B59" s="197"/>
      <c r="C59" s="198"/>
      <c r="D59" s="199" t="s">
        <v>160</v>
      </c>
      <c r="E59" s="200"/>
      <c r="F59" s="201"/>
      <c r="G59" s="236"/>
      <c r="H59" s="238"/>
    </row>
    <row r="60" spans="2:8" x14ac:dyDescent="0.35">
      <c r="B60" s="203"/>
      <c r="C60" s="204"/>
      <c r="D60" s="163" t="s">
        <v>58</v>
      </c>
      <c r="E60" s="205"/>
      <c r="F60" s="205"/>
      <c r="G60" s="237"/>
      <c r="H60" s="240"/>
    </row>
    <row r="61" spans="2:8" x14ac:dyDescent="0.35">
      <c r="B61" s="207"/>
      <c r="C61" s="208"/>
      <c r="D61" s="209" t="s">
        <v>859</v>
      </c>
      <c r="E61" s="208"/>
      <c r="F61" s="210"/>
      <c r="G61" s="211"/>
    </row>
    <row r="62" spans="2:8" x14ac:dyDescent="0.35">
      <c r="B62" s="212" t="s">
        <v>747</v>
      </c>
      <c r="C62" s="213"/>
      <c r="D62" s="214" t="s">
        <v>748</v>
      </c>
      <c r="E62" s="52" t="s">
        <v>64</v>
      </c>
      <c r="F62" s="97">
        <v>5</v>
      </c>
      <c r="G62" s="191"/>
    </row>
    <row r="63" spans="2:8" x14ac:dyDescent="0.35">
      <c r="B63" s="212"/>
      <c r="C63" s="213"/>
      <c r="D63" s="214"/>
      <c r="E63" s="52"/>
      <c r="F63" s="97"/>
      <c r="G63" s="191"/>
    </row>
    <row r="64" spans="2:8" x14ac:dyDescent="0.35">
      <c r="B64" s="207" t="s">
        <v>749</v>
      </c>
      <c r="C64" s="208"/>
      <c r="D64" s="214" t="s">
        <v>750</v>
      </c>
      <c r="E64" s="52" t="s">
        <v>64</v>
      </c>
      <c r="F64" s="97">
        <v>5</v>
      </c>
      <c r="G64" s="191"/>
    </row>
    <row r="65" spans="2:7" x14ac:dyDescent="0.35">
      <c r="B65" s="207"/>
      <c r="C65" s="208"/>
      <c r="D65" s="214"/>
      <c r="E65" s="52"/>
      <c r="F65" s="97"/>
      <c r="G65" s="191"/>
    </row>
    <row r="66" spans="2:7" x14ac:dyDescent="0.35">
      <c r="B66" s="207" t="s">
        <v>751</v>
      </c>
      <c r="C66" s="208"/>
      <c r="D66" s="214" t="s">
        <v>752</v>
      </c>
      <c r="E66" s="52" t="s">
        <v>64</v>
      </c>
      <c r="F66" s="97">
        <v>5</v>
      </c>
      <c r="G66" s="191"/>
    </row>
    <row r="67" spans="2:7" x14ac:dyDescent="0.35">
      <c r="B67" s="207"/>
      <c r="C67" s="208"/>
      <c r="D67" s="214"/>
      <c r="E67" s="2"/>
      <c r="F67" s="79"/>
      <c r="G67" s="191"/>
    </row>
    <row r="68" spans="2:7" x14ac:dyDescent="0.35">
      <c r="B68" s="207" t="s">
        <v>753</v>
      </c>
      <c r="C68" s="208"/>
      <c r="D68" s="214" t="s">
        <v>754</v>
      </c>
      <c r="E68" s="2" t="s">
        <v>64</v>
      </c>
      <c r="F68" s="79">
        <v>350</v>
      </c>
      <c r="G68" s="191"/>
    </row>
    <row r="69" spans="2:7" x14ac:dyDescent="0.35">
      <c r="B69" s="207"/>
      <c r="C69" s="208"/>
      <c r="D69" s="214"/>
      <c r="E69" s="2"/>
      <c r="F69" s="79"/>
      <c r="G69" s="191"/>
    </row>
    <row r="70" spans="2:7" x14ac:dyDescent="0.35">
      <c r="B70" s="212"/>
      <c r="C70" s="213"/>
      <c r="D70" s="214" t="s">
        <v>755</v>
      </c>
      <c r="E70" s="2"/>
      <c r="F70" s="79"/>
      <c r="G70" s="191"/>
    </row>
    <row r="71" spans="2:7" x14ac:dyDescent="0.35">
      <c r="B71" s="212"/>
      <c r="C71" s="213"/>
      <c r="D71" s="214"/>
      <c r="E71" s="2"/>
      <c r="F71" s="79"/>
      <c r="G71" s="191"/>
    </row>
    <row r="72" spans="2:7" x14ac:dyDescent="0.35">
      <c r="B72" s="212" t="s">
        <v>756</v>
      </c>
      <c r="C72" s="213"/>
      <c r="D72" s="214" t="s">
        <v>757</v>
      </c>
      <c r="E72" s="2" t="s">
        <v>64</v>
      </c>
      <c r="F72" s="79">
        <v>10</v>
      </c>
      <c r="G72" s="191"/>
    </row>
    <row r="73" spans="2:7" x14ac:dyDescent="0.35">
      <c r="B73" s="212"/>
      <c r="C73" s="213"/>
      <c r="D73" s="209"/>
      <c r="E73" s="2"/>
      <c r="F73" s="79"/>
      <c r="G73" s="191"/>
    </row>
    <row r="74" spans="2:7" x14ac:dyDescent="0.35">
      <c r="B74" s="212"/>
      <c r="C74" s="213" t="s">
        <v>44</v>
      </c>
      <c r="D74" s="209" t="s">
        <v>758</v>
      </c>
      <c r="E74" s="2"/>
      <c r="F74" s="79"/>
      <c r="G74" s="191"/>
    </row>
    <row r="75" spans="2:7" x14ac:dyDescent="0.35">
      <c r="B75" s="207"/>
      <c r="C75" s="208"/>
      <c r="D75" s="214"/>
      <c r="E75" s="52"/>
      <c r="F75" s="97"/>
      <c r="G75" s="191"/>
    </row>
    <row r="76" spans="2:7" ht="34.5" x14ac:dyDescent="0.35">
      <c r="B76" s="207"/>
      <c r="C76" s="208"/>
      <c r="D76" s="209" t="s">
        <v>759</v>
      </c>
      <c r="E76" s="52"/>
      <c r="F76" s="97"/>
      <c r="G76" s="191"/>
    </row>
    <row r="77" spans="2:7" x14ac:dyDescent="0.35">
      <c r="B77" s="207"/>
      <c r="C77" s="215"/>
      <c r="D77" s="209"/>
      <c r="E77" s="52"/>
      <c r="F77" s="97"/>
      <c r="G77" s="191"/>
    </row>
    <row r="78" spans="2:7" x14ac:dyDescent="0.35">
      <c r="B78" s="207"/>
      <c r="C78" s="215"/>
      <c r="D78" s="216" t="s">
        <v>760</v>
      </c>
      <c r="E78" s="52"/>
      <c r="F78" s="97"/>
      <c r="G78" s="191"/>
    </row>
    <row r="79" spans="2:7" x14ac:dyDescent="0.35">
      <c r="B79" s="207"/>
      <c r="C79" s="208"/>
      <c r="D79" s="214"/>
      <c r="E79" s="52"/>
      <c r="F79" s="97"/>
      <c r="G79" s="191"/>
    </row>
    <row r="80" spans="2:7" x14ac:dyDescent="0.35">
      <c r="B80" s="207"/>
      <c r="C80" s="208"/>
      <c r="D80" s="209" t="s">
        <v>761</v>
      </c>
      <c r="E80" s="52"/>
      <c r="F80" s="97"/>
      <c r="G80" s="191"/>
    </row>
    <row r="81" spans="2:7" x14ac:dyDescent="0.35">
      <c r="B81" s="207"/>
      <c r="C81" s="208"/>
      <c r="D81" s="209"/>
      <c r="E81" s="52"/>
      <c r="F81" s="97"/>
      <c r="G81" s="191"/>
    </row>
    <row r="82" spans="2:7" x14ac:dyDescent="0.35">
      <c r="B82" s="207" t="s">
        <v>762</v>
      </c>
      <c r="C82" s="208"/>
      <c r="D82" s="209" t="s">
        <v>763</v>
      </c>
      <c r="E82" s="52" t="s">
        <v>67</v>
      </c>
      <c r="F82" s="97">
        <v>5</v>
      </c>
      <c r="G82" s="217"/>
    </row>
    <row r="83" spans="2:7" x14ac:dyDescent="0.35">
      <c r="B83" s="207"/>
      <c r="C83" s="208"/>
      <c r="D83" s="214"/>
      <c r="E83" s="52"/>
      <c r="F83" s="97"/>
      <c r="G83" s="191"/>
    </row>
    <row r="84" spans="2:7" x14ac:dyDescent="0.35">
      <c r="B84" s="207" t="s">
        <v>764</v>
      </c>
      <c r="C84" s="208"/>
      <c r="D84" s="209" t="s">
        <v>765</v>
      </c>
      <c r="E84" s="52" t="s">
        <v>67</v>
      </c>
      <c r="F84" s="97">
        <v>1</v>
      </c>
      <c r="G84" s="191"/>
    </row>
    <row r="85" spans="2:7" x14ac:dyDescent="0.35">
      <c r="B85" s="207"/>
      <c r="C85" s="208"/>
      <c r="D85" s="209"/>
      <c r="E85" s="52"/>
      <c r="F85" s="97"/>
      <c r="G85" s="191"/>
    </row>
    <row r="86" spans="2:7" x14ac:dyDescent="0.35">
      <c r="B86" s="207" t="s">
        <v>766</v>
      </c>
      <c r="C86" s="208"/>
      <c r="D86" s="209" t="s">
        <v>767</v>
      </c>
      <c r="E86" s="52" t="s">
        <v>67</v>
      </c>
      <c r="F86" s="97">
        <v>1</v>
      </c>
      <c r="G86" s="191"/>
    </row>
    <row r="87" spans="2:7" x14ac:dyDescent="0.35">
      <c r="B87" s="207"/>
      <c r="C87" s="208"/>
      <c r="D87" s="214"/>
      <c r="E87" s="52"/>
      <c r="F87" s="97"/>
      <c r="G87" s="191"/>
    </row>
    <row r="88" spans="2:7" x14ac:dyDescent="0.35">
      <c r="B88" s="213" t="s">
        <v>768</v>
      </c>
      <c r="C88" s="213"/>
      <c r="D88" s="216" t="s">
        <v>769</v>
      </c>
      <c r="E88" s="52" t="s">
        <v>67</v>
      </c>
      <c r="F88" s="97">
        <v>1</v>
      </c>
      <c r="G88" s="191"/>
    </row>
    <row r="89" spans="2:7" x14ac:dyDescent="0.35">
      <c r="B89" s="212"/>
      <c r="C89" s="212"/>
      <c r="D89" s="218"/>
      <c r="E89" s="52"/>
      <c r="F89" s="97"/>
      <c r="G89" s="191"/>
    </row>
    <row r="90" spans="2:7" x14ac:dyDescent="0.35">
      <c r="B90" s="213" t="s">
        <v>770</v>
      </c>
      <c r="C90" s="213"/>
      <c r="D90" s="216" t="s">
        <v>771</v>
      </c>
      <c r="E90" s="52" t="s">
        <v>67</v>
      </c>
      <c r="F90" s="97">
        <v>2</v>
      </c>
      <c r="G90" s="191"/>
    </row>
    <row r="91" spans="2:7" x14ac:dyDescent="0.35">
      <c r="B91" s="212"/>
      <c r="C91" s="208"/>
      <c r="D91" s="219"/>
      <c r="E91" s="52"/>
      <c r="F91" s="97"/>
      <c r="G91" s="191"/>
    </row>
    <row r="92" spans="2:7" x14ac:dyDescent="0.35">
      <c r="B92" s="212" t="s">
        <v>772</v>
      </c>
      <c r="C92" s="208"/>
      <c r="D92" s="209" t="s">
        <v>757</v>
      </c>
      <c r="E92" s="52" t="s">
        <v>67</v>
      </c>
      <c r="F92" s="79">
        <v>1</v>
      </c>
      <c r="G92" s="191"/>
    </row>
    <row r="93" spans="2:7" x14ac:dyDescent="0.35">
      <c r="B93" s="207"/>
      <c r="C93" s="208"/>
      <c r="D93" s="214"/>
      <c r="E93" s="52"/>
      <c r="F93" s="97"/>
      <c r="G93" s="191"/>
    </row>
    <row r="94" spans="2:7" x14ac:dyDescent="0.35">
      <c r="B94" s="207"/>
      <c r="C94" s="208"/>
      <c r="D94" s="216" t="s">
        <v>773</v>
      </c>
      <c r="E94" s="52"/>
      <c r="F94" s="79"/>
      <c r="G94" s="191"/>
    </row>
    <row r="95" spans="2:7" x14ac:dyDescent="0.35">
      <c r="B95" s="207"/>
      <c r="C95" s="208"/>
      <c r="D95" s="214"/>
      <c r="E95" s="52"/>
      <c r="F95" s="79"/>
      <c r="G95" s="191"/>
    </row>
    <row r="96" spans="2:7" x14ac:dyDescent="0.35">
      <c r="B96" s="207" t="s">
        <v>774</v>
      </c>
      <c r="C96" s="208"/>
      <c r="D96" s="209" t="s">
        <v>763</v>
      </c>
      <c r="E96" s="52" t="s">
        <v>67</v>
      </c>
      <c r="F96" s="79">
        <v>2</v>
      </c>
      <c r="G96" s="217"/>
    </row>
    <row r="97" spans="2:7" x14ac:dyDescent="0.35">
      <c r="B97" s="212"/>
      <c r="C97" s="208"/>
      <c r="D97" s="209"/>
      <c r="E97" s="52"/>
      <c r="F97" s="79"/>
      <c r="G97" s="191"/>
    </row>
    <row r="98" spans="2:7" x14ac:dyDescent="0.35">
      <c r="B98" s="207" t="s">
        <v>775</v>
      </c>
      <c r="C98" s="208"/>
      <c r="D98" s="209" t="s">
        <v>765</v>
      </c>
      <c r="E98" s="52" t="s">
        <v>67</v>
      </c>
      <c r="F98" s="79">
        <v>1</v>
      </c>
      <c r="G98" s="191"/>
    </row>
    <row r="99" spans="2:7" x14ac:dyDescent="0.35">
      <c r="B99" s="212"/>
      <c r="C99" s="208"/>
      <c r="D99" s="214"/>
      <c r="E99" s="52"/>
      <c r="F99" s="79"/>
      <c r="G99" s="191"/>
    </row>
    <row r="100" spans="2:7" x14ac:dyDescent="0.35">
      <c r="B100" s="212" t="s">
        <v>776</v>
      </c>
      <c r="C100" s="208"/>
      <c r="D100" s="216" t="s">
        <v>767</v>
      </c>
      <c r="E100" s="52" t="s">
        <v>67</v>
      </c>
      <c r="F100" s="79">
        <v>1</v>
      </c>
      <c r="G100" s="191"/>
    </row>
    <row r="101" spans="2:7" x14ac:dyDescent="0.35">
      <c r="B101" s="212"/>
      <c r="C101" s="208"/>
      <c r="D101" s="209"/>
      <c r="E101" s="52"/>
      <c r="F101" s="79"/>
      <c r="G101" s="191"/>
    </row>
    <row r="102" spans="2:7" x14ac:dyDescent="0.35">
      <c r="B102" s="212" t="s">
        <v>777</v>
      </c>
      <c r="C102" s="208"/>
      <c r="D102" s="216" t="s">
        <v>769</v>
      </c>
      <c r="E102" s="52" t="s">
        <v>67</v>
      </c>
      <c r="F102" s="79">
        <v>1</v>
      </c>
      <c r="G102" s="191"/>
    </row>
    <row r="103" spans="2:7" ht="27" customHeight="1" x14ac:dyDescent="0.35">
      <c r="B103" s="212"/>
      <c r="C103" s="208"/>
      <c r="D103" s="209"/>
      <c r="E103" s="52"/>
      <c r="F103" s="79"/>
      <c r="G103" s="191"/>
    </row>
    <row r="104" spans="2:7" x14ac:dyDescent="0.35">
      <c r="B104" s="212" t="s">
        <v>778</v>
      </c>
      <c r="C104" s="208"/>
      <c r="D104" s="209" t="s">
        <v>754</v>
      </c>
      <c r="E104" s="52" t="s">
        <v>67</v>
      </c>
      <c r="F104" s="79">
        <v>1</v>
      </c>
      <c r="G104" s="191"/>
    </row>
    <row r="105" spans="2:7" x14ac:dyDescent="0.35">
      <c r="B105" s="212"/>
      <c r="C105" s="208"/>
      <c r="D105" s="214"/>
      <c r="E105" s="52"/>
      <c r="F105" s="79"/>
      <c r="G105" s="191"/>
    </row>
    <row r="106" spans="2:7" x14ac:dyDescent="0.35">
      <c r="B106" s="212" t="s">
        <v>779</v>
      </c>
      <c r="C106" s="208"/>
      <c r="D106" s="214" t="s">
        <v>757</v>
      </c>
      <c r="E106" s="52" t="s">
        <v>67</v>
      </c>
      <c r="F106" s="79">
        <v>1</v>
      </c>
      <c r="G106" s="191"/>
    </row>
    <row r="107" spans="2:7" x14ac:dyDescent="0.35">
      <c r="B107" s="212"/>
      <c r="C107" s="208"/>
      <c r="D107" s="214"/>
      <c r="E107" s="52"/>
      <c r="F107" s="79"/>
      <c r="G107" s="191"/>
    </row>
    <row r="108" spans="2:7" x14ac:dyDescent="0.35">
      <c r="B108" s="212"/>
      <c r="C108" s="208"/>
      <c r="D108" s="209" t="s">
        <v>780</v>
      </c>
      <c r="E108" s="52"/>
      <c r="F108" s="79"/>
      <c r="G108" s="191"/>
    </row>
    <row r="109" spans="2:7" x14ac:dyDescent="0.35">
      <c r="B109" s="212"/>
      <c r="C109" s="208"/>
      <c r="D109" s="209"/>
      <c r="E109" s="52"/>
      <c r="F109" s="79"/>
      <c r="G109" s="191"/>
    </row>
    <row r="110" spans="2:7" x14ac:dyDescent="0.35">
      <c r="B110" s="212" t="s">
        <v>781</v>
      </c>
      <c r="C110" s="208"/>
      <c r="D110" s="214" t="s">
        <v>763</v>
      </c>
      <c r="E110" s="52" t="s">
        <v>67</v>
      </c>
      <c r="F110" s="79">
        <v>2</v>
      </c>
      <c r="G110" s="217"/>
    </row>
    <row r="111" spans="2:7" x14ac:dyDescent="0.35">
      <c r="B111" s="212"/>
      <c r="C111" s="208"/>
      <c r="D111" s="214"/>
      <c r="E111" s="52"/>
      <c r="F111" s="79"/>
      <c r="G111" s="191"/>
    </row>
    <row r="112" spans="2:7" x14ac:dyDescent="0.35">
      <c r="B112" s="212" t="s">
        <v>782</v>
      </c>
      <c r="C112" s="208"/>
      <c r="D112" s="214" t="s">
        <v>771</v>
      </c>
      <c r="E112" s="52" t="s">
        <v>67</v>
      </c>
      <c r="F112" s="79">
        <v>2</v>
      </c>
      <c r="G112" s="191"/>
    </row>
    <row r="113" spans="2:8" x14ac:dyDescent="0.35">
      <c r="B113" s="212"/>
      <c r="C113" s="208"/>
      <c r="D113" s="214"/>
      <c r="E113" s="52"/>
      <c r="F113" s="79"/>
      <c r="G113" s="191"/>
    </row>
    <row r="114" spans="2:8" x14ac:dyDescent="0.35">
      <c r="B114" s="212"/>
      <c r="C114" s="208"/>
      <c r="D114" s="214"/>
      <c r="E114" s="52"/>
      <c r="F114" s="79"/>
      <c r="G114" s="191"/>
    </row>
    <row r="115" spans="2:8" x14ac:dyDescent="0.35">
      <c r="B115" s="212"/>
      <c r="C115" s="208"/>
      <c r="D115" s="214"/>
      <c r="E115" s="52"/>
      <c r="F115" s="79"/>
      <c r="G115" s="191"/>
    </row>
    <row r="116" spans="2:8" x14ac:dyDescent="0.35">
      <c r="B116" s="197"/>
      <c r="C116" s="198"/>
      <c r="D116" s="199" t="s">
        <v>655</v>
      </c>
      <c r="E116" s="200"/>
      <c r="F116" s="201"/>
      <c r="G116" s="202"/>
      <c r="H116" s="240"/>
    </row>
    <row r="117" spans="2:8" x14ac:dyDescent="0.35">
      <c r="B117" s="203"/>
      <c r="C117" s="204"/>
      <c r="D117" s="163" t="s">
        <v>58</v>
      </c>
      <c r="E117" s="205"/>
      <c r="F117" s="205"/>
      <c r="G117" s="206"/>
      <c r="H117" s="240"/>
    </row>
    <row r="118" spans="2:8" x14ac:dyDescent="0.35">
      <c r="B118" s="212"/>
      <c r="C118" s="208"/>
      <c r="D118" s="214"/>
      <c r="E118" s="208"/>
      <c r="F118" s="210"/>
      <c r="G118" s="211"/>
    </row>
    <row r="119" spans="2:8" ht="23" x14ac:dyDescent="0.35">
      <c r="B119" s="212"/>
      <c r="C119" s="208"/>
      <c r="D119" s="214" t="s">
        <v>783</v>
      </c>
      <c r="E119" s="208"/>
      <c r="F119" s="210"/>
      <c r="G119" s="211"/>
    </row>
    <row r="120" spans="2:8" x14ac:dyDescent="0.35">
      <c r="B120" s="212"/>
      <c r="C120" s="208"/>
      <c r="D120" s="214"/>
      <c r="E120" s="208"/>
      <c r="F120" s="210"/>
      <c r="G120" s="211"/>
    </row>
    <row r="121" spans="2:8" x14ac:dyDescent="0.35">
      <c r="B121" s="212"/>
      <c r="C121" s="208"/>
      <c r="D121" s="214" t="s">
        <v>784</v>
      </c>
      <c r="E121" s="208"/>
      <c r="F121" s="210"/>
      <c r="G121" s="211"/>
    </row>
    <row r="122" spans="2:8" x14ac:dyDescent="0.35">
      <c r="B122" s="212"/>
      <c r="C122" s="208"/>
      <c r="D122" s="214"/>
      <c r="E122" s="208"/>
      <c r="F122" s="210"/>
      <c r="G122" s="211"/>
    </row>
    <row r="123" spans="2:8" x14ac:dyDescent="0.35">
      <c r="B123" s="212" t="s">
        <v>785</v>
      </c>
      <c r="C123" s="208"/>
      <c r="D123" s="214" t="s">
        <v>786</v>
      </c>
      <c r="E123" s="52" t="s">
        <v>64</v>
      </c>
      <c r="F123" s="79">
        <v>30</v>
      </c>
      <c r="G123" s="191"/>
    </row>
    <row r="124" spans="2:8" x14ac:dyDescent="0.35">
      <c r="B124" s="212"/>
      <c r="C124" s="208"/>
      <c r="D124" s="214"/>
      <c r="E124" s="52"/>
      <c r="F124" s="79"/>
      <c r="G124" s="191"/>
    </row>
    <row r="125" spans="2:8" x14ac:dyDescent="0.35">
      <c r="B125" s="212" t="s">
        <v>787</v>
      </c>
      <c r="C125" s="208"/>
      <c r="D125" s="214" t="s">
        <v>788</v>
      </c>
      <c r="E125" s="52" t="s">
        <v>64</v>
      </c>
      <c r="F125" s="79">
        <v>30</v>
      </c>
      <c r="G125" s="191"/>
    </row>
    <row r="126" spans="2:8" x14ac:dyDescent="0.35">
      <c r="B126" s="212"/>
      <c r="C126" s="208"/>
      <c r="D126" s="214"/>
      <c r="E126" s="52"/>
      <c r="F126" s="79"/>
      <c r="G126" s="191"/>
    </row>
    <row r="127" spans="2:8" x14ac:dyDescent="0.35">
      <c r="B127" s="212" t="s">
        <v>789</v>
      </c>
      <c r="C127" s="208"/>
      <c r="D127" s="214" t="s">
        <v>790</v>
      </c>
      <c r="E127" s="52" t="s">
        <v>64</v>
      </c>
      <c r="F127" s="79">
        <v>30</v>
      </c>
      <c r="G127" s="191"/>
    </row>
    <row r="128" spans="2:8" x14ac:dyDescent="0.35">
      <c r="B128" s="207"/>
      <c r="C128" s="220"/>
      <c r="D128" s="214"/>
      <c r="E128" s="52"/>
      <c r="F128" s="79"/>
      <c r="G128" s="191"/>
    </row>
    <row r="129" spans="2:7" x14ac:dyDescent="0.35">
      <c r="B129" s="207"/>
      <c r="C129" s="220"/>
      <c r="D129" s="214" t="s">
        <v>791</v>
      </c>
      <c r="E129" s="52"/>
      <c r="F129" s="79"/>
      <c r="G129" s="191"/>
    </row>
    <row r="130" spans="2:7" x14ac:dyDescent="0.35">
      <c r="B130" s="207"/>
      <c r="C130" s="220"/>
      <c r="D130" s="214"/>
      <c r="E130" s="52"/>
      <c r="F130" s="79"/>
      <c r="G130" s="191"/>
    </row>
    <row r="131" spans="2:7" ht="34.5" x14ac:dyDescent="0.35">
      <c r="B131" s="207" t="s">
        <v>792</v>
      </c>
      <c r="C131" s="221"/>
      <c r="D131" s="222" t="s">
        <v>793</v>
      </c>
      <c r="E131" s="52" t="s">
        <v>67</v>
      </c>
      <c r="F131" s="79">
        <v>5</v>
      </c>
      <c r="G131" s="191"/>
    </row>
    <row r="132" spans="2:7" x14ac:dyDescent="0.35">
      <c r="B132" s="213"/>
      <c r="C132" s="213"/>
      <c r="D132" s="222"/>
      <c r="E132" s="52"/>
      <c r="F132" s="79"/>
      <c r="G132" s="191"/>
    </row>
    <row r="133" spans="2:7" x14ac:dyDescent="0.35">
      <c r="B133" s="212"/>
      <c r="C133" s="208"/>
      <c r="D133" s="214" t="s">
        <v>794</v>
      </c>
      <c r="E133" s="52"/>
      <c r="F133" s="79"/>
      <c r="G133" s="191"/>
    </row>
    <row r="134" spans="2:7" x14ac:dyDescent="0.35">
      <c r="B134" s="212"/>
      <c r="C134" s="208"/>
      <c r="D134" s="214"/>
      <c r="E134" s="52"/>
      <c r="F134" s="79"/>
      <c r="G134" s="191"/>
    </row>
    <row r="135" spans="2:7" x14ac:dyDescent="0.35">
      <c r="B135" s="212"/>
      <c r="C135" s="208"/>
      <c r="D135" s="214" t="s">
        <v>795</v>
      </c>
      <c r="E135" s="52"/>
      <c r="F135" s="79"/>
      <c r="G135" s="191"/>
    </row>
    <row r="136" spans="2:7" x14ac:dyDescent="0.35">
      <c r="B136" s="207"/>
      <c r="C136" s="208"/>
      <c r="D136" s="209"/>
      <c r="E136" s="52"/>
      <c r="F136" s="79"/>
      <c r="G136" s="191"/>
    </row>
    <row r="137" spans="2:7" x14ac:dyDescent="0.35">
      <c r="B137" s="213" t="s">
        <v>796</v>
      </c>
      <c r="C137" s="213"/>
      <c r="D137" s="222" t="s">
        <v>786</v>
      </c>
      <c r="E137" s="52" t="s">
        <v>67</v>
      </c>
      <c r="F137" s="79">
        <v>2</v>
      </c>
      <c r="G137" s="191"/>
    </row>
    <row r="138" spans="2:7" x14ac:dyDescent="0.35">
      <c r="B138" s="213"/>
      <c r="C138" s="213"/>
      <c r="D138" s="222"/>
      <c r="E138" s="52"/>
      <c r="F138" s="79"/>
      <c r="G138" s="191"/>
    </row>
    <row r="139" spans="2:7" x14ac:dyDescent="0.35">
      <c r="B139" s="207" t="s">
        <v>797</v>
      </c>
      <c r="C139" s="208"/>
      <c r="D139" s="219" t="s">
        <v>788</v>
      </c>
      <c r="E139" s="52" t="s">
        <v>67</v>
      </c>
      <c r="F139" s="79">
        <v>2</v>
      </c>
      <c r="G139" s="191"/>
    </row>
    <row r="140" spans="2:7" x14ac:dyDescent="0.35">
      <c r="B140" s="207"/>
      <c r="C140" s="208"/>
      <c r="D140" s="219"/>
      <c r="E140" s="52"/>
      <c r="F140" s="79"/>
      <c r="G140" s="191"/>
    </row>
    <row r="141" spans="2:7" x14ac:dyDescent="0.35">
      <c r="B141" s="207" t="s">
        <v>798</v>
      </c>
      <c r="C141" s="208"/>
      <c r="D141" s="219" t="s">
        <v>799</v>
      </c>
      <c r="E141" s="52" t="s">
        <v>67</v>
      </c>
      <c r="F141" s="79">
        <v>2</v>
      </c>
      <c r="G141" s="191"/>
    </row>
    <row r="142" spans="2:7" x14ac:dyDescent="0.35">
      <c r="B142" s="223"/>
      <c r="C142" s="224"/>
      <c r="D142" s="219"/>
      <c r="E142" s="52"/>
      <c r="F142" s="79"/>
      <c r="G142" s="191"/>
    </row>
    <row r="143" spans="2:7" x14ac:dyDescent="0.35">
      <c r="B143" s="207"/>
      <c r="C143" s="208"/>
      <c r="D143" s="219" t="s">
        <v>800</v>
      </c>
      <c r="E143" s="52"/>
      <c r="F143" s="79"/>
      <c r="G143" s="191"/>
    </row>
    <row r="144" spans="2:7" x14ac:dyDescent="0.35">
      <c r="B144" s="207"/>
      <c r="C144" s="208"/>
      <c r="D144" s="219"/>
      <c r="E144" s="52"/>
      <c r="F144" s="79"/>
      <c r="G144" s="191"/>
    </row>
    <row r="145" spans="2:7" x14ac:dyDescent="0.35">
      <c r="B145" s="207" t="s">
        <v>801</v>
      </c>
      <c r="C145" s="208"/>
      <c r="D145" s="219" t="s">
        <v>786</v>
      </c>
      <c r="E145" s="52" t="s">
        <v>67</v>
      </c>
      <c r="F145" s="79">
        <v>2</v>
      </c>
      <c r="G145" s="191"/>
    </row>
    <row r="146" spans="2:7" x14ac:dyDescent="0.35">
      <c r="B146" s="207"/>
      <c r="C146" s="208"/>
      <c r="D146" s="219"/>
      <c r="E146" s="52"/>
      <c r="F146" s="79"/>
      <c r="G146" s="191"/>
    </row>
    <row r="147" spans="2:7" x14ac:dyDescent="0.35">
      <c r="B147" s="207" t="s">
        <v>802</v>
      </c>
      <c r="C147" s="208"/>
      <c r="D147" s="219" t="s">
        <v>788</v>
      </c>
      <c r="E147" s="52" t="s">
        <v>67</v>
      </c>
      <c r="F147" s="79">
        <v>2</v>
      </c>
      <c r="G147" s="191"/>
    </row>
    <row r="148" spans="2:7" x14ac:dyDescent="0.35">
      <c r="B148" s="207"/>
      <c r="C148" s="208"/>
      <c r="D148" s="219"/>
      <c r="E148" s="52"/>
      <c r="F148" s="79"/>
      <c r="G148" s="191"/>
    </row>
    <row r="149" spans="2:7" x14ac:dyDescent="0.35">
      <c r="B149" s="213" t="s">
        <v>803</v>
      </c>
      <c r="C149" s="213"/>
      <c r="D149" s="216" t="s">
        <v>790</v>
      </c>
      <c r="E149" s="52" t="s">
        <v>67</v>
      </c>
      <c r="F149" s="79">
        <v>2</v>
      </c>
      <c r="G149" s="191"/>
    </row>
    <row r="150" spans="2:7" x14ac:dyDescent="0.35">
      <c r="B150" s="207"/>
      <c r="C150" s="208"/>
      <c r="D150" s="219"/>
      <c r="E150" s="52"/>
      <c r="F150" s="79"/>
      <c r="G150" s="191"/>
    </row>
    <row r="151" spans="2:7" x14ac:dyDescent="0.35">
      <c r="B151" s="213"/>
      <c r="C151" s="213"/>
      <c r="D151" s="216" t="s">
        <v>804</v>
      </c>
      <c r="E151" s="52"/>
      <c r="F151" s="79"/>
      <c r="G151" s="191"/>
    </row>
    <row r="152" spans="2:7" x14ac:dyDescent="0.35">
      <c r="B152" s="213"/>
      <c r="C152" s="213"/>
      <c r="D152" s="216"/>
      <c r="E152" s="52"/>
      <c r="F152" s="79"/>
      <c r="G152" s="191"/>
    </row>
    <row r="153" spans="2:7" x14ac:dyDescent="0.35">
      <c r="B153" s="213" t="s">
        <v>805</v>
      </c>
      <c r="C153" s="213"/>
      <c r="D153" s="216" t="s">
        <v>786</v>
      </c>
      <c r="E153" s="52" t="s">
        <v>67</v>
      </c>
      <c r="F153" s="79">
        <v>2</v>
      </c>
      <c r="G153" s="191"/>
    </row>
    <row r="154" spans="2:7" x14ac:dyDescent="0.35">
      <c r="B154" s="213"/>
      <c r="C154" s="213"/>
      <c r="D154" s="216"/>
      <c r="E154" s="52"/>
      <c r="F154" s="79"/>
      <c r="G154" s="191"/>
    </row>
    <row r="155" spans="2:7" x14ac:dyDescent="0.35">
      <c r="B155" s="213" t="s">
        <v>806</v>
      </c>
      <c r="C155" s="213"/>
      <c r="D155" s="216" t="s">
        <v>788</v>
      </c>
      <c r="E155" s="52" t="s">
        <v>67</v>
      </c>
      <c r="F155" s="79">
        <v>2</v>
      </c>
      <c r="G155" s="191"/>
    </row>
    <row r="156" spans="2:7" x14ac:dyDescent="0.35">
      <c r="B156" s="207"/>
      <c r="C156" s="208"/>
      <c r="D156" s="225"/>
      <c r="E156" s="52"/>
      <c r="F156" s="79"/>
      <c r="G156" s="191"/>
    </row>
    <row r="157" spans="2:7" x14ac:dyDescent="0.35">
      <c r="B157" s="207" t="s">
        <v>807</v>
      </c>
      <c r="C157" s="208"/>
      <c r="D157" s="219" t="s">
        <v>790</v>
      </c>
      <c r="E157" s="52" t="s">
        <v>67</v>
      </c>
      <c r="F157" s="79">
        <v>2</v>
      </c>
      <c r="G157" s="191"/>
    </row>
    <row r="158" spans="2:7" x14ac:dyDescent="0.35">
      <c r="B158" s="207"/>
      <c r="C158" s="208"/>
      <c r="D158" s="219"/>
      <c r="E158" s="52"/>
      <c r="F158" s="79"/>
      <c r="G158" s="191"/>
    </row>
    <row r="159" spans="2:7" x14ac:dyDescent="0.35">
      <c r="B159" s="207"/>
      <c r="C159" s="208"/>
      <c r="D159" s="219" t="s">
        <v>808</v>
      </c>
      <c r="E159" s="52"/>
      <c r="F159" s="79"/>
      <c r="G159" s="191"/>
    </row>
    <row r="160" spans="2:7" x14ac:dyDescent="0.35">
      <c r="B160" s="207"/>
      <c r="C160" s="208"/>
      <c r="D160" s="219"/>
      <c r="E160" s="52"/>
      <c r="F160" s="79"/>
      <c r="G160" s="191"/>
    </row>
    <row r="161" spans="2:8" x14ac:dyDescent="0.35">
      <c r="B161" s="207" t="s">
        <v>809</v>
      </c>
      <c r="C161" s="208"/>
      <c r="D161" s="219" t="s">
        <v>810</v>
      </c>
      <c r="E161" s="52" t="s">
        <v>67</v>
      </c>
      <c r="F161" s="79">
        <v>2</v>
      </c>
      <c r="G161" s="191"/>
    </row>
    <row r="162" spans="2:8" x14ac:dyDescent="0.35">
      <c r="B162" s="207"/>
      <c r="C162" s="208"/>
      <c r="D162" s="219"/>
      <c r="E162" s="52"/>
      <c r="F162" s="79"/>
      <c r="G162" s="191"/>
    </row>
    <row r="163" spans="2:8" x14ac:dyDescent="0.35">
      <c r="B163" s="207" t="s">
        <v>811</v>
      </c>
      <c r="C163" s="208"/>
      <c r="D163" s="219" t="s">
        <v>812</v>
      </c>
      <c r="E163" s="52" t="s">
        <v>67</v>
      </c>
      <c r="F163" s="79">
        <v>2</v>
      </c>
      <c r="G163" s="191"/>
    </row>
    <row r="164" spans="2:8" x14ac:dyDescent="0.35">
      <c r="B164" s="207"/>
      <c r="C164" s="208"/>
      <c r="D164" s="219"/>
      <c r="E164" s="52"/>
      <c r="F164" s="79"/>
      <c r="G164" s="191"/>
    </row>
    <row r="165" spans="2:8" x14ac:dyDescent="0.35">
      <c r="B165" s="207" t="s">
        <v>813</v>
      </c>
      <c r="C165" s="208" t="s">
        <v>814</v>
      </c>
      <c r="D165" s="219" t="s">
        <v>815</v>
      </c>
      <c r="E165" s="52" t="s">
        <v>21</v>
      </c>
      <c r="F165" s="79">
        <v>3</v>
      </c>
      <c r="G165" s="191"/>
    </row>
    <row r="166" spans="2:8" x14ac:dyDescent="0.35">
      <c r="B166" s="207"/>
      <c r="C166" s="208"/>
      <c r="D166" s="219"/>
      <c r="E166" s="52"/>
      <c r="F166" s="79"/>
      <c r="G166" s="191"/>
    </row>
    <row r="167" spans="2:8" x14ac:dyDescent="0.35">
      <c r="B167" s="207" t="s">
        <v>816</v>
      </c>
      <c r="C167" s="208" t="s">
        <v>817</v>
      </c>
      <c r="D167" s="219" t="s">
        <v>818</v>
      </c>
      <c r="E167" s="52" t="s">
        <v>21</v>
      </c>
      <c r="F167" s="79">
        <v>3</v>
      </c>
      <c r="G167" s="191"/>
    </row>
    <row r="168" spans="2:8" x14ac:dyDescent="0.35">
      <c r="B168" s="207"/>
      <c r="C168" s="208"/>
      <c r="D168" s="219"/>
      <c r="E168" s="52"/>
      <c r="F168" s="79"/>
      <c r="G168" s="191"/>
    </row>
    <row r="169" spans="2:8" x14ac:dyDescent="0.35">
      <c r="B169" s="207"/>
      <c r="C169" s="208"/>
      <c r="D169" s="219"/>
      <c r="E169" s="52"/>
      <c r="F169" s="79"/>
      <c r="G169" s="191"/>
    </row>
    <row r="170" spans="2:8" x14ac:dyDescent="0.35">
      <c r="B170" s="207"/>
      <c r="C170" s="208"/>
      <c r="D170" s="219"/>
      <c r="E170" s="52"/>
      <c r="F170" s="79"/>
      <c r="G170" s="191"/>
    </row>
    <row r="171" spans="2:8" x14ac:dyDescent="0.35">
      <c r="B171" s="207"/>
      <c r="C171" s="208"/>
      <c r="D171" s="219"/>
      <c r="E171" s="52"/>
      <c r="F171" s="79"/>
      <c r="G171" s="191"/>
    </row>
    <row r="172" spans="2:8" x14ac:dyDescent="0.35">
      <c r="B172" s="207"/>
      <c r="C172" s="208"/>
      <c r="D172" s="219"/>
      <c r="E172" s="52"/>
      <c r="F172" s="79"/>
      <c r="G172" s="191"/>
    </row>
    <row r="173" spans="2:8" x14ac:dyDescent="0.35">
      <c r="B173" s="207"/>
      <c r="C173" s="208"/>
      <c r="D173" s="219"/>
      <c r="E173" s="52"/>
      <c r="F173" s="79"/>
      <c r="G173" s="191"/>
    </row>
    <row r="174" spans="2:8" x14ac:dyDescent="0.35">
      <c r="B174" s="197"/>
      <c r="C174" s="198"/>
      <c r="D174" s="199" t="s">
        <v>655</v>
      </c>
      <c r="E174" s="200"/>
      <c r="F174" s="201"/>
      <c r="G174" s="236"/>
      <c r="H174" s="43"/>
    </row>
    <row r="175" spans="2:8" x14ac:dyDescent="0.35">
      <c r="B175" s="203"/>
      <c r="C175" s="204"/>
      <c r="D175" s="163" t="s">
        <v>58</v>
      </c>
      <c r="E175" s="205"/>
      <c r="F175" s="205"/>
      <c r="G175" s="237"/>
      <c r="H175" s="43"/>
    </row>
    <row r="176" spans="2:8" x14ac:dyDescent="0.35">
      <c r="B176" s="207"/>
      <c r="C176" s="208"/>
      <c r="D176" s="214"/>
      <c r="E176" s="208"/>
      <c r="F176" s="210"/>
      <c r="G176" s="226"/>
    </row>
    <row r="177" spans="2:7" ht="23" x14ac:dyDescent="0.35">
      <c r="B177" s="227" t="s">
        <v>819</v>
      </c>
      <c r="C177" s="228" t="s">
        <v>820</v>
      </c>
      <c r="D177" s="229" t="s">
        <v>821</v>
      </c>
      <c r="E177" s="208"/>
      <c r="F177" s="210"/>
      <c r="G177" s="211"/>
    </row>
    <row r="178" spans="2:7" x14ac:dyDescent="0.35">
      <c r="B178" s="207"/>
      <c r="C178" s="208"/>
      <c r="D178" s="219"/>
      <c r="E178" s="52"/>
      <c r="F178" s="79"/>
      <c r="G178" s="191"/>
    </row>
    <row r="179" spans="2:7" x14ac:dyDescent="0.35">
      <c r="B179" s="207"/>
      <c r="C179" s="208" t="s">
        <v>38</v>
      </c>
      <c r="D179" s="219" t="s">
        <v>822</v>
      </c>
      <c r="E179" s="52"/>
      <c r="F179" s="79"/>
      <c r="G179" s="191"/>
    </row>
    <row r="180" spans="2:7" x14ac:dyDescent="0.35">
      <c r="B180" s="207"/>
      <c r="C180" s="208"/>
      <c r="D180" s="219"/>
      <c r="E180" s="52"/>
      <c r="F180" s="79"/>
      <c r="G180" s="191"/>
    </row>
    <row r="181" spans="2:7" x14ac:dyDescent="0.35">
      <c r="B181" s="207" t="s">
        <v>823</v>
      </c>
      <c r="C181" s="208" t="s">
        <v>142</v>
      </c>
      <c r="D181" s="219" t="s">
        <v>824</v>
      </c>
      <c r="E181" s="52" t="s">
        <v>21</v>
      </c>
      <c r="F181" s="79">
        <v>70</v>
      </c>
      <c r="G181" s="191"/>
    </row>
    <row r="182" spans="2:7" x14ac:dyDescent="0.35">
      <c r="B182" s="207"/>
      <c r="C182" s="208"/>
      <c r="D182" s="219"/>
      <c r="E182" s="52"/>
      <c r="F182" s="79"/>
      <c r="G182" s="191"/>
    </row>
    <row r="183" spans="2:7" x14ac:dyDescent="0.35">
      <c r="B183" s="207" t="s">
        <v>825</v>
      </c>
      <c r="C183" s="208" t="s">
        <v>137</v>
      </c>
      <c r="D183" s="219" t="s">
        <v>826</v>
      </c>
      <c r="E183" s="52" t="s">
        <v>21</v>
      </c>
      <c r="F183" s="79">
        <v>300</v>
      </c>
      <c r="G183" s="191"/>
    </row>
    <row r="184" spans="2:7" x14ac:dyDescent="0.35">
      <c r="B184" s="207"/>
      <c r="C184" s="208"/>
      <c r="D184" s="219"/>
      <c r="E184" s="52"/>
      <c r="F184" s="79"/>
      <c r="G184" s="191"/>
    </row>
    <row r="185" spans="2:7" ht="23" x14ac:dyDescent="0.35">
      <c r="B185" s="207"/>
      <c r="C185" s="208"/>
      <c r="D185" s="219" t="s">
        <v>827</v>
      </c>
      <c r="E185" s="52"/>
      <c r="F185" s="79"/>
      <c r="G185" s="191"/>
    </row>
    <row r="186" spans="2:7" x14ac:dyDescent="0.35">
      <c r="B186" s="207"/>
      <c r="C186" s="208"/>
      <c r="D186" s="219"/>
      <c r="E186" s="52"/>
      <c r="F186" s="79"/>
      <c r="G186" s="191"/>
    </row>
    <row r="187" spans="2:7" x14ac:dyDescent="0.35">
      <c r="B187" s="207" t="s">
        <v>828</v>
      </c>
      <c r="C187" s="208" t="s">
        <v>142</v>
      </c>
      <c r="D187" s="219" t="s">
        <v>824</v>
      </c>
      <c r="E187" s="52" t="s">
        <v>21</v>
      </c>
      <c r="F187" s="79">
        <v>300</v>
      </c>
      <c r="G187" s="191"/>
    </row>
    <row r="188" spans="2:7" x14ac:dyDescent="0.35">
      <c r="B188" s="207"/>
      <c r="C188" s="208"/>
      <c r="D188" s="219"/>
      <c r="E188" s="52"/>
      <c r="F188" s="79"/>
      <c r="G188" s="191"/>
    </row>
    <row r="189" spans="2:7" x14ac:dyDescent="0.35">
      <c r="B189" s="207"/>
      <c r="C189" s="208" t="s">
        <v>192</v>
      </c>
      <c r="D189" s="219" t="s">
        <v>829</v>
      </c>
      <c r="E189" s="52"/>
      <c r="F189" s="79"/>
      <c r="G189" s="191"/>
    </row>
    <row r="190" spans="2:7" x14ac:dyDescent="0.35">
      <c r="B190" s="207"/>
      <c r="C190" s="208"/>
      <c r="D190" s="219"/>
      <c r="E190" s="52"/>
      <c r="F190" s="79"/>
      <c r="G190" s="191"/>
    </row>
    <row r="191" spans="2:7" x14ac:dyDescent="0.35">
      <c r="B191" s="207" t="s">
        <v>830</v>
      </c>
      <c r="C191" s="208"/>
      <c r="D191" s="225" t="s">
        <v>831</v>
      </c>
      <c r="E191" s="11" t="s">
        <v>690</v>
      </c>
      <c r="F191" s="79">
        <v>200</v>
      </c>
      <c r="G191" s="191"/>
    </row>
    <row r="192" spans="2:7" x14ac:dyDescent="0.35">
      <c r="B192" s="207"/>
      <c r="C192" s="208"/>
      <c r="D192" s="214"/>
      <c r="E192" s="52"/>
      <c r="F192" s="79"/>
      <c r="G192" s="191"/>
    </row>
    <row r="193" spans="2:7" x14ac:dyDescent="0.35">
      <c r="B193" s="227" t="s">
        <v>832</v>
      </c>
      <c r="C193" s="230" t="s">
        <v>12</v>
      </c>
      <c r="D193" s="231" t="s">
        <v>833</v>
      </c>
      <c r="E193" s="52"/>
      <c r="F193" s="79"/>
      <c r="G193" s="191"/>
    </row>
    <row r="194" spans="2:7" x14ac:dyDescent="0.35">
      <c r="B194" s="227"/>
      <c r="C194" s="230" t="s">
        <v>834</v>
      </c>
      <c r="D194" s="231"/>
      <c r="E194" s="52"/>
      <c r="F194" s="79"/>
      <c r="G194" s="191"/>
    </row>
    <row r="195" spans="2:7" x14ac:dyDescent="0.35">
      <c r="B195" s="207"/>
      <c r="C195" s="208"/>
      <c r="D195" s="225"/>
      <c r="E195" s="52"/>
      <c r="F195" s="79"/>
      <c r="G195" s="191"/>
    </row>
    <row r="196" spans="2:7" x14ac:dyDescent="0.35">
      <c r="B196" s="207"/>
      <c r="C196" s="208" t="s">
        <v>192</v>
      </c>
      <c r="D196" s="225" t="s">
        <v>835</v>
      </c>
      <c r="E196" s="52"/>
      <c r="F196" s="79"/>
      <c r="G196" s="191"/>
    </row>
    <row r="197" spans="2:7" x14ac:dyDescent="0.35">
      <c r="B197" s="207"/>
      <c r="C197" s="208"/>
      <c r="D197" s="225"/>
      <c r="E197" s="52"/>
      <c r="F197" s="79"/>
      <c r="G197" s="191"/>
    </row>
    <row r="198" spans="2:7" x14ac:dyDescent="0.35">
      <c r="B198" s="207" t="s">
        <v>836</v>
      </c>
      <c r="C198" s="208"/>
      <c r="D198" s="225" t="s">
        <v>837</v>
      </c>
      <c r="E198" s="52" t="s">
        <v>64</v>
      </c>
      <c r="F198" s="79">
        <v>20</v>
      </c>
      <c r="G198" s="191"/>
    </row>
    <row r="199" spans="2:7" x14ac:dyDescent="0.35">
      <c r="B199" s="207"/>
      <c r="C199" s="208"/>
      <c r="D199" s="225"/>
      <c r="E199" s="52"/>
      <c r="F199" s="79"/>
      <c r="G199" s="191"/>
    </row>
    <row r="200" spans="2:7" x14ac:dyDescent="0.35">
      <c r="B200" s="207" t="s">
        <v>838</v>
      </c>
      <c r="C200" s="208"/>
      <c r="D200" s="225" t="s">
        <v>839</v>
      </c>
      <c r="E200" s="52" t="s">
        <v>64</v>
      </c>
      <c r="F200" s="79">
        <v>20</v>
      </c>
      <c r="G200" s="191"/>
    </row>
    <row r="201" spans="2:7" x14ac:dyDescent="0.35">
      <c r="B201" s="207"/>
      <c r="C201" s="208"/>
      <c r="D201" s="225"/>
      <c r="E201" s="52"/>
      <c r="F201" s="79"/>
      <c r="G201" s="191"/>
    </row>
    <row r="202" spans="2:7" x14ac:dyDescent="0.35">
      <c r="B202" s="207" t="s">
        <v>840</v>
      </c>
      <c r="C202" s="208" t="s">
        <v>841</v>
      </c>
      <c r="D202" s="225" t="s">
        <v>842</v>
      </c>
      <c r="E202" s="52" t="s">
        <v>67</v>
      </c>
      <c r="F202" s="79">
        <v>2</v>
      </c>
      <c r="G202" s="191"/>
    </row>
    <row r="203" spans="2:7" ht="23" x14ac:dyDescent="0.35">
      <c r="B203" s="207"/>
      <c r="C203" s="208"/>
      <c r="D203" s="219" t="s">
        <v>843</v>
      </c>
      <c r="E203" s="52"/>
      <c r="F203" s="79"/>
      <c r="G203" s="191"/>
    </row>
    <row r="204" spans="2:7" x14ac:dyDescent="0.35">
      <c r="B204" s="207"/>
      <c r="C204" s="208"/>
      <c r="D204" s="219"/>
      <c r="E204" s="52"/>
      <c r="F204" s="79"/>
      <c r="G204" s="191"/>
    </row>
    <row r="205" spans="2:7" x14ac:dyDescent="0.35">
      <c r="B205" s="227" t="s">
        <v>844</v>
      </c>
      <c r="C205" s="232" t="s">
        <v>12</v>
      </c>
      <c r="D205" s="233" t="s">
        <v>845</v>
      </c>
      <c r="E205" s="52"/>
      <c r="F205" s="79"/>
      <c r="G205" s="191"/>
    </row>
    <row r="206" spans="2:7" x14ac:dyDescent="0.35">
      <c r="B206" s="227"/>
      <c r="C206" s="234" t="s">
        <v>846</v>
      </c>
      <c r="D206" s="235"/>
      <c r="E206" s="52"/>
      <c r="F206" s="79"/>
      <c r="G206" s="191"/>
    </row>
    <row r="207" spans="2:7" x14ac:dyDescent="0.35">
      <c r="B207" s="207"/>
      <c r="C207" s="215"/>
      <c r="D207" s="222"/>
      <c r="E207" s="52"/>
      <c r="F207" s="79"/>
      <c r="G207" s="191"/>
    </row>
    <row r="208" spans="2:7" ht="23" x14ac:dyDescent="0.35">
      <c r="B208" s="207"/>
      <c r="C208" s="208" t="s">
        <v>38</v>
      </c>
      <c r="D208" s="209" t="s">
        <v>847</v>
      </c>
      <c r="E208" s="52"/>
      <c r="F208" s="79"/>
      <c r="G208" s="191"/>
    </row>
    <row r="209" spans="2:7" x14ac:dyDescent="0.35">
      <c r="B209" s="207"/>
      <c r="C209" s="208"/>
      <c r="D209" s="209"/>
      <c r="E209" s="52"/>
      <c r="F209" s="79"/>
      <c r="G209" s="191"/>
    </row>
    <row r="210" spans="2:7" x14ac:dyDescent="0.35">
      <c r="B210" s="207" t="s">
        <v>848</v>
      </c>
      <c r="C210" s="208"/>
      <c r="D210" s="209" t="s">
        <v>849</v>
      </c>
      <c r="E210" s="52" t="s">
        <v>64</v>
      </c>
      <c r="F210" s="79">
        <v>30</v>
      </c>
      <c r="G210" s="191"/>
    </row>
    <row r="211" spans="2:7" x14ac:dyDescent="0.35">
      <c r="B211" s="207"/>
      <c r="C211" s="208"/>
      <c r="D211" s="209"/>
      <c r="E211" s="52"/>
      <c r="F211" s="79"/>
      <c r="G211" s="191"/>
    </row>
    <row r="212" spans="2:7" x14ac:dyDescent="0.35">
      <c r="B212" s="207" t="s">
        <v>850</v>
      </c>
      <c r="C212" s="208"/>
      <c r="D212" s="209" t="s">
        <v>757</v>
      </c>
      <c r="E212" s="52" t="s">
        <v>64</v>
      </c>
      <c r="F212" s="79">
        <v>175</v>
      </c>
      <c r="G212" s="191"/>
    </row>
    <row r="213" spans="2:7" x14ac:dyDescent="0.35">
      <c r="B213" s="207"/>
      <c r="C213" s="208"/>
      <c r="D213" s="214"/>
      <c r="E213" s="52"/>
      <c r="F213" s="79"/>
      <c r="G213" s="191"/>
    </row>
    <row r="214" spans="2:7" x14ac:dyDescent="0.35">
      <c r="B214" s="207"/>
      <c r="C214" s="208" t="s">
        <v>54</v>
      </c>
      <c r="D214" s="214" t="s">
        <v>851</v>
      </c>
      <c r="E214" s="52"/>
      <c r="F214" s="79"/>
      <c r="G214" s="191"/>
    </row>
    <row r="215" spans="2:7" x14ac:dyDescent="0.35">
      <c r="B215" s="207"/>
      <c r="C215" s="208"/>
      <c r="D215" s="214"/>
      <c r="E215" s="52"/>
      <c r="F215" s="79"/>
      <c r="G215" s="191"/>
    </row>
    <row r="216" spans="2:7" x14ac:dyDescent="0.35">
      <c r="B216" s="207"/>
      <c r="C216" s="208"/>
      <c r="D216" s="209" t="s">
        <v>852</v>
      </c>
      <c r="E216" s="52"/>
      <c r="F216" s="79"/>
      <c r="G216" s="191"/>
    </row>
    <row r="217" spans="2:7" x14ac:dyDescent="0.35">
      <c r="B217" s="207"/>
      <c r="C217" s="208"/>
      <c r="D217" s="214" t="s">
        <v>853</v>
      </c>
      <c r="E217" s="52"/>
      <c r="F217" s="79"/>
      <c r="G217" s="191"/>
    </row>
    <row r="218" spans="2:7" x14ac:dyDescent="0.35">
      <c r="B218" s="207"/>
      <c r="C218" s="208"/>
      <c r="D218" s="209"/>
      <c r="E218" s="52"/>
      <c r="F218" s="79"/>
      <c r="G218" s="191"/>
    </row>
    <row r="219" spans="2:7" x14ac:dyDescent="0.35">
      <c r="B219" s="207" t="s">
        <v>854</v>
      </c>
      <c r="C219" s="208"/>
      <c r="D219" s="214" t="s">
        <v>855</v>
      </c>
      <c r="E219" s="52" t="s">
        <v>67</v>
      </c>
      <c r="F219" s="79">
        <v>6</v>
      </c>
      <c r="G219" s="191"/>
    </row>
    <row r="220" spans="2:7" x14ac:dyDescent="0.35">
      <c r="B220" s="207"/>
      <c r="C220" s="208"/>
      <c r="D220" s="209"/>
      <c r="E220" s="52"/>
      <c r="F220" s="79"/>
      <c r="G220" s="191"/>
    </row>
    <row r="221" spans="2:7" x14ac:dyDescent="0.35">
      <c r="B221" s="207" t="s">
        <v>856</v>
      </c>
      <c r="C221" s="208"/>
      <c r="D221" s="214" t="s">
        <v>857</v>
      </c>
      <c r="E221" s="52" t="s">
        <v>67</v>
      </c>
      <c r="F221" s="79">
        <v>2</v>
      </c>
      <c r="G221" s="191"/>
    </row>
    <row r="222" spans="2:7" x14ac:dyDescent="0.35">
      <c r="B222" s="207"/>
      <c r="C222" s="208"/>
      <c r="D222" s="214"/>
      <c r="E222" s="52"/>
      <c r="F222" s="79"/>
      <c r="G222" s="191"/>
    </row>
    <row r="223" spans="2:7" x14ac:dyDescent="0.35">
      <c r="B223" s="207"/>
      <c r="C223" s="208"/>
      <c r="D223" s="214"/>
      <c r="E223" s="52"/>
      <c r="F223" s="79"/>
      <c r="G223" s="191"/>
    </row>
    <row r="224" spans="2:7" x14ac:dyDescent="0.35">
      <c r="B224" s="207"/>
      <c r="C224" s="208"/>
      <c r="D224" s="214"/>
      <c r="E224" s="52"/>
      <c r="F224" s="79"/>
      <c r="G224" s="191"/>
    </row>
    <row r="225" spans="2:8" x14ac:dyDescent="0.35">
      <c r="B225" s="207"/>
      <c r="C225" s="208"/>
      <c r="D225" s="214"/>
      <c r="E225" s="52"/>
      <c r="F225" s="79"/>
      <c r="G225" s="191"/>
      <c r="H225" s="40" t="str">
        <f t="shared" ref="H225:H226" si="0">IF(F225&gt;0,ROUND(F225*G225,2),"")</f>
        <v/>
      </c>
    </row>
    <row r="226" spans="2:8" x14ac:dyDescent="0.35">
      <c r="B226" s="207"/>
      <c r="C226" s="208"/>
      <c r="D226" s="214"/>
      <c r="E226" s="52"/>
      <c r="F226" s="79"/>
      <c r="G226" s="191"/>
      <c r="H226" s="239" t="str">
        <f t="shared" si="0"/>
        <v/>
      </c>
    </row>
    <row r="227" spans="2:8" ht="14.4" customHeight="1" x14ac:dyDescent="0.35">
      <c r="B227" s="680" t="s">
        <v>858</v>
      </c>
      <c r="C227" s="681"/>
      <c r="D227" s="681"/>
      <c r="E227" s="681"/>
      <c r="F227" s="681"/>
      <c r="G227" s="682"/>
      <c r="H227" s="48"/>
    </row>
  </sheetData>
  <mergeCells count="2">
    <mergeCell ref="B8:B9"/>
    <mergeCell ref="B227:G227"/>
  </mergeCells>
  <pageMargins left="0.70866141732283472" right="0.70866141732283472" top="0.74803149606299213" bottom="0.74803149606299213" header="0.31496062992125984" footer="0.31496062992125984"/>
  <pageSetup paperSize="9" scale="70" fitToHeight="0" orientation="portrait" r:id="rId1"/>
  <rowBreaks count="3" manualBreakCount="3">
    <brk id="59" min="1" max="8" man="1"/>
    <brk id="116" min="1" max="8" man="1"/>
    <brk id="174"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BDFC7-4A87-4842-86EB-999601DEAEE5}">
  <sheetPr>
    <pageSetUpPr fitToPage="1"/>
  </sheetPr>
  <dimension ref="B1:H302"/>
  <sheetViews>
    <sheetView view="pageBreakPreview" topLeftCell="A265" zoomScaleNormal="100" zoomScaleSheetLayoutView="100" workbookViewId="0">
      <selection activeCell="H272" sqref="G9:H272"/>
    </sheetView>
  </sheetViews>
  <sheetFormatPr defaultRowHeight="14.5" x14ac:dyDescent="0.35"/>
  <cols>
    <col min="2" max="2" width="8.90625" style="9"/>
    <col min="3" max="3" width="10.08984375" style="36" customWidth="1"/>
    <col min="4" max="4" width="39" style="36" customWidth="1"/>
    <col min="5" max="5" width="5.6328125" style="9" customWidth="1"/>
    <col min="6" max="7" width="9.90625" style="9" bestFit="1" customWidth="1"/>
    <col min="8" max="8" width="14" style="40" bestFit="1" customWidth="1"/>
    <col min="9" max="9" width="2.08984375" customWidth="1"/>
  </cols>
  <sheetData>
    <row r="1" spans="2:8" x14ac:dyDescent="0.35">
      <c r="B1" s="45" t="s">
        <v>0</v>
      </c>
      <c r="C1" s="30"/>
      <c r="D1" s="30"/>
      <c r="E1"/>
      <c r="F1"/>
      <c r="G1"/>
      <c r="H1" s="37"/>
    </row>
    <row r="2" spans="2:8" x14ac:dyDescent="0.35">
      <c r="B2" s="45" t="str">
        <f>'[2]SCHED-D'!A2</f>
        <v>WINBURG WATER TREATMENT WORKS</v>
      </c>
      <c r="C2" s="30"/>
      <c r="D2" s="30"/>
      <c r="E2"/>
      <c r="F2"/>
      <c r="G2"/>
      <c r="H2" s="37"/>
    </row>
    <row r="3" spans="2:8" x14ac:dyDescent="0.35">
      <c r="B3" s="46" t="s">
        <v>860</v>
      </c>
      <c r="C3" s="30"/>
      <c r="D3" s="30"/>
      <c r="E3"/>
      <c r="F3"/>
      <c r="G3"/>
      <c r="H3" s="37"/>
    </row>
    <row r="4" spans="2:8" x14ac:dyDescent="0.35">
      <c r="B4"/>
      <c r="C4" s="30"/>
      <c r="D4" s="30"/>
      <c r="E4"/>
      <c r="F4"/>
      <c r="G4"/>
      <c r="H4" s="37"/>
    </row>
    <row r="5" spans="2:8" x14ac:dyDescent="0.35">
      <c r="B5" s="21" t="s">
        <v>4</v>
      </c>
      <c r="C5" s="31" t="s">
        <v>2</v>
      </c>
      <c r="D5" s="31" t="s">
        <v>6</v>
      </c>
      <c r="E5" s="21" t="s">
        <v>7</v>
      </c>
      <c r="F5" s="21" t="s">
        <v>9</v>
      </c>
      <c r="G5" s="21" t="s">
        <v>8</v>
      </c>
      <c r="H5" s="44" t="s">
        <v>10</v>
      </c>
    </row>
    <row r="6" spans="2:8" x14ac:dyDescent="0.35">
      <c r="B6" s="22" t="s">
        <v>5</v>
      </c>
      <c r="C6" s="32" t="s">
        <v>3</v>
      </c>
      <c r="D6" s="32"/>
      <c r="E6" s="22"/>
      <c r="F6" s="22"/>
      <c r="G6" s="22"/>
      <c r="H6" s="39"/>
    </row>
    <row r="8" spans="2:8" x14ac:dyDescent="0.35">
      <c r="B8" s="241" t="s">
        <v>861</v>
      </c>
      <c r="C8" s="242" t="s">
        <v>12</v>
      </c>
      <c r="D8" s="243" t="s">
        <v>862</v>
      </c>
      <c r="E8" s="244"/>
      <c r="F8" s="245"/>
      <c r="G8" s="246"/>
    </row>
    <row r="9" spans="2:8" x14ac:dyDescent="0.35">
      <c r="B9" s="241"/>
      <c r="C9" s="242" t="s">
        <v>863</v>
      </c>
      <c r="D9" s="243"/>
      <c r="E9" s="247"/>
      <c r="F9" s="248"/>
      <c r="G9" s="246"/>
    </row>
    <row r="10" spans="2:8" x14ac:dyDescent="0.35">
      <c r="B10" s="244"/>
      <c r="C10" s="249"/>
      <c r="D10" s="250"/>
      <c r="E10" s="247"/>
      <c r="F10" s="248"/>
      <c r="G10" s="246"/>
    </row>
    <row r="11" spans="2:8" x14ac:dyDescent="0.35">
      <c r="B11" s="244"/>
      <c r="C11" s="249" t="s">
        <v>864</v>
      </c>
      <c r="D11" s="250" t="s">
        <v>609</v>
      </c>
      <c r="E11" s="244"/>
      <c r="F11" s="248"/>
      <c r="G11" s="246"/>
    </row>
    <row r="12" spans="2:8" x14ac:dyDescent="0.35">
      <c r="B12" s="244"/>
      <c r="C12" s="249"/>
      <c r="D12" s="250"/>
      <c r="E12" s="244"/>
      <c r="F12" s="248"/>
      <c r="G12" s="246"/>
    </row>
    <row r="13" spans="2:8" ht="23" x14ac:dyDescent="0.35">
      <c r="B13" s="244" t="s">
        <v>865</v>
      </c>
      <c r="C13" s="249" t="s">
        <v>346</v>
      </c>
      <c r="D13" s="250" t="s">
        <v>866</v>
      </c>
      <c r="E13" s="244" t="s">
        <v>867</v>
      </c>
      <c r="F13" s="245">
        <v>0.6</v>
      </c>
      <c r="G13" s="246"/>
    </row>
    <row r="14" spans="2:8" x14ac:dyDescent="0.35">
      <c r="B14" s="244"/>
      <c r="C14" s="249"/>
      <c r="D14" s="250"/>
      <c r="E14" s="244"/>
      <c r="F14" s="248"/>
      <c r="G14" s="246"/>
    </row>
    <row r="15" spans="2:8" x14ac:dyDescent="0.35">
      <c r="B15" s="244"/>
      <c r="C15" s="249" t="s">
        <v>868</v>
      </c>
      <c r="D15" s="250" t="s">
        <v>620</v>
      </c>
      <c r="E15" s="247"/>
      <c r="F15" s="248"/>
      <c r="G15" s="246"/>
    </row>
    <row r="16" spans="2:8" x14ac:dyDescent="0.35">
      <c r="B16" s="244"/>
      <c r="C16" s="249"/>
      <c r="D16" s="250"/>
      <c r="E16" s="244"/>
      <c r="F16" s="248"/>
      <c r="G16" s="246"/>
    </row>
    <row r="17" spans="2:7" ht="23" x14ac:dyDescent="0.35">
      <c r="B17" s="244" t="s">
        <v>869</v>
      </c>
      <c r="C17" s="249" t="s">
        <v>17</v>
      </c>
      <c r="D17" s="250" t="s">
        <v>870</v>
      </c>
      <c r="E17" s="244" t="s">
        <v>21</v>
      </c>
      <c r="F17" s="251">
        <v>1000</v>
      </c>
      <c r="G17" s="246"/>
    </row>
    <row r="18" spans="2:7" x14ac:dyDescent="0.35">
      <c r="B18" s="244"/>
      <c r="C18" s="249"/>
      <c r="D18" s="250"/>
      <c r="E18" s="244"/>
      <c r="F18" s="251"/>
      <c r="G18" s="246"/>
    </row>
    <row r="19" spans="2:7" x14ac:dyDescent="0.35">
      <c r="B19" s="244" t="s">
        <v>871</v>
      </c>
      <c r="C19" s="249" t="s">
        <v>378</v>
      </c>
      <c r="D19" s="250" t="s">
        <v>872</v>
      </c>
      <c r="E19" s="244" t="s">
        <v>21</v>
      </c>
      <c r="F19" s="251">
        <v>500</v>
      </c>
      <c r="G19" s="246"/>
    </row>
    <row r="20" spans="2:7" x14ac:dyDescent="0.35">
      <c r="B20" s="244"/>
      <c r="C20" s="249"/>
      <c r="D20" s="250"/>
      <c r="E20" s="244"/>
      <c r="F20" s="251"/>
      <c r="G20" s="246"/>
    </row>
    <row r="21" spans="2:7" ht="23" x14ac:dyDescent="0.35">
      <c r="B21" s="244"/>
      <c r="C21" s="249" t="s">
        <v>873</v>
      </c>
      <c r="D21" s="250" t="s">
        <v>874</v>
      </c>
      <c r="E21" s="244"/>
      <c r="F21" s="251"/>
      <c r="G21" s="246"/>
    </row>
    <row r="22" spans="2:7" x14ac:dyDescent="0.35">
      <c r="B22" s="244"/>
      <c r="C22" s="249"/>
      <c r="D22" s="250"/>
      <c r="E22" s="244"/>
      <c r="F22" s="251"/>
      <c r="G22" s="246"/>
    </row>
    <row r="23" spans="2:7" x14ac:dyDescent="0.35">
      <c r="B23" s="244" t="s">
        <v>875</v>
      </c>
      <c r="C23" s="249"/>
      <c r="D23" s="250" t="s">
        <v>28</v>
      </c>
      <c r="E23" s="244" t="s">
        <v>21</v>
      </c>
      <c r="F23" s="251">
        <v>100</v>
      </c>
      <c r="G23" s="246"/>
    </row>
    <row r="24" spans="2:7" x14ac:dyDescent="0.35">
      <c r="B24" s="244"/>
      <c r="C24" s="249"/>
      <c r="D24" s="250"/>
      <c r="E24" s="244"/>
      <c r="F24" s="251"/>
      <c r="G24" s="246"/>
    </row>
    <row r="25" spans="2:7" ht="46" x14ac:dyDescent="0.35">
      <c r="B25" s="244"/>
      <c r="C25" s="249" t="s">
        <v>343</v>
      </c>
      <c r="D25" s="250" t="s">
        <v>876</v>
      </c>
      <c r="E25" s="244"/>
      <c r="F25" s="251"/>
      <c r="G25" s="246"/>
    </row>
    <row r="26" spans="2:7" x14ac:dyDescent="0.35">
      <c r="B26" s="244"/>
      <c r="C26" s="249"/>
      <c r="D26" s="250"/>
      <c r="E26" s="244"/>
      <c r="F26" s="251"/>
      <c r="G26" s="246"/>
    </row>
    <row r="27" spans="2:7" ht="23" x14ac:dyDescent="0.35">
      <c r="B27" s="244" t="s">
        <v>877</v>
      </c>
      <c r="C27" s="249"/>
      <c r="D27" s="250" t="s">
        <v>878</v>
      </c>
      <c r="E27" s="244" t="s">
        <v>34</v>
      </c>
      <c r="F27" s="251">
        <v>3400</v>
      </c>
      <c r="G27" s="246"/>
    </row>
    <row r="28" spans="2:7" x14ac:dyDescent="0.35">
      <c r="B28" s="244"/>
      <c r="C28" s="249"/>
      <c r="D28" s="250"/>
      <c r="E28" s="244"/>
      <c r="F28" s="251"/>
      <c r="G28" s="246"/>
    </row>
    <row r="29" spans="2:7" x14ac:dyDescent="0.35">
      <c r="B29" s="244" t="s">
        <v>879</v>
      </c>
      <c r="C29" s="249"/>
      <c r="D29" s="250" t="s">
        <v>880</v>
      </c>
      <c r="E29" s="244" t="s">
        <v>34</v>
      </c>
      <c r="F29" s="251">
        <v>1600</v>
      </c>
      <c r="G29" s="246"/>
    </row>
    <row r="30" spans="2:7" x14ac:dyDescent="0.35">
      <c r="B30" s="244"/>
      <c r="C30" s="249"/>
      <c r="D30" s="250"/>
      <c r="E30" s="244"/>
      <c r="F30" s="248"/>
      <c r="G30" s="246"/>
    </row>
    <row r="31" spans="2:7" x14ac:dyDescent="0.35">
      <c r="B31" s="244" t="s">
        <v>881</v>
      </c>
      <c r="C31" s="249"/>
      <c r="D31" s="250" t="s">
        <v>882</v>
      </c>
      <c r="E31" s="244" t="s">
        <v>34</v>
      </c>
      <c r="F31" s="248">
        <v>1000</v>
      </c>
      <c r="G31" s="246"/>
    </row>
    <row r="32" spans="2:7" x14ac:dyDescent="0.35">
      <c r="B32" s="244"/>
      <c r="C32" s="249"/>
      <c r="D32" s="250"/>
      <c r="E32" s="244"/>
      <c r="F32" s="248"/>
      <c r="G32" s="246"/>
    </row>
    <row r="33" spans="2:8" ht="23" x14ac:dyDescent="0.35">
      <c r="B33" s="244"/>
      <c r="C33" s="249" t="s">
        <v>681</v>
      </c>
      <c r="D33" s="250" t="s">
        <v>883</v>
      </c>
      <c r="E33" s="244"/>
      <c r="F33" s="248"/>
      <c r="G33" s="246"/>
    </row>
    <row r="34" spans="2:8" x14ac:dyDescent="0.35">
      <c r="B34" s="244"/>
      <c r="C34" s="249"/>
      <c r="D34" s="250"/>
      <c r="E34" s="244"/>
      <c r="F34" s="248"/>
      <c r="G34" s="246"/>
    </row>
    <row r="35" spans="2:8" ht="23" x14ac:dyDescent="0.35">
      <c r="B35" s="244" t="s">
        <v>884</v>
      </c>
      <c r="C35" s="249"/>
      <c r="D35" s="250" t="s">
        <v>885</v>
      </c>
      <c r="E35" s="244" t="s">
        <v>21</v>
      </c>
      <c r="F35" s="248">
        <v>500</v>
      </c>
      <c r="G35" s="246"/>
    </row>
    <row r="36" spans="2:8" x14ac:dyDescent="0.35">
      <c r="B36" s="244"/>
      <c r="C36" s="249"/>
      <c r="D36" s="250"/>
      <c r="E36" s="244"/>
      <c r="F36" s="248"/>
      <c r="G36" s="246"/>
    </row>
    <row r="37" spans="2:8" ht="23" x14ac:dyDescent="0.35">
      <c r="B37" s="244"/>
      <c r="C37" s="249"/>
      <c r="D37" s="250" t="s">
        <v>886</v>
      </c>
      <c r="E37" s="244"/>
      <c r="F37" s="248"/>
      <c r="G37" s="246"/>
    </row>
    <row r="38" spans="2:8" x14ac:dyDescent="0.35">
      <c r="B38" s="244"/>
      <c r="C38" s="249"/>
      <c r="D38" s="250"/>
      <c r="E38" s="244"/>
      <c r="F38" s="248"/>
      <c r="G38" s="246"/>
    </row>
    <row r="39" spans="2:8" x14ac:dyDescent="0.35">
      <c r="B39" s="244" t="s">
        <v>887</v>
      </c>
      <c r="C39" s="249"/>
      <c r="D39" s="250" t="s">
        <v>888</v>
      </c>
      <c r="E39" s="244" t="s">
        <v>21</v>
      </c>
      <c r="F39" s="248">
        <v>1000</v>
      </c>
      <c r="G39" s="246"/>
    </row>
    <row r="40" spans="2:8" x14ac:dyDescent="0.35">
      <c r="B40" s="244"/>
      <c r="C40" s="249"/>
      <c r="D40" s="250"/>
      <c r="E40" s="244"/>
      <c r="F40" s="248"/>
      <c r="G40" s="246"/>
    </row>
    <row r="41" spans="2:8" x14ac:dyDescent="0.35">
      <c r="B41" s="244" t="s">
        <v>889</v>
      </c>
      <c r="C41" s="249"/>
      <c r="D41" s="250" t="s">
        <v>890</v>
      </c>
      <c r="E41" s="244" t="s">
        <v>21</v>
      </c>
      <c r="F41" s="248">
        <v>250</v>
      </c>
      <c r="G41" s="246"/>
    </row>
    <row r="42" spans="2:8" x14ac:dyDescent="0.35">
      <c r="B42" s="244"/>
      <c r="C42" s="249"/>
      <c r="D42" s="250"/>
      <c r="E42" s="244"/>
      <c r="F42" s="248"/>
      <c r="G42" s="246"/>
    </row>
    <row r="43" spans="2:8" ht="69" x14ac:dyDescent="0.35">
      <c r="B43" s="244"/>
      <c r="C43" s="249" t="s">
        <v>681</v>
      </c>
      <c r="D43" s="250" t="s">
        <v>891</v>
      </c>
      <c r="E43" s="244"/>
      <c r="F43" s="248"/>
      <c r="G43" s="246"/>
    </row>
    <row r="44" spans="2:8" x14ac:dyDescent="0.35">
      <c r="B44" s="244"/>
      <c r="C44" s="249"/>
      <c r="D44" s="250"/>
      <c r="E44" s="244"/>
      <c r="F44" s="248"/>
      <c r="G44" s="246"/>
    </row>
    <row r="45" spans="2:8" x14ac:dyDescent="0.35">
      <c r="B45" s="197"/>
      <c r="C45" s="198"/>
      <c r="D45" s="199" t="s">
        <v>160</v>
      </c>
      <c r="E45" s="200"/>
      <c r="F45" s="201"/>
      <c r="G45" s="206"/>
      <c r="H45" s="109"/>
    </row>
    <row r="46" spans="2:8" x14ac:dyDescent="0.35">
      <c r="B46" s="203"/>
      <c r="C46" s="204"/>
      <c r="D46" s="163" t="s">
        <v>58</v>
      </c>
      <c r="E46" s="205"/>
      <c r="F46" s="205"/>
      <c r="G46" s="206"/>
      <c r="H46" s="109"/>
    </row>
    <row r="47" spans="2:8" x14ac:dyDescent="0.35">
      <c r="B47" s="244"/>
      <c r="C47" s="249"/>
      <c r="D47" s="250"/>
      <c r="E47" s="244"/>
      <c r="F47" s="251"/>
      <c r="G47" s="246"/>
    </row>
    <row r="48" spans="2:8" x14ac:dyDescent="0.35">
      <c r="B48" s="244" t="s">
        <v>892</v>
      </c>
      <c r="C48" s="249"/>
      <c r="D48" s="250" t="s">
        <v>893</v>
      </c>
      <c r="E48" s="244" t="s">
        <v>34</v>
      </c>
      <c r="F48" s="251">
        <v>3400</v>
      </c>
      <c r="G48" s="246"/>
    </row>
    <row r="49" spans="2:7" x14ac:dyDescent="0.35">
      <c r="B49" s="244"/>
      <c r="C49" s="249"/>
      <c r="D49" s="250"/>
      <c r="E49" s="244"/>
      <c r="F49" s="251"/>
      <c r="G49" s="246"/>
    </row>
    <row r="50" spans="2:7" x14ac:dyDescent="0.35">
      <c r="B50" s="244" t="s">
        <v>894</v>
      </c>
      <c r="C50" s="252"/>
      <c r="D50" s="250" t="s">
        <v>895</v>
      </c>
      <c r="E50" s="244" t="s">
        <v>34</v>
      </c>
      <c r="F50" s="251">
        <v>1600</v>
      </c>
      <c r="G50" s="246"/>
    </row>
    <row r="51" spans="2:7" x14ac:dyDescent="0.35">
      <c r="B51" s="244"/>
      <c r="C51" s="252"/>
      <c r="D51" s="250"/>
      <c r="E51" s="244"/>
      <c r="F51" s="248"/>
      <c r="G51" s="246"/>
    </row>
    <row r="52" spans="2:7" x14ac:dyDescent="0.35">
      <c r="B52" s="244" t="s">
        <v>896</v>
      </c>
      <c r="C52" s="252"/>
      <c r="D52" s="250" t="s">
        <v>897</v>
      </c>
      <c r="E52" s="244" t="s">
        <v>34</v>
      </c>
      <c r="F52" s="248">
        <v>1000</v>
      </c>
      <c r="G52" s="246"/>
    </row>
    <row r="53" spans="2:7" x14ac:dyDescent="0.35">
      <c r="B53" s="253"/>
      <c r="C53" s="254"/>
      <c r="D53" s="250"/>
      <c r="E53" s="253"/>
      <c r="F53" s="255"/>
      <c r="G53" s="246"/>
    </row>
    <row r="54" spans="2:7" ht="34.5" x14ac:dyDescent="0.35">
      <c r="B54" s="253"/>
      <c r="C54" s="249" t="s">
        <v>681</v>
      </c>
      <c r="D54" s="250" t="s">
        <v>898</v>
      </c>
      <c r="E54" s="244"/>
      <c r="F54" s="248"/>
      <c r="G54" s="246"/>
    </row>
    <row r="55" spans="2:7" x14ac:dyDescent="0.35">
      <c r="B55" s="253"/>
      <c r="C55" s="254"/>
      <c r="D55" s="250"/>
      <c r="E55" s="244"/>
      <c r="F55" s="248"/>
      <c r="G55" s="246"/>
    </row>
    <row r="56" spans="2:7" x14ac:dyDescent="0.35">
      <c r="B56" s="253" t="s">
        <v>899</v>
      </c>
      <c r="C56" s="254"/>
      <c r="D56" s="250" t="s">
        <v>900</v>
      </c>
      <c r="E56" s="244" t="s">
        <v>34</v>
      </c>
      <c r="F56" s="256">
        <v>100</v>
      </c>
      <c r="G56" s="246"/>
    </row>
    <row r="57" spans="2:7" x14ac:dyDescent="0.35">
      <c r="B57" s="253"/>
      <c r="C57" s="254"/>
      <c r="D57" s="250"/>
      <c r="E57" s="244"/>
      <c r="F57" s="257"/>
      <c r="G57" s="246"/>
    </row>
    <row r="58" spans="2:7" x14ac:dyDescent="0.35">
      <c r="B58" s="253" t="s">
        <v>901</v>
      </c>
      <c r="C58" s="254"/>
      <c r="D58" s="250" t="s">
        <v>888</v>
      </c>
      <c r="E58" s="244" t="s">
        <v>34</v>
      </c>
      <c r="F58" s="257">
        <v>3000</v>
      </c>
      <c r="G58" s="246"/>
    </row>
    <row r="59" spans="2:7" x14ac:dyDescent="0.35">
      <c r="B59" s="253"/>
      <c r="C59" s="254"/>
      <c r="D59" s="250"/>
      <c r="E59" s="244"/>
      <c r="F59" s="256"/>
      <c r="G59" s="246"/>
    </row>
    <row r="60" spans="2:7" x14ac:dyDescent="0.35">
      <c r="B60" s="253" t="s">
        <v>902</v>
      </c>
      <c r="C60" s="254"/>
      <c r="D60" s="250" t="s">
        <v>890</v>
      </c>
      <c r="E60" s="244" t="s">
        <v>34</v>
      </c>
      <c r="F60" s="256">
        <v>200</v>
      </c>
      <c r="G60" s="246"/>
    </row>
    <row r="61" spans="2:7" x14ac:dyDescent="0.35">
      <c r="B61" s="253"/>
      <c r="C61" s="254"/>
      <c r="D61" s="250"/>
      <c r="E61" s="244"/>
      <c r="F61" s="256"/>
      <c r="G61" s="246"/>
    </row>
    <row r="62" spans="2:7" x14ac:dyDescent="0.35">
      <c r="B62" s="253"/>
      <c r="C62" s="258" t="s">
        <v>684</v>
      </c>
      <c r="D62" s="250" t="s">
        <v>686</v>
      </c>
      <c r="E62" s="244"/>
      <c r="F62" s="259"/>
      <c r="G62" s="246"/>
    </row>
    <row r="63" spans="2:7" x14ac:dyDescent="0.35">
      <c r="B63" s="253"/>
      <c r="C63" s="258"/>
      <c r="D63" s="250"/>
      <c r="E63" s="244"/>
      <c r="F63" s="248"/>
      <c r="G63" s="246"/>
    </row>
    <row r="64" spans="2:7" x14ac:dyDescent="0.35">
      <c r="B64" s="253" t="s">
        <v>903</v>
      </c>
      <c r="C64" s="258"/>
      <c r="D64" s="250" t="s">
        <v>904</v>
      </c>
      <c r="E64" s="244" t="s">
        <v>905</v>
      </c>
      <c r="F64" s="257">
        <v>1000</v>
      </c>
      <c r="G64" s="246"/>
    </row>
    <row r="65" spans="2:7" x14ac:dyDescent="0.35">
      <c r="B65" s="253"/>
      <c r="C65" s="249"/>
      <c r="D65" s="250"/>
      <c r="E65" s="244"/>
      <c r="F65" s="248"/>
      <c r="G65" s="246"/>
    </row>
    <row r="66" spans="2:7" x14ac:dyDescent="0.35">
      <c r="B66" s="260" t="s">
        <v>906</v>
      </c>
      <c r="C66" s="242" t="s">
        <v>391</v>
      </c>
      <c r="D66" s="243" t="s">
        <v>392</v>
      </c>
      <c r="E66" s="253"/>
      <c r="F66" s="261"/>
      <c r="G66" s="246"/>
    </row>
    <row r="67" spans="2:7" x14ac:dyDescent="0.35">
      <c r="B67" s="253"/>
      <c r="C67" s="249"/>
      <c r="D67" s="250"/>
      <c r="E67" s="253"/>
      <c r="F67" s="118"/>
      <c r="G67" s="246"/>
    </row>
    <row r="68" spans="2:7" ht="23" x14ac:dyDescent="0.35">
      <c r="B68" s="244" t="s">
        <v>907</v>
      </c>
      <c r="C68" s="249" t="s">
        <v>192</v>
      </c>
      <c r="D68" s="250" t="s">
        <v>740</v>
      </c>
      <c r="E68" s="244" t="s">
        <v>280</v>
      </c>
      <c r="F68" s="248">
        <v>1</v>
      </c>
      <c r="G68" s="246"/>
    </row>
    <row r="69" spans="2:7" x14ac:dyDescent="0.35">
      <c r="B69" s="253"/>
      <c r="C69" s="249"/>
      <c r="D69" s="250"/>
      <c r="E69" s="244"/>
      <c r="F69" s="256"/>
      <c r="G69" s="246"/>
    </row>
    <row r="70" spans="2:7" x14ac:dyDescent="0.35">
      <c r="B70" s="241" t="s">
        <v>908</v>
      </c>
      <c r="C70" s="228" t="s">
        <v>519</v>
      </c>
      <c r="D70" s="243" t="s">
        <v>909</v>
      </c>
      <c r="E70" s="244"/>
      <c r="F70" s="248"/>
      <c r="G70" s="246"/>
    </row>
    <row r="71" spans="2:7" x14ac:dyDescent="0.35">
      <c r="B71" s="253"/>
      <c r="C71" s="254"/>
      <c r="D71" s="250"/>
      <c r="E71" s="244"/>
      <c r="F71" s="256"/>
      <c r="G71" s="246"/>
    </row>
    <row r="72" spans="2:7" ht="23" x14ac:dyDescent="0.35">
      <c r="B72" s="253"/>
      <c r="C72" s="254"/>
      <c r="D72" s="250" t="s">
        <v>910</v>
      </c>
      <c r="E72" s="244"/>
      <c r="F72" s="248"/>
      <c r="G72" s="246"/>
    </row>
    <row r="73" spans="2:7" x14ac:dyDescent="0.35">
      <c r="B73" s="253"/>
      <c r="C73" s="254"/>
      <c r="D73" s="250"/>
      <c r="E73" s="244"/>
      <c r="F73" s="248"/>
      <c r="G73" s="246"/>
    </row>
    <row r="74" spans="2:7" x14ac:dyDescent="0.35">
      <c r="B74" s="253" t="s">
        <v>911</v>
      </c>
      <c r="C74" s="254"/>
      <c r="D74" s="250" t="s">
        <v>912</v>
      </c>
      <c r="E74" s="244" t="s">
        <v>67</v>
      </c>
      <c r="F74" s="261">
        <v>6</v>
      </c>
      <c r="G74" s="246"/>
    </row>
    <row r="75" spans="2:7" x14ac:dyDescent="0.35">
      <c r="B75" s="253"/>
      <c r="C75" s="254"/>
      <c r="D75" s="250"/>
      <c r="E75" s="244"/>
      <c r="F75" s="248"/>
      <c r="G75" s="246"/>
    </row>
    <row r="76" spans="2:7" x14ac:dyDescent="0.35">
      <c r="B76" s="253" t="s">
        <v>913</v>
      </c>
      <c r="C76" s="254"/>
      <c r="D76" s="250" t="s">
        <v>914</v>
      </c>
      <c r="E76" s="244" t="s">
        <v>67</v>
      </c>
      <c r="F76" s="261">
        <v>5</v>
      </c>
      <c r="G76" s="246"/>
    </row>
    <row r="77" spans="2:7" x14ac:dyDescent="0.35">
      <c r="B77" s="253"/>
      <c r="C77" s="254"/>
      <c r="D77" s="250"/>
      <c r="E77" s="244"/>
      <c r="F77" s="248"/>
      <c r="G77" s="246"/>
    </row>
    <row r="78" spans="2:7" x14ac:dyDescent="0.35">
      <c r="B78" s="253" t="s">
        <v>915</v>
      </c>
      <c r="C78" s="254"/>
      <c r="D78" s="250" t="s">
        <v>916</v>
      </c>
      <c r="E78" s="244" t="s">
        <v>67</v>
      </c>
      <c r="F78" s="261">
        <v>1</v>
      </c>
      <c r="G78" s="246"/>
    </row>
    <row r="79" spans="2:7" x14ac:dyDescent="0.35">
      <c r="B79" s="253"/>
      <c r="C79" s="254"/>
      <c r="D79" s="250"/>
      <c r="E79" s="244"/>
      <c r="F79" s="248"/>
      <c r="G79" s="246"/>
    </row>
    <row r="80" spans="2:7" x14ac:dyDescent="0.35">
      <c r="B80" s="260" t="s">
        <v>917</v>
      </c>
      <c r="C80" s="228" t="s">
        <v>918</v>
      </c>
      <c r="D80" s="243" t="s">
        <v>919</v>
      </c>
      <c r="E80" s="244"/>
      <c r="F80" s="261"/>
      <c r="G80" s="246"/>
    </row>
    <row r="81" spans="2:8" x14ac:dyDescent="0.35">
      <c r="B81" s="253"/>
      <c r="C81" s="262"/>
      <c r="D81" s="250"/>
      <c r="E81" s="244"/>
      <c r="F81" s="248"/>
      <c r="G81" s="246"/>
    </row>
    <row r="82" spans="2:8" ht="23" x14ac:dyDescent="0.35">
      <c r="B82" s="253" t="s">
        <v>920</v>
      </c>
      <c r="C82" s="258" t="s">
        <v>921</v>
      </c>
      <c r="D82" s="250" t="s">
        <v>922</v>
      </c>
      <c r="E82" s="244" t="s">
        <v>34</v>
      </c>
      <c r="F82" s="257">
        <v>650</v>
      </c>
      <c r="G82" s="246"/>
    </row>
    <row r="83" spans="2:8" x14ac:dyDescent="0.35">
      <c r="B83" s="253"/>
      <c r="C83" s="263"/>
      <c r="D83" s="250"/>
      <c r="E83" s="244"/>
      <c r="F83" s="264"/>
      <c r="G83" s="246"/>
    </row>
    <row r="84" spans="2:8" ht="23" x14ac:dyDescent="0.35">
      <c r="B84" s="253" t="s">
        <v>923</v>
      </c>
      <c r="C84" s="258" t="s">
        <v>924</v>
      </c>
      <c r="D84" s="250" t="s">
        <v>925</v>
      </c>
      <c r="E84" s="244" t="s">
        <v>34</v>
      </c>
      <c r="F84" s="251">
        <v>500</v>
      </c>
      <c r="G84" s="246"/>
    </row>
    <row r="85" spans="2:8" x14ac:dyDescent="0.35">
      <c r="B85" s="253"/>
      <c r="C85" s="258"/>
      <c r="D85" s="250"/>
      <c r="E85" s="244"/>
      <c r="F85" s="261"/>
      <c r="G85" s="246"/>
    </row>
    <row r="86" spans="2:8" x14ac:dyDescent="0.35">
      <c r="B86" s="253" t="s">
        <v>926</v>
      </c>
      <c r="C86" s="262"/>
      <c r="D86" s="250" t="s">
        <v>927</v>
      </c>
      <c r="E86" s="244" t="s">
        <v>34</v>
      </c>
      <c r="F86" s="248">
        <v>500</v>
      </c>
      <c r="G86" s="246"/>
    </row>
    <row r="87" spans="2:8" x14ac:dyDescent="0.35">
      <c r="B87" s="253"/>
      <c r="C87" s="265"/>
      <c r="D87" s="250"/>
      <c r="E87" s="244"/>
      <c r="F87" s="261"/>
      <c r="G87" s="246"/>
    </row>
    <row r="88" spans="2:8" x14ac:dyDescent="0.35">
      <c r="B88" s="253"/>
      <c r="C88" s="209"/>
      <c r="D88" s="250"/>
      <c r="E88" s="244"/>
      <c r="F88" s="118"/>
      <c r="G88" s="246"/>
    </row>
    <row r="89" spans="2:8" ht="27" customHeight="1" x14ac:dyDescent="0.35">
      <c r="B89" s="197"/>
      <c r="C89" s="198"/>
      <c r="D89" s="199" t="s">
        <v>160</v>
      </c>
      <c r="E89" s="200"/>
      <c r="F89" s="201"/>
      <c r="G89" s="206"/>
      <c r="H89" s="109"/>
    </row>
    <row r="90" spans="2:8" x14ac:dyDescent="0.35">
      <c r="B90" s="203"/>
      <c r="C90" s="204"/>
      <c r="D90" s="163" t="s">
        <v>58</v>
      </c>
      <c r="E90" s="205"/>
      <c r="F90" s="205"/>
      <c r="G90" s="206"/>
      <c r="H90" s="109"/>
    </row>
    <row r="91" spans="2:8" x14ac:dyDescent="0.35">
      <c r="B91" s="253"/>
      <c r="C91" s="258"/>
      <c r="D91" s="250"/>
      <c r="E91" s="244"/>
      <c r="F91" s="118"/>
      <c r="G91" s="246"/>
    </row>
    <row r="92" spans="2:8" ht="23" x14ac:dyDescent="0.35">
      <c r="B92" s="253"/>
      <c r="C92" s="258" t="s">
        <v>928</v>
      </c>
      <c r="D92" s="250" t="s">
        <v>929</v>
      </c>
      <c r="E92" s="244"/>
      <c r="F92" s="118"/>
      <c r="G92" s="246"/>
    </row>
    <row r="93" spans="2:8" x14ac:dyDescent="0.35">
      <c r="B93" s="253"/>
      <c r="C93" s="263"/>
      <c r="D93" s="250"/>
      <c r="E93" s="244"/>
      <c r="F93" s="264"/>
      <c r="G93" s="246"/>
    </row>
    <row r="94" spans="2:8" x14ac:dyDescent="0.35">
      <c r="B94" s="253" t="s">
        <v>930</v>
      </c>
      <c r="C94" s="262"/>
      <c r="D94" s="250" t="s">
        <v>931</v>
      </c>
      <c r="E94" s="244" t="s">
        <v>932</v>
      </c>
      <c r="F94" s="118">
        <v>35</v>
      </c>
      <c r="G94" s="246"/>
    </row>
    <row r="95" spans="2:8" x14ac:dyDescent="0.35">
      <c r="B95" s="253"/>
      <c r="C95" s="258"/>
      <c r="D95" s="250"/>
      <c r="E95" s="244"/>
      <c r="F95" s="118"/>
      <c r="G95" s="246"/>
    </row>
    <row r="96" spans="2:8" x14ac:dyDescent="0.35">
      <c r="B96" s="253" t="s">
        <v>933</v>
      </c>
      <c r="C96" s="262"/>
      <c r="D96" s="250" t="s">
        <v>934</v>
      </c>
      <c r="E96" s="244" t="s">
        <v>932</v>
      </c>
      <c r="F96" s="118">
        <v>25</v>
      </c>
      <c r="G96" s="246"/>
    </row>
    <row r="97" spans="2:7" x14ac:dyDescent="0.35">
      <c r="B97" s="253"/>
      <c r="C97" s="265"/>
      <c r="D97" s="250"/>
      <c r="E97" s="244"/>
      <c r="F97" s="264"/>
      <c r="G97" s="266"/>
    </row>
    <row r="98" spans="2:7" x14ac:dyDescent="0.35">
      <c r="B98" s="253"/>
      <c r="C98" s="258" t="s">
        <v>935</v>
      </c>
      <c r="D98" s="250" t="s">
        <v>936</v>
      </c>
      <c r="E98" s="244"/>
      <c r="F98" s="118"/>
      <c r="G98" s="246"/>
    </row>
    <row r="99" spans="2:7" x14ac:dyDescent="0.35">
      <c r="B99" s="253"/>
      <c r="C99" s="262"/>
      <c r="D99" s="250"/>
      <c r="E99" s="244"/>
      <c r="F99" s="118"/>
      <c r="G99" s="246"/>
    </row>
    <row r="100" spans="2:7" x14ac:dyDescent="0.35">
      <c r="B100" s="253" t="s">
        <v>937</v>
      </c>
      <c r="C100" s="258"/>
      <c r="D100" s="250" t="s">
        <v>931</v>
      </c>
      <c r="E100" s="244" t="s">
        <v>34</v>
      </c>
      <c r="F100" s="264">
        <v>650</v>
      </c>
      <c r="G100" s="246"/>
    </row>
    <row r="101" spans="2:7" x14ac:dyDescent="0.35">
      <c r="B101" s="253"/>
      <c r="C101" s="262"/>
      <c r="D101" s="250"/>
      <c r="E101" s="244"/>
      <c r="F101" s="251"/>
      <c r="G101" s="246"/>
    </row>
    <row r="102" spans="2:7" x14ac:dyDescent="0.35">
      <c r="B102" s="253" t="s">
        <v>938</v>
      </c>
      <c r="C102" s="258"/>
      <c r="D102" s="250" t="s">
        <v>934</v>
      </c>
      <c r="E102" s="244" t="s">
        <v>34</v>
      </c>
      <c r="F102" s="257">
        <v>500</v>
      </c>
      <c r="G102" s="246"/>
    </row>
    <row r="103" spans="2:7" x14ac:dyDescent="0.35">
      <c r="B103" s="253"/>
      <c r="C103" s="258"/>
      <c r="D103" s="250"/>
      <c r="E103" s="244"/>
      <c r="F103" s="257"/>
      <c r="G103" s="246"/>
    </row>
    <row r="104" spans="2:7" x14ac:dyDescent="0.35">
      <c r="B104" s="253"/>
      <c r="C104" s="258" t="s">
        <v>939</v>
      </c>
      <c r="D104" s="250" t="s">
        <v>940</v>
      </c>
      <c r="E104" s="244"/>
      <c r="F104" s="257"/>
      <c r="G104" s="246"/>
    </row>
    <row r="105" spans="2:7" x14ac:dyDescent="0.35">
      <c r="B105" s="253"/>
      <c r="C105" s="258"/>
      <c r="D105" s="250"/>
      <c r="E105" s="244"/>
      <c r="F105" s="257"/>
      <c r="G105" s="246"/>
    </row>
    <row r="106" spans="2:7" x14ac:dyDescent="0.35">
      <c r="B106" s="253" t="s">
        <v>941</v>
      </c>
      <c r="C106" s="258"/>
      <c r="D106" s="250" t="s">
        <v>931</v>
      </c>
      <c r="E106" s="244" t="s">
        <v>34</v>
      </c>
      <c r="F106" s="257">
        <v>100</v>
      </c>
      <c r="G106" s="246"/>
    </row>
    <row r="107" spans="2:7" x14ac:dyDescent="0.35">
      <c r="B107" s="244"/>
      <c r="C107" s="262"/>
      <c r="D107" s="247"/>
      <c r="E107" s="244"/>
      <c r="F107" s="261"/>
      <c r="G107" s="246"/>
    </row>
    <row r="108" spans="2:7" x14ac:dyDescent="0.35">
      <c r="B108" s="244" t="s">
        <v>942</v>
      </c>
      <c r="C108" s="252"/>
      <c r="D108" s="250" t="s">
        <v>934</v>
      </c>
      <c r="E108" s="244" t="s">
        <v>34</v>
      </c>
      <c r="F108" s="257">
        <v>100</v>
      </c>
      <c r="G108" s="246"/>
    </row>
    <row r="109" spans="2:7" x14ac:dyDescent="0.35">
      <c r="B109" s="253"/>
      <c r="C109" s="262"/>
      <c r="D109" s="250"/>
      <c r="E109" s="244"/>
      <c r="F109" s="118"/>
      <c r="G109" s="246"/>
    </row>
    <row r="110" spans="2:7" x14ac:dyDescent="0.35">
      <c r="B110" s="241" t="s">
        <v>943</v>
      </c>
      <c r="C110" s="228" t="s">
        <v>12</v>
      </c>
      <c r="D110" s="243" t="s">
        <v>36</v>
      </c>
      <c r="E110" s="253"/>
      <c r="F110" s="257"/>
      <c r="G110" s="246"/>
    </row>
    <row r="111" spans="2:7" x14ac:dyDescent="0.35">
      <c r="B111" s="260"/>
      <c r="C111" s="228" t="s">
        <v>37</v>
      </c>
      <c r="D111" s="243"/>
      <c r="E111" s="244"/>
      <c r="F111" s="261"/>
      <c r="G111" s="246"/>
    </row>
    <row r="112" spans="2:7" x14ac:dyDescent="0.35">
      <c r="B112" s="253"/>
      <c r="C112" s="258"/>
      <c r="D112" s="250" t="s">
        <v>43</v>
      </c>
      <c r="E112" s="253"/>
      <c r="F112" s="261"/>
      <c r="G112" s="246"/>
    </row>
    <row r="113" spans="2:7" x14ac:dyDescent="0.35">
      <c r="B113" s="253"/>
      <c r="C113" s="265"/>
      <c r="D113" s="250"/>
      <c r="E113" s="244"/>
      <c r="F113" s="261"/>
      <c r="G113" s="246"/>
    </row>
    <row r="114" spans="2:7" ht="34.5" x14ac:dyDescent="0.35">
      <c r="B114" s="253"/>
      <c r="C114" s="258">
        <v>8.1999999999999993</v>
      </c>
      <c r="D114" s="250" t="s">
        <v>944</v>
      </c>
      <c r="E114" s="253"/>
      <c r="F114" s="261"/>
      <c r="G114" s="246"/>
    </row>
    <row r="115" spans="2:7" x14ac:dyDescent="0.35">
      <c r="B115" s="253"/>
      <c r="C115" s="258"/>
      <c r="D115" s="250"/>
      <c r="E115" s="244"/>
      <c r="F115" s="248"/>
      <c r="G115" s="246"/>
    </row>
    <row r="116" spans="2:7" x14ac:dyDescent="0.35">
      <c r="B116" s="253"/>
      <c r="C116" s="258"/>
      <c r="D116" s="250" t="s">
        <v>40</v>
      </c>
      <c r="E116" s="253"/>
      <c r="F116" s="261"/>
      <c r="G116" s="246"/>
    </row>
    <row r="117" spans="2:7" x14ac:dyDescent="0.35">
      <c r="B117" s="253"/>
      <c r="C117" s="258"/>
      <c r="D117" s="250"/>
      <c r="E117" s="244"/>
      <c r="F117" s="248"/>
      <c r="G117" s="246"/>
    </row>
    <row r="118" spans="2:7" x14ac:dyDescent="0.35">
      <c r="B118" s="253" t="s">
        <v>945</v>
      </c>
      <c r="C118" s="258"/>
      <c r="D118" s="250" t="s">
        <v>946</v>
      </c>
      <c r="E118" s="244" t="s">
        <v>34</v>
      </c>
      <c r="F118" s="261">
        <v>5</v>
      </c>
      <c r="G118" s="246"/>
    </row>
    <row r="119" spans="2:7" x14ac:dyDescent="0.35">
      <c r="B119" s="253"/>
      <c r="C119" s="258"/>
      <c r="D119" s="250"/>
      <c r="E119" s="244"/>
      <c r="F119" s="261"/>
      <c r="G119" s="246"/>
    </row>
    <row r="120" spans="2:7" ht="34.5" x14ac:dyDescent="0.35">
      <c r="B120" s="253"/>
      <c r="C120" s="258"/>
      <c r="D120" s="250" t="s">
        <v>947</v>
      </c>
      <c r="E120" s="253"/>
      <c r="F120" s="261"/>
      <c r="G120" s="246"/>
    </row>
    <row r="121" spans="2:7" x14ac:dyDescent="0.35">
      <c r="B121" s="253"/>
      <c r="C121" s="258"/>
      <c r="D121" s="250"/>
      <c r="E121" s="253"/>
      <c r="F121" s="118"/>
      <c r="G121" s="246"/>
    </row>
    <row r="122" spans="2:7" x14ac:dyDescent="0.35">
      <c r="B122" s="253"/>
      <c r="C122" s="258" t="s">
        <v>54</v>
      </c>
      <c r="D122" s="250" t="s">
        <v>40</v>
      </c>
      <c r="E122" s="244"/>
      <c r="F122" s="248"/>
      <c r="G122" s="246"/>
    </row>
    <row r="123" spans="2:7" x14ac:dyDescent="0.35">
      <c r="B123" s="253"/>
      <c r="C123" s="265"/>
      <c r="D123" s="250"/>
      <c r="E123" s="244"/>
      <c r="F123" s="261"/>
      <c r="G123" s="246"/>
    </row>
    <row r="124" spans="2:7" x14ac:dyDescent="0.35">
      <c r="B124" s="253" t="s">
        <v>948</v>
      </c>
      <c r="C124" s="258"/>
      <c r="D124" s="250" t="s">
        <v>949</v>
      </c>
      <c r="E124" s="244" t="s">
        <v>34</v>
      </c>
      <c r="F124" s="248">
        <v>8</v>
      </c>
      <c r="G124" s="246"/>
    </row>
    <row r="125" spans="2:7" x14ac:dyDescent="0.35">
      <c r="B125" s="253"/>
      <c r="C125" s="258"/>
      <c r="D125" s="250"/>
      <c r="E125" s="253"/>
      <c r="F125" s="261"/>
      <c r="G125" s="246"/>
    </row>
    <row r="126" spans="2:7" ht="23" x14ac:dyDescent="0.35">
      <c r="B126" s="253" t="s">
        <v>950</v>
      </c>
      <c r="C126" s="258"/>
      <c r="D126" s="250" t="s">
        <v>951</v>
      </c>
      <c r="E126" s="244" t="s">
        <v>34</v>
      </c>
      <c r="F126" s="248">
        <v>2</v>
      </c>
      <c r="G126" s="246"/>
    </row>
    <row r="127" spans="2:7" x14ac:dyDescent="0.35">
      <c r="B127" s="253"/>
      <c r="C127" s="258"/>
      <c r="D127" s="250"/>
      <c r="E127" s="253"/>
      <c r="F127" s="261"/>
      <c r="G127" s="246"/>
    </row>
    <row r="128" spans="2:7" x14ac:dyDescent="0.35">
      <c r="B128" s="253" t="s">
        <v>952</v>
      </c>
      <c r="C128" s="258"/>
      <c r="D128" s="250" t="s">
        <v>953</v>
      </c>
      <c r="E128" s="244" t="s">
        <v>34</v>
      </c>
      <c r="F128" s="261">
        <v>60</v>
      </c>
      <c r="G128" s="246"/>
    </row>
    <row r="129" spans="2:8" x14ac:dyDescent="0.35">
      <c r="B129" s="253"/>
      <c r="C129" s="258"/>
      <c r="D129" s="250"/>
      <c r="E129" s="244"/>
      <c r="F129" s="261"/>
      <c r="G129" s="246"/>
    </row>
    <row r="130" spans="2:8" ht="34.5" x14ac:dyDescent="0.35">
      <c r="B130" s="253"/>
      <c r="C130" s="258"/>
      <c r="D130" s="250" t="s">
        <v>954</v>
      </c>
      <c r="E130" s="244"/>
      <c r="F130" s="261"/>
      <c r="G130" s="246"/>
    </row>
    <row r="131" spans="2:8" x14ac:dyDescent="0.35">
      <c r="B131" s="253"/>
      <c r="C131" s="258"/>
      <c r="D131" s="250"/>
      <c r="E131" s="253"/>
      <c r="F131" s="261"/>
      <c r="G131" s="246"/>
    </row>
    <row r="132" spans="2:8" x14ac:dyDescent="0.35">
      <c r="B132" s="197"/>
      <c r="C132" s="198"/>
      <c r="D132" s="199" t="s">
        <v>160</v>
      </c>
      <c r="E132" s="200"/>
      <c r="F132" s="201"/>
      <c r="G132" s="206"/>
      <c r="H132" s="43"/>
    </row>
    <row r="133" spans="2:8" x14ac:dyDescent="0.35">
      <c r="B133" s="203"/>
      <c r="C133" s="204"/>
      <c r="D133" s="163" t="s">
        <v>58</v>
      </c>
      <c r="E133" s="205"/>
      <c r="F133" s="205"/>
      <c r="G133" s="206"/>
      <c r="H133" s="43"/>
    </row>
    <row r="134" spans="2:8" x14ac:dyDescent="0.35">
      <c r="B134" s="253"/>
      <c r="C134" s="258"/>
      <c r="D134" s="250"/>
      <c r="E134" s="253"/>
      <c r="F134" s="261"/>
      <c r="G134" s="246"/>
    </row>
    <row r="135" spans="2:8" x14ac:dyDescent="0.35">
      <c r="B135" s="253"/>
      <c r="C135" s="258" t="s">
        <v>54</v>
      </c>
      <c r="D135" s="250" t="s">
        <v>40</v>
      </c>
      <c r="E135" s="253"/>
      <c r="F135" s="261"/>
      <c r="G135" s="246"/>
    </row>
    <row r="136" spans="2:8" x14ac:dyDescent="0.35">
      <c r="B136" s="253"/>
      <c r="C136" s="258"/>
      <c r="D136" s="250"/>
      <c r="E136" s="253"/>
      <c r="F136" s="261"/>
      <c r="G136" s="246"/>
    </row>
    <row r="137" spans="2:8" ht="23" x14ac:dyDescent="0.35">
      <c r="B137" s="253" t="s">
        <v>955</v>
      </c>
      <c r="C137" s="258"/>
      <c r="D137" s="250" t="s">
        <v>956</v>
      </c>
      <c r="E137" s="244" t="s">
        <v>34</v>
      </c>
      <c r="F137" s="261">
        <v>95</v>
      </c>
      <c r="G137" s="246"/>
    </row>
    <row r="138" spans="2:8" x14ac:dyDescent="0.35">
      <c r="B138" s="253"/>
      <c r="C138" s="258"/>
      <c r="D138" s="250"/>
      <c r="E138" s="244"/>
      <c r="F138" s="261"/>
      <c r="G138" s="246"/>
    </row>
    <row r="139" spans="2:8" x14ac:dyDescent="0.35">
      <c r="B139" s="253"/>
      <c r="C139" s="258"/>
      <c r="D139" s="250" t="s">
        <v>48</v>
      </c>
      <c r="E139" s="253"/>
      <c r="F139" s="261"/>
      <c r="G139" s="246"/>
    </row>
    <row r="140" spans="2:8" x14ac:dyDescent="0.35">
      <c r="B140" s="253"/>
      <c r="C140" s="258"/>
      <c r="D140" s="250"/>
      <c r="E140" s="244"/>
      <c r="F140" s="261"/>
      <c r="G140" s="246"/>
    </row>
    <row r="141" spans="2:8" x14ac:dyDescent="0.35">
      <c r="B141" s="253" t="s">
        <v>957</v>
      </c>
      <c r="C141" s="258"/>
      <c r="D141" s="250" t="s">
        <v>958</v>
      </c>
      <c r="E141" s="244" t="s">
        <v>34</v>
      </c>
      <c r="F141" s="261">
        <v>5</v>
      </c>
      <c r="G141" s="246"/>
    </row>
    <row r="142" spans="2:8" x14ac:dyDescent="0.35">
      <c r="B142" s="253"/>
      <c r="C142" s="258"/>
      <c r="D142" s="250"/>
      <c r="E142" s="253"/>
      <c r="F142" s="261"/>
      <c r="G142" s="246"/>
    </row>
    <row r="143" spans="2:8" x14ac:dyDescent="0.35">
      <c r="B143" s="253"/>
      <c r="C143" s="258"/>
      <c r="D143" s="250" t="s">
        <v>959</v>
      </c>
      <c r="E143" s="244"/>
      <c r="F143" s="261"/>
      <c r="G143" s="246"/>
    </row>
    <row r="144" spans="2:8" x14ac:dyDescent="0.35">
      <c r="B144" s="253"/>
      <c r="C144" s="258"/>
      <c r="D144" s="250"/>
      <c r="E144" s="253"/>
      <c r="F144" s="261"/>
      <c r="G144" s="246"/>
    </row>
    <row r="145" spans="2:7" x14ac:dyDescent="0.35">
      <c r="B145" s="253"/>
      <c r="C145" s="258" t="s">
        <v>960</v>
      </c>
      <c r="D145" s="250" t="s">
        <v>61</v>
      </c>
      <c r="E145" s="253"/>
      <c r="F145" s="261"/>
      <c r="G145" s="246"/>
    </row>
    <row r="146" spans="2:7" x14ac:dyDescent="0.35">
      <c r="B146" s="253"/>
      <c r="C146" s="258"/>
      <c r="D146" s="250"/>
      <c r="E146" s="253"/>
      <c r="F146" s="261"/>
      <c r="G146" s="246"/>
    </row>
    <row r="147" spans="2:7" ht="23" x14ac:dyDescent="0.35">
      <c r="B147" s="253" t="s">
        <v>961</v>
      </c>
      <c r="C147" s="258" t="s">
        <v>142</v>
      </c>
      <c r="D147" s="250" t="s">
        <v>962</v>
      </c>
      <c r="E147" s="253" t="s">
        <v>67</v>
      </c>
      <c r="F147" s="257">
        <v>5</v>
      </c>
      <c r="G147" s="246"/>
    </row>
    <row r="148" spans="2:7" x14ac:dyDescent="0.35">
      <c r="B148" s="253"/>
      <c r="C148" s="258"/>
      <c r="D148" s="250"/>
      <c r="E148" s="244"/>
      <c r="F148" s="257"/>
      <c r="G148" s="246"/>
    </row>
    <row r="149" spans="2:7" ht="23" x14ac:dyDescent="0.35">
      <c r="B149" s="253" t="s">
        <v>963</v>
      </c>
      <c r="C149" s="258" t="s">
        <v>388</v>
      </c>
      <c r="D149" s="250" t="s">
        <v>964</v>
      </c>
      <c r="E149" s="244" t="s">
        <v>67</v>
      </c>
      <c r="F149" s="257">
        <v>2</v>
      </c>
      <c r="G149" s="246"/>
    </row>
    <row r="150" spans="2:7" x14ac:dyDescent="0.35">
      <c r="B150" s="253"/>
      <c r="C150" s="258"/>
      <c r="D150" s="250"/>
      <c r="E150" s="244"/>
      <c r="F150" s="261"/>
      <c r="G150" s="246"/>
    </row>
    <row r="151" spans="2:7" x14ac:dyDescent="0.35">
      <c r="B151" s="260" t="s">
        <v>965</v>
      </c>
      <c r="C151" s="228">
        <v>8.3000000000000007</v>
      </c>
      <c r="D151" s="243" t="s">
        <v>69</v>
      </c>
      <c r="E151" s="244"/>
      <c r="F151" s="257"/>
      <c r="G151" s="246"/>
    </row>
    <row r="152" spans="2:7" x14ac:dyDescent="0.35">
      <c r="B152" s="253"/>
      <c r="C152" s="262"/>
      <c r="D152" s="250"/>
      <c r="E152" s="253"/>
      <c r="F152" s="257"/>
      <c r="G152" s="246"/>
    </row>
    <row r="153" spans="2:7" x14ac:dyDescent="0.35">
      <c r="B153" s="253"/>
      <c r="C153" s="258" t="s">
        <v>346</v>
      </c>
      <c r="D153" s="250" t="s">
        <v>966</v>
      </c>
      <c r="E153" s="253"/>
      <c r="F153" s="257"/>
      <c r="G153" s="246"/>
    </row>
    <row r="154" spans="2:7" x14ac:dyDescent="0.35">
      <c r="B154" s="253"/>
      <c r="C154" s="258"/>
      <c r="D154" s="250"/>
      <c r="E154" s="244"/>
      <c r="F154" s="257"/>
      <c r="G154" s="266"/>
    </row>
    <row r="155" spans="2:7" x14ac:dyDescent="0.35">
      <c r="B155" s="253" t="s">
        <v>967</v>
      </c>
      <c r="C155" s="254"/>
      <c r="D155" s="250" t="s">
        <v>968</v>
      </c>
      <c r="E155" s="244" t="s">
        <v>34</v>
      </c>
      <c r="F155" s="257">
        <v>13</v>
      </c>
      <c r="G155" s="246"/>
    </row>
    <row r="156" spans="2:7" x14ac:dyDescent="0.35">
      <c r="B156" s="253"/>
      <c r="C156" s="258"/>
      <c r="D156" s="250"/>
      <c r="E156" s="244"/>
      <c r="F156" s="257"/>
      <c r="G156" s="246"/>
    </row>
    <row r="157" spans="2:7" x14ac:dyDescent="0.35">
      <c r="B157" s="253"/>
      <c r="C157" s="254"/>
      <c r="D157" s="250" t="s">
        <v>70</v>
      </c>
      <c r="E157" s="253"/>
      <c r="F157" s="261"/>
      <c r="G157" s="246"/>
    </row>
    <row r="158" spans="2:7" x14ac:dyDescent="0.35">
      <c r="B158" s="253"/>
      <c r="C158" s="254"/>
      <c r="D158" s="250"/>
      <c r="E158" s="253"/>
      <c r="F158" s="261"/>
      <c r="G158" s="246"/>
    </row>
    <row r="159" spans="2:7" x14ac:dyDescent="0.35">
      <c r="B159" s="253" t="s">
        <v>969</v>
      </c>
      <c r="C159" s="258" t="s">
        <v>72</v>
      </c>
      <c r="D159" s="250" t="s">
        <v>970</v>
      </c>
      <c r="E159" s="253" t="s">
        <v>74</v>
      </c>
      <c r="F159" s="261">
        <v>3</v>
      </c>
      <c r="G159" s="246"/>
    </row>
    <row r="160" spans="2:7" x14ac:dyDescent="0.35">
      <c r="B160" s="253"/>
      <c r="C160" s="254"/>
      <c r="D160" s="250"/>
      <c r="E160" s="253"/>
      <c r="F160" s="261"/>
      <c r="G160" s="246"/>
    </row>
    <row r="161" spans="2:7" ht="23" x14ac:dyDescent="0.35">
      <c r="B161" s="253"/>
      <c r="C161" s="254"/>
      <c r="D161" s="250" t="s">
        <v>971</v>
      </c>
      <c r="E161" s="253"/>
      <c r="F161" s="261"/>
      <c r="G161" s="246"/>
    </row>
    <row r="162" spans="2:7" x14ac:dyDescent="0.35">
      <c r="B162" s="253"/>
      <c r="C162" s="258"/>
      <c r="D162" s="250"/>
      <c r="E162" s="244"/>
      <c r="F162" s="257"/>
      <c r="G162" s="246"/>
    </row>
    <row r="163" spans="2:7" x14ac:dyDescent="0.35">
      <c r="B163" s="253" t="s">
        <v>972</v>
      </c>
      <c r="C163" s="254"/>
      <c r="D163" s="250" t="s">
        <v>78</v>
      </c>
      <c r="E163" s="253" t="s">
        <v>74</v>
      </c>
      <c r="F163" s="261">
        <v>1</v>
      </c>
      <c r="G163" s="246"/>
    </row>
    <row r="164" spans="2:7" x14ac:dyDescent="0.35">
      <c r="B164" s="253"/>
      <c r="C164" s="254"/>
      <c r="D164" s="250"/>
      <c r="E164" s="253"/>
      <c r="F164" s="261"/>
      <c r="G164" s="246"/>
    </row>
    <row r="165" spans="2:7" x14ac:dyDescent="0.35">
      <c r="B165" s="253" t="s">
        <v>973</v>
      </c>
      <c r="C165" s="254"/>
      <c r="D165" s="250" t="s">
        <v>80</v>
      </c>
      <c r="E165" s="253" t="s">
        <v>74</v>
      </c>
      <c r="F165" s="261">
        <v>1</v>
      </c>
      <c r="G165" s="246"/>
    </row>
    <row r="166" spans="2:7" x14ac:dyDescent="0.35">
      <c r="B166" s="253"/>
      <c r="C166" s="254"/>
      <c r="D166" s="250"/>
      <c r="E166" s="253"/>
      <c r="F166" s="261"/>
      <c r="G166" s="246"/>
    </row>
    <row r="167" spans="2:7" x14ac:dyDescent="0.35">
      <c r="B167" s="253" t="s">
        <v>974</v>
      </c>
      <c r="C167" s="254"/>
      <c r="D167" s="250" t="s">
        <v>82</v>
      </c>
      <c r="E167" s="253" t="s">
        <v>74</v>
      </c>
      <c r="F167" s="261">
        <v>0.5</v>
      </c>
      <c r="G167" s="246"/>
    </row>
    <row r="168" spans="2:7" x14ac:dyDescent="0.35">
      <c r="B168" s="253"/>
      <c r="C168" s="254"/>
      <c r="D168" s="250"/>
      <c r="E168" s="253"/>
      <c r="F168" s="261"/>
      <c r="G168" s="246"/>
    </row>
    <row r="169" spans="2:7" x14ac:dyDescent="0.35">
      <c r="B169" s="253" t="s">
        <v>975</v>
      </c>
      <c r="C169" s="254"/>
      <c r="D169" s="250" t="s">
        <v>456</v>
      </c>
      <c r="E169" s="253" t="s">
        <v>74</v>
      </c>
      <c r="F169" s="261">
        <v>0.5</v>
      </c>
      <c r="G169" s="246"/>
    </row>
    <row r="170" spans="2:7" x14ac:dyDescent="0.35">
      <c r="B170" s="253"/>
      <c r="C170" s="254"/>
      <c r="D170" s="250"/>
      <c r="E170" s="253"/>
      <c r="F170" s="261"/>
      <c r="G170" s="246"/>
    </row>
    <row r="171" spans="2:7" x14ac:dyDescent="0.35">
      <c r="B171" s="253"/>
      <c r="C171" s="254"/>
      <c r="D171" s="250" t="s">
        <v>83</v>
      </c>
      <c r="E171" s="253"/>
      <c r="F171" s="261"/>
      <c r="G171" s="246"/>
    </row>
    <row r="172" spans="2:7" x14ac:dyDescent="0.35">
      <c r="B172" s="253"/>
      <c r="C172" s="254"/>
      <c r="D172" s="250"/>
      <c r="E172" s="253"/>
      <c r="F172" s="261"/>
      <c r="G172" s="246"/>
    </row>
    <row r="173" spans="2:7" x14ac:dyDescent="0.35">
      <c r="B173" s="253" t="s">
        <v>976</v>
      </c>
      <c r="C173" s="254"/>
      <c r="D173" s="250" t="s">
        <v>977</v>
      </c>
      <c r="E173" s="253" t="s">
        <v>74</v>
      </c>
      <c r="F173" s="261">
        <v>0.25</v>
      </c>
      <c r="G173" s="246"/>
    </row>
    <row r="174" spans="2:7" x14ac:dyDescent="0.35">
      <c r="B174" s="253"/>
      <c r="C174" s="254"/>
      <c r="D174" s="250"/>
      <c r="E174" s="253"/>
      <c r="F174" s="261"/>
      <c r="G174" s="246"/>
    </row>
    <row r="175" spans="2:7" ht="23" x14ac:dyDescent="0.35">
      <c r="B175" s="253"/>
      <c r="C175" s="254"/>
      <c r="D175" s="250" t="s">
        <v>978</v>
      </c>
      <c r="E175" s="253"/>
      <c r="F175" s="261"/>
      <c r="G175" s="246"/>
    </row>
    <row r="176" spans="2:7" x14ac:dyDescent="0.35">
      <c r="B176" s="253"/>
      <c r="C176" s="254"/>
      <c r="D176" s="250"/>
      <c r="E176" s="253"/>
      <c r="F176" s="261"/>
      <c r="G176" s="246"/>
    </row>
    <row r="177" spans="2:8" x14ac:dyDescent="0.35">
      <c r="B177" s="253" t="s">
        <v>979</v>
      </c>
      <c r="C177" s="254"/>
      <c r="D177" s="250" t="s">
        <v>88</v>
      </c>
      <c r="E177" s="253" t="s">
        <v>74</v>
      </c>
      <c r="F177" s="261">
        <v>0.1</v>
      </c>
      <c r="G177" s="246"/>
    </row>
    <row r="178" spans="2:8" x14ac:dyDescent="0.35">
      <c r="B178" s="197"/>
      <c r="C178" s="198"/>
      <c r="D178" s="199" t="s">
        <v>160</v>
      </c>
      <c r="E178" s="200"/>
      <c r="F178" s="201"/>
      <c r="G178" s="206"/>
      <c r="H178" s="43"/>
    </row>
    <row r="179" spans="2:8" x14ac:dyDescent="0.35">
      <c r="B179" s="203"/>
      <c r="C179" s="204"/>
      <c r="D179" s="163" t="s">
        <v>58</v>
      </c>
      <c r="E179" s="205"/>
      <c r="F179" s="205"/>
      <c r="G179" s="206"/>
      <c r="H179" s="43"/>
    </row>
    <row r="180" spans="2:8" x14ac:dyDescent="0.35">
      <c r="B180" s="253"/>
      <c r="C180" s="254"/>
      <c r="D180" s="250"/>
      <c r="E180" s="253"/>
      <c r="F180" s="261"/>
      <c r="G180" s="246"/>
    </row>
    <row r="181" spans="2:8" x14ac:dyDescent="0.35">
      <c r="B181" s="253" t="s">
        <v>980</v>
      </c>
      <c r="C181" s="254"/>
      <c r="D181" s="250" t="s">
        <v>90</v>
      </c>
      <c r="E181" s="253" t="s">
        <v>74</v>
      </c>
      <c r="F181" s="261">
        <v>0.1</v>
      </c>
      <c r="G181" s="246"/>
    </row>
    <row r="182" spans="2:8" x14ac:dyDescent="0.35">
      <c r="B182" s="253"/>
      <c r="C182" s="254"/>
      <c r="D182" s="250"/>
      <c r="E182" s="253"/>
      <c r="F182" s="261"/>
      <c r="G182" s="246"/>
    </row>
    <row r="183" spans="2:8" x14ac:dyDescent="0.35">
      <c r="B183" s="253" t="s">
        <v>981</v>
      </c>
      <c r="C183" s="254"/>
      <c r="D183" s="250" t="s">
        <v>92</v>
      </c>
      <c r="E183" s="253" t="s">
        <v>74</v>
      </c>
      <c r="F183" s="261">
        <v>0.05</v>
      </c>
      <c r="G183" s="246"/>
    </row>
    <row r="184" spans="2:8" x14ac:dyDescent="0.35">
      <c r="B184" s="253"/>
      <c r="C184" s="254"/>
      <c r="D184" s="250"/>
      <c r="E184" s="253"/>
      <c r="F184" s="261"/>
      <c r="G184" s="246"/>
    </row>
    <row r="185" spans="2:8" x14ac:dyDescent="0.35">
      <c r="B185" s="260" t="s">
        <v>982</v>
      </c>
      <c r="C185" s="228">
        <v>8.4</v>
      </c>
      <c r="D185" s="243" t="s">
        <v>96</v>
      </c>
      <c r="E185" s="253"/>
      <c r="F185" s="261"/>
      <c r="G185" s="246"/>
    </row>
    <row r="186" spans="2:8" x14ac:dyDescent="0.35">
      <c r="B186" s="253"/>
      <c r="C186" s="254"/>
      <c r="D186" s="250"/>
      <c r="E186" s="253"/>
      <c r="F186" s="261"/>
      <c r="G186" s="246"/>
    </row>
    <row r="187" spans="2:8" ht="23" x14ac:dyDescent="0.35">
      <c r="B187" s="253"/>
      <c r="C187" s="254"/>
      <c r="D187" s="250" t="s">
        <v>983</v>
      </c>
      <c r="E187" s="253"/>
      <c r="F187" s="261"/>
      <c r="G187" s="246"/>
    </row>
    <row r="188" spans="2:8" x14ac:dyDescent="0.35">
      <c r="B188" s="253"/>
      <c r="C188" s="254"/>
      <c r="D188" s="250"/>
      <c r="E188" s="253"/>
      <c r="F188" s="261"/>
      <c r="G188" s="246"/>
    </row>
    <row r="189" spans="2:8" x14ac:dyDescent="0.35">
      <c r="B189" s="253" t="s">
        <v>984</v>
      </c>
      <c r="C189" s="254"/>
      <c r="D189" s="250" t="s">
        <v>466</v>
      </c>
      <c r="E189" s="244" t="s">
        <v>34</v>
      </c>
      <c r="F189" s="261">
        <v>25</v>
      </c>
      <c r="G189" s="246"/>
    </row>
    <row r="190" spans="2:8" x14ac:dyDescent="0.35">
      <c r="B190" s="253"/>
      <c r="C190" s="254"/>
      <c r="D190" s="250"/>
      <c r="E190" s="244"/>
      <c r="F190" s="261"/>
      <c r="G190" s="246"/>
    </row>
    <row r="191" spans="2:8" x14ac:dyDescent="0.35">
      <c r="B191" s="253"/>
      <c r="C191" s="254"/>
      <c r="D191" s="250"/>
      <c r="E191" s="253"/>
      <c r="F191" s="261"/>
      <c r="G191" s="246"/>
    </row>
    <row r="192" spans="2:8" x14ac:dyDescent="0.35">
      <c r="B192" s="253"/>
      <c r="C192" s="254"/>
      <c r="D192" s="250" t="s">
        <v>97</v>
      </c>
      <c r="E192" s="253"/>
      <c r="F192" s="261"/>
      <c r="G192" s="246"/>
    </row>
    <row r="193" spans="2:7" x14ac:dyDescent="0.35">
      <c r="B193" s="253"/>
      <c r="C193" s="254"/>
      <c r="D193" s="250"/>
      <c r="E193" s="253"/>
      <c r="F193" s="261"/>
      <c r="G193" s="246"/>
    </row>
    <row r="194" spans="2:7" x14ac:dyDescent="0.35">
      <c r="B194" s="253" t="s">
        <v>985</v>
      </c>
      <c r="C194" s="254"/>
      <c r="D194" s="250" t="s">
        <v>986</v>
      </c>
      <c r="E194" s="244" t="s">
        <v>21</v>
      </c>
      <c r="F194" s="261">
        <v>4</v>
      </c>
      <c r="G194" s="246"/>
    </row>
    <row r="195" spans="2:7" x14ac:dyDescent="0.35">
      <c r="B195" s="253"/>
      <c r="C195" s="254"/>
      <c r="D195" s="250"/>
      <c r="E195" s="253"/>
      <c r="F195" s="261"/>
      <c r="G195" s="246"/>
    </row>
    <row r="196" spans="2:7" x14ac:dyDescent="0.35">
      <c r="B196" s="253"/>
      <c r="C196" s="254"/>
      <c r="D196" s="250" t="s">
        <v>471</v>
      </c>
      <c r="E196" s="253"/>
      <c r="F196" s="261"/>
      <c r="G196" s="246"/>
    </row>
    <row r="197" spans="2:7" x14ac:dyDescent="0.35">
      <c r="B197" s="253"/>
      <c r="C197" s="254"/>
      <c r="D197" s="250"/>
      <c r="E197" s="253"/>
      <c r="F197" s="261"/>
      <c r="G197" s="246"/>
    </row>
    <row r="198" spans="2:7" x14ac:dyDescent="0.35">
      <c r="B198" s="253" t="s">
        <v>987</v>
      </c>
      <c r="C198" s="254"/>
      <c r="D198" s="250" t="s">
        <v>988</v>
      </c>
      <c r="E198" s="244" t="s">
        <v>21</v>
      </c>
      <c r="F198" s="261">
        <v>2</v>
      </c>
      <c r="G198" s="246"/>
    </row>
    <row r="199" spans="2:7" x14ac:dyDescent="0.35">
      <c r="B199" s="253"/>
      <c r="C199" s="254"/>
      <c r="D199" s="250"/>
      <c r="E199" s="253"/>
      <c r="F199" s="261"/>
      <c r="G199" s="246"/>
    </row>
    <row r="200" spans="2:7" x14ac:dyDescent="0.35">
      <c r="B200" s="253"/>
      <c r="C200" s="254"/>
      <c r="D200" s="250" t="s">
        <v>102</v>
      </c>
      <c r="E200" s="253"/>
      <c r="F200" s="261"/>
      <c r="G200" s="246"/>
    </row>
    <row r="201" spans="2:7" x14ac:dyDescent="0.35">
      <c r="B201" s="253"/>
      <c r="C201" s="254"/>
      <c r="D201" s="250"/>
      <c r="E201" s="253"/>
      <c r="F201" s="261"/>
      <c r="G201" s="246"/>
    </row>
    <row r="202" spans="2:7" x14ac:dyDescent="0.35">
      <c r="B202" s="253" t="s">
        <v>989</v>
      </c>
      <c r="C202" s="254"/>
      <c r="D202" s="250" t="s">
        <v>990</v>
      </c>
      <c r="E202" s="244" t="s">
        <v>21</v>
      </c>
      <c r="F202" s="261">
        <v>7</v>
      </c>
      <c r="G202" s="246"/>
    </row>
    <row r="203" spans="2:7" x14ac:dyDescent="0.35">
      <c r="B203" s="253"/>
      <c r="C203" s="254"/>
      <c r="D203" s="250"/>
      <c r="E203" s="253"/>
      <c r="F203" s="261"/>
      <c r="G203" s="246"/>
    </row>
    <row r="204" spans="2:7" x14ac:dyDescent="0.35">
      <c r="B204" s="253" t="s">
        <v>991</v>
      </c>
      <c r="C204" s="254"/>
      <c r="D204" s="250" t="s">
        <v>992</v>
      </c>
      <c r="E204" s="244" t="s">
        <v>21</v>
      </c>
      <c r="F204" s="261">
        <v>20</v>
      </c>
      <c r="G204" s="246"/>
    </row>
    <row r="205" spans="2:7" x14ac:dyDescent="0.35">
      <c r="B205" s="253"/>
      <c r="C205" s="254"/>
      <c r="D205" s="250"/>
      <c r="E205" s="253"/>
      <c r="F205" s="261"/>
      <c r="G205" s="246"/>
    </row>
    <row r="206" spans="2:7" x14ac:dyDescent="0.35">
      <c r="B206" s="253" t="s">
        <v>993</v>
      </c>
      <c r="C206" s="254"/>
      <c r="D206" s="250" t="s">
        <v>994</v>
      </c>
      <c r="E206" s="244" t="s">
        <v>21</v>
      </c>
      <c r="F206" s="261">
        <v>1</v>
      </c>
      <c r="G206" s="246"/>
    </row>
    <row r="207" spans="2:7" x14ac:dyDescent="0.35">
      <c r="B207" s="253"/>
      <c r="C207" s="254"/>
      <c r="D207" s="250"/>
      <c r="E207" s="253"/>
      <c r="F207" s="261"/>
      <c r="G207" s="246"/>
    </row>
    <row r="208" spans="2:7" x14ac:dyDescent="0.35">
      <c r="B208" s="253"/>
      <c r="C208" s="254"/>
      <c r="D208" s="250" t="s">
        <v>995</v>
      </c>
      <c r="E208" s="253"/>
      <c r="F208" s="261"/>
      <c r="G208" s="266"/>
    </row>
    <row r="209" spans="2:7" x14ac:dyDescent="0.35">
      <c r="B209" s="253"/>
      <c r="C209" s="254"/>
      <c r="D209" s="250"/>
      <c r="E209" s="253"/>
      <c r="F209" s="261"/>
      <c r="G209" s="246"/>
    </row>
    <row r="210" spans="2:7" ht="23" x14ac:dyDescent="0.35">
      <c r="B210" s="253" t="s">
        <v>996</v>
      </c>
      <c r="C210" s="254"/>
      <c r="D210" s="250" t="s">
        <v>997</v>
      </c>
      <c r="E210" s="244" t="s">
        <v>34</v>
      </c>
      <c r="F210" s="261">
        <v>13</v>
      </c>
      <c r="G210" s="246"/>
    </row>
    <row r="211" spans="2:7" x14ac:dyDescent="0.35">
      <c r="B211" s="253"/>
      <c r="C211" s="254"/>
      <c r="D211" s="250"/>
      <c r="E211" s="253"/>
      <c r="F211" s="261"/>
      <c r="G211" s="246"/>
    </row>
    <row r="212" spans="2:7" x14ac:dyDescent="0.35">
      <c r="B212" s="253"/>
      <c r="C212" s="254"/>
      <c r="D212" s="250" t="s">
        <v>109</v>
      </c>
      <c r="E212" s="253"/>
      <c r="F212" s="261"/>
      <c r="G212" s="246"/>
    </row>
    <row r="213" spans="2:7" x14ac:dyDescent="0.35">
      <c r="B213" s="253"/>
      <c r="C213" s="254"/>
      <c r="D213" s="250"/>
      <c r="E213" s="253"/>
      <c r="F213" s="261"/>
      <c r="G213" s="246"/>
    </row>
    <row r="214" spans="2:7" x14ac:dyDescent="0.35">
      <c r="B214" s="253" t="s">
        <v>998</v>
      </c>
      <c r="C214" s="254"/>
      <c r="D214" s="250" t="s">
        <v>999</v>
      </c>
      <c r="E214" s="244" t="s">
        <v>34</v>
      </c>
      <c r="F214" s="261">
        <v>3</v>
      </c>
      <c r="G214" s="246"/>
    </row>
    <row r="215" spans="2:7" x14ac:dyDescent="0.35">
      <c r="B215" s="253"/>
      <c r="C215" s="254"/>
      <c r="D215" s="250"/>
      <c r="E215" s="253"/>
      <c r="F215" s="261"/>
      <c r="G215" s="267"/>
    </row>
    <row r="216" spans="2:7" x14ac:dyDescent="0.35">
      <c r="B216" s="253"/>
      <c r="C216" s="254"/>
      <c r="D216" s="250" t="s">
        <v>113</v>
      </c>
      <c r="E216" s="253"/>
      <c r="F216" s="261"/>
      <c r="G216" s="246"/>
    </row>
    <row r="217" spans="2:7" x14ac:dyDescent="0.35">
      <c r="B217" s="253"/>
      <c r="C217" s="254"/>
      <c r="D217" s="250"/>
      <c r="E217" s="253"/>
      <c r="F217" s="261"/>
      <c r="G217" s="246"/>
    </row>
    <row r="218" spans="2:7" x14ac:dyDescent="0.35">
      <c r="B218" s="253"/>
      <c r="C218" s="254"/>
      <c r="D218" s="250" t="s">
        <v>1000</v>
      </c>
      <c r="E218" s="244"/>
      <c r="F218" s="261"/>
      <c r="G218" s="246"/>
    </row>
    <row r="219" spans="2:7" x14ac:dyDescent="0.35">
      <c r="B219" s="253"/>
      <c r="C219" s="254"/>
      <c r="D219" s="250"/>
      <c r="E219" s="253"/>
      <c r="F219" s="261"/>
      <c r="G219" s="246"/>
    </row>
    <row r="220" spans="2:7" ht="14.4" customHeight="1" x14ac:dyDescent="0.35">
      <c r="B220" s="253" t="s">
        <v>1001</v>
      </c>
      <c r="C220" s="254"/>
      <c r="D220" s="250" t="s">
        <v>1002</v>
      </c>
      <c r="E220" s="244" t="s">
        <v>34</v>
      </c>
      <c r="F220" s="261">
        <v>8</v>
      </c>
      <c r="G220" s="246"/>
    </row>
    <row r="221" spans="2:7" x14ac:dyDescent="0.35">
      <c r="B221" s="253"/>
      <c r="C221" s="254"/>
      <c r="D221" s="250"/>
      <c r="E221" s="253"/>
      <c r="F221" s="261"/>
      <c r="G221" s="246"/>
    </row>
    <row r="222" spans="2:7" x14ac:dyDescent="0.35">
      <c r="B222" s="253" t="s">
        <v>1003</v>
      </c>
      <c r="C222" s="254"/>
      <c r="D222" s="250" t="s">
        <v>988</v>
      </c>
      <c r="E222" s="244" t="s">
        <v>34</v>
      </c>
      <c r="F222" s="261">
        <v>13</v>
      </c>
      <c r="G222" s="246"/>
    </row>
    <row r="223" spans="2:7" x14ac:dyDescent="0.35">
      <c r="B223" s="253"/>
      <c r="C223" s="254"/>
      <c r="D223" s="250"/>
      <c r="E223" s="253"/>
      <c r="F223" s="261"/>
      <c r="G223" s="246"/>
    </row>
    <row r="224" spans="2:7" x14ac:dyDescent="0.35">
      <c r="B224" s="253" t="s">
        <v>1004</v>
      </c>
      <c r="C224" s="254"/>
      <c r="D224" s="250" t="s">
        <v>1005</v>
      </c>
      <c r="E224" s="244" t="s">
        <v>34</v>
      </c>
      <c r="F224" s="261">
        <v>16</v>
      </c>
      <c r="G224" s="246"/>
    </row>
    <row r="225" spans="2:8" x14ac:dyDescent="0.35">
      <c r="B225" s="253"/>
      <c r="C225" s="254"/>
      <c r="D225" s="250"/>
      <c r="E225" s="253"/>
      <c r="F225" s="261"/>
      <c r="G225" s="246"/>
    </row>
    <row r="226" spans="2:8" x14ac:dyDescent="0.35">
      <c r="B226" s="197"/>
      <c r="C226" s="198"/>
      <c r="D226" s="199" t="s">
        <v>160</v>
      </c>
      <c r="E226" s="200"/>
      <c r="F226" s="201"/>
      <c r="G226" s="206"/>
      <c r="H226" s="43"/>
    </row>
    <row r="227" spans="2:8" x14ac:dyDescent="0.35">
      <c r="B227" s="203"/>
      <c r="C227" s="204"/>
      <c r="D227" s="163" t="s">
        <v>58</v>
      </c>
      <c r="E227" s="205"/>
      <c r="F227" s="205"/>
      <c r="G227" s="206"/>
      <c r="H227" s="43"/>
    </row>
    <row r="228" spans="2:8" x14ac:dyDescent="0.35">
      <c r="B228" s="253"/>
      <c r="C228" s="258"/>
      <c r="D228" s="250"/>
      <c r="E228" s="244"/>
      <c r="F228" s="261"/>
      <c r="G228" s="246"/>
    </row>
    <row r="229" spans="2:8" x14ac:dyDescent="0.35">
      <c r="B229" s="253"/>
      <c r="C229" s="258" t="s">
        <v>1006</v>
      </c>
      <c r="D229" s="250" t="s">
        <v>1007</v>
      </c>
      <c r="E229" s="244"/>
      <c r="F229" s="261"/>
      <c r="G229" s="246"/>
    </row>
    <row r="230" spans="2:8" x14ac:dyDescent="0.35">
      <c r="B230" s="253"/>
      <c r="C230" s="254"/>
      <c r="D230" s="250"/>
      <c r="E230" s="253"/>
      <c r="F230" s="261"/>
      <c r="G230" s="246"/>
    </row>
    <row r="231" spans="2:8" x14ac:dyDescent="0.35">
      <c r="B231" s="253" t="s">
        <v>1008</v>
      </c>
      <c r="C231" s="258"/>
      <c r="D231" s="250" t="s">
        <v>1009</v>
      </c>
      <c r="E231" s="244" t="s">
        <v>34</v>
      </c>
      <c r="F231" s="261">
        <v>8</v>
      </c>
      <c r="G231" s="246"/>
    </row>
    <row r="232" spans="2:8" x14ac:dyDescent="0.35">
      <c r="B232" s="253"/>
      <c r="C232" s="254"/>
      <c r="D232" s="250"/>
      <c r="E232" s="253"/>
      <c r="F232" s="261"/>
      <c r="G232" s="246"/>
    </row>
    <row r="233" spans="2:8" x14ac:dyDescent="0.35">
      <c r="B233" s="253" t="s">
        <v>1010</v>
      </c>
      <c r="C233" s="249" t="s">
        <v>12</v>
      </c>
      <c r="D233" s="250" t="s">
        <v>544</v>
      </c>
      <c r="E233" s="244"/>
      <c r="F233" s="261"/>
      <c r="G233" s="246"/>
    </row>
    <row r="234" spans="2:8" x14ac:dyDescent="0.35">
      <c r="B234" s="253"/>
      <c r="C234" s="258"/>
      <c r="D234" s="250"/>
      <c r="E234" s="253"/>
      <c r="F234" s="261"/>
      <c r="G234" s="246"/>
    </row>
    <row r="235" spans="2:8" x14ac:dyDescent="0.35">
      <c r="B235" s="253" t="s">
        <v>1011</v>
      </c>
      <c r="C235" s="249" t="s">
        <v>722</v>
      </c>
      <c r="D235" s="250" t="s">
        <v>548</v>
      </c>
      <c r="E235" s="244" t="s">
        <v>64</v>
      </c>
      <c r="F235" s="261">
        <v>28</v>
      </c>
      <c r="G235" s="246"/>
    </row>
    <row r="236" spans="2:8" x14ac:dyDescent="0.35">
      <c r="B236" s="253"/>
      <c r="C236" s="249"/>
      <c r="D236" s="250"/>
      <c r="E236" s="253"/>
      <c r="F236" s="261"/>
      <c r="G236" s="246"/>
    </row>
    <row r="237" spans="2:8" ht="23" x14ac:dyDescent="0.35">
      <c r="B237" s="253"/>
      <c r="C237" s="249" t="s">
        <v>1012</v>
      </c>
      <c r="D237" s="250" t="s">
        <v>1013</v>
      </c>
      <c r="E237" s="244" t="s">
        <v>34</v>
      </c>
      <c r="F237" s="261">
        <v>5</v>
      </c>
      <c r="G237" s="246"/>
    </row>
    <row r="238" spans="2:8" x14ac:dyDescent="0.35">
      <c r="B238" s="253"/>
      <c r="C238" s="249"/>
      <c r="D238" s="250"/>
      <c r="E238" s="253"/>
      <c r="F238" s="261"/>
      <c r="G238" s="246"/>
    </row>
    <row r="239" spans="2:8" ht="23" x14ac:dyDescent="0.35">
      <c r="B239" s="253" t="s">
        <v>1014</v>
      </c>
      <c r="C239" s="249" t="s">
        <v>1012</v>
      </c>
      <c r="D239" s="250" t="s">
        <v>1015</v>
      </c>
      <c r="E239" s="244" t="s">
        <v>67</v>
      </c>
      <c r="F239" s="261">
        <v>2</v>
      </c>
      <c r="G239" s="246"/>
    </row>
    <row r="240" spans="2:8" x14ac:dyDescent="0.35">
      <c r="B240" s="253"/>
      <c r="C240" s="249"/>
      <c r="D240" s="250"/>
      <c r="E240" s="244"/>
      <c r="F240" s="261"/>
      <c r="G240" s="246"/>
    </row>
    <row r="241" spans="2:7" x14ac:dyDescent="0.35">
      <c r="B241" s="253"/>
      <c r="C241" s="249" t="s">
        <v>1016</v>
      </c>
      <c r="D241" s="250" t="s">
        <v>1017</v>
      </c>
      <c r="E241" s="244"/>
      <c r="F241" s="261"/>
      <c r="G241" s="246"/>
    </row>
    <row r="242" spans="2:7" x14ac:dyDescent="0.35">
      <c r="B242" s="253"/>
      <c r="C242" s="249"/>
      <c r="D242" s="250"/>
      <c r="E242" s="244"/>
      <c r="F242" s="261"/>
      <c r="G242" s="246"/>
    </row>
    <row r="243" spans="2:7" ht="34.5" x14ac:dyDescent="0.35">
      <c r="B243" s="253" t="s">
        <v>1018</v>
      </c>
      <c r="C243" s="254"/>
      <c r="D243" s="250" t="s">
        <v>1019</v>
      </c>
      <c r="E243" s="253" t="s">
        <v>67</v>
      </c>
      <c r="F243" s="261">
        <v>2</v>
      </c>
      <c r="G243" s="246"/>
    </row>
    <row r="244" spans="2:7" x14ac:dyDescent="0.35">
      <c r="B244" s="253"/>
      <c r="C244" s="254"/>
      <c r="D244" s="250"/>
      <c r="E244" s="253"/>
      <c r="F244" s="261"/>
      <c r="G244" s="246"/>
    </row>
    <row r="245" spans="2:7" x14ac:dyDescent="0.35">
      <c r="B245" s="253"/>
      <c r="C245" s="254"/>
      <c r="D245" s="250" t="s">
        <v>1020</v>
      </c>
      <c r="E245" s="244"/>
      <c r="F245" s="261"/>
      <c r="G245" s="246"/>
    </row>
    <row r="246" spans="2:7" x14ac:dyDescent="0.35">
      <c r="B246" s="253"/>
      <c r="C246" s="254"/>
      <c r="D246" s="250"/>
      <c r="E246" s="244"/>
      <c r="F246" s="261"/>
      <c r="G246" s="246"/>
    </row>
    <row r="247" spans="2:7" ht="57.5" x14ac:dyDescent="0.35">
      <c r="B247" s="253" t="s">
        <v>1021</v>
      </c>
      <c r="C247" s="254"/>
      <c r="D247" s="250" t="s">
        <v>1022</v>
      </c>
      <c r="E247" s="253" t="s">
        <v>67</v>
      </c>
      <c r="F247" s="261">
        <v>2</v>
      </c>
      <c r="G247" s="246"/>
    </row>
    <row r="248" spans="2:7" x14ac:dyDescent="0.35">
      <c r="B248" s="253"/>
      <c r="C248" s="254"/>
      <c r="D248" s="250"/>
      <c r="E248" s="253"/>
      <c r="F248" s="261"/>
      <c r="G248" s="246"/>
    </row>
    <row r="249" spans="2:7" x14ac:dyDescent="0.35">
      <c r="B249" s="253"/>
      <c r="C249" s="254"/>
      <c r="D249" s="250" t="s">
        <v>1023</v>
      </c>
      <c r="E249" s="253"/>
      <c r="F249" s="261"/>
      <c r="G249" s="246"/>
    </row>
    <row r="250" spans="2:7" ht="34.5" x14ac:dyDescent="0.35">
      <c r="B250" s="253" t="s">
        <v>1024</v>
      </c>
      <c r="C250" s="254"/>
      <c r="D250" s="250" t="s">
        <v>1025</v>
      </c>
      <c r="E250" s="253" t="s">
        <v>67</v>
      </c>
      <c r="F250" s="261">
        <v>1</v>
      </c>
      <c r="G250" s="246"/>
    </row>
    <row r="251" spans="2:7" x14ac:dyDescent="0.35">
      <c r="B251" s="253"/>
      <c r="C251" s="254"/>
      <c r="D251" s="250"/>
      <c r="E251" s="253"/>
      <c r="F251" s="261"/>
      <c r="G251" s="246"/>
    </row>
    <row r="252" spans="2:7" x14ac:dyDescent="0.35">
      <c r="B252" s="260" t="s">
        <v>1026</v>
      </c>
      <c r="C252" s="242" t="s">
        <v>12</v>
      </c>
      <c r="D252" s="243" t="s">
        <v>845</v>
      </c>
      <c r="E252" s="244"/>
      <c r="F252" s="261"/>
      <c r="G252" s="246"/>
    </row>
    <row r="253" spans="2:7" x14ac:dyDescent="0.35">
      <c r="B253" s="260"/>
      <c r="C253" s="242" t="s">
        <v>846</v>
      </c>
      <c r="D253" s="243"/>
      <c r="E253" s="244"/>
      <c r="F253" s="261"/>
      <c r="G253" s="246"/>
    </row>
    <row r="254" spans="2:7" x14ac:dyDescent="0.35">
      <c r="B254" s="260"/>
      <c r="C254" s="242"/>
      <c r="D254" s="243"/>
      <c r="E254" s="244"/>
      <c r="F254" s="261"/>
      <c r="G254" s="246"/>
    </row>
    <row r="255" spans="2:7" x14ac:dyDescent="0.35">
      <c r="B255" s="253"/>
      <c r="C255" s="249" t="s">
        <v>54</v>
      </c>
      <c r="D255" s="250" t="s">
        <v>851</v>
      </c>
      <c r="E255" s="244"/>
      <c r="F255" s="261"/>
      <c r="G255" s="246"/>
    </row>
    <row r="256" spans="2:7" x14ac:dyDescent="0.35">
      <c r="B256" s="253"/>
      <c r="C256" s="265"/>
      <c r="D256" s="250"/>
      <c r="E256" s="244"/>
      <c r="F256" s="261"/>
      <c r="G256" s="246"/>
    </row>
    <row r="257" spans="2:8" ht="34.5" x14ac:dyDescent="0.35">
      <c r="B257" s="253"/>
      <c r="C257" s="254"/>
      <c r="D257" s="250" t="s">
        <v>1027</v>
      </c>
      <c r="E257" s="244"/>
      <c r="F257" s="261"/>
      <c r="G257" s="246"/>
    </row>
    <row r="258" spans="2:8" x14ac:dyDescent="0.35">
      <c r="B258" s="253"/>
      <c r="C258" s="254"/>
      <c r="D258" s="250"/>
      <c r="E258" s="244"/>
      <c r="F258" s="261"/>
      <c r="G258" s="246"/>
    </row>
    <row r="259" spans="2:8" x14ac:dyDescent="0.35">
      <c r="B259" s="253" t="s">
        <v>1028</v>
      </c>
      <c r="C259" s="254"/>
      <c r="D259" s="250" t="s">
        <v>1029</v>
      </c>
      <c r="E259" s="244" t="s">
        <v>67</v>
      </c>
      <c r="F259" s="261">
        <v>6</v>
      </c>
      <c r="G259" s="246"/>
    </row>
    <row r="260" spans="2:8" x14ac:dyDescent="0.35">
      <c r="B260" s="253"/>
      <c r="C260" s="254"/>
      <c r="D260" s="250"/>
      <c r="E260" s="253"/>
      <c r="F260" s="261"/>
      <c r="G260" s="246"/>
    </row>
    <row r="261" spans="2:8" x14ac:dyDescent="0.35">
      <c r="B261" s="253" t="s">
        <v>1030</v>
      </c>
      <c r="C261" s="268" t="s">
        <v>149</v>
      </c>
      <c r="D261" s="250" t="s">
        <v>150</v>
      </c>
      <c r="E261" s="253"/>
      <c r="F261" s="261"/>
      <c r="G261" s="246"/>
    </row>
    <row r="262" spans="2:8" x14ac:dyDescent="0.35">
      <c r="B262" s="253"/>
      <c r="C262" s="254"/>
      <c r="D262" s="250"/>
      <c r="E262" s="253"/>
      <c r="F262" s="261"/>
      <c r="G262" s="246"/>
    </row>
    <row r="263" spans="2:8" ht="57.5" x14ac:dyDescent="0.35">
      <c r="B263" s="253" t="s">
        <v>1031</v>
      </c>
      <c r="C263" s="254"/>
      <c r="D263" s="250" t="s">
        <v>1032</v>
      </c>
      <c r="E263" s="476" t="s">
        <v>64</v>
      </c>
      <c r="F263" s="481">
        <v>28</v>
      </c>
      <c r="G263" s="1"/>
    </row>
    <row r="264" spans="2:8" x14ac:dyDescent="0.35">
      <c r="B264" s="197"/>
      <c r="C264" s="198"/>
      <c r="D264" s="199" t="s">
        <v>160</v>
      </c>
      <c r="E264" s="200"/>
      <c r="F264" s="201"/>
      <c r="G264" s="206"/>
      <c r="H264" s="43"/>
    </row>
    <row r="265" spans="2:8" x14ac:dyDescent="0.35">
      <c r="B265" s="203"/>
      <c r="C265" s="204"/>
      <c r="D265" s="163" t="s">
        <v>58</v>
      </c>
      <c r="E265" s="205"/>
      <c r="F265" s="205"/>
      <c r="G265" s="206"/>
      <c r="H265" s="43"/>
    </row>
    <row r="266" spans="2:8" x14ac:dyDescent="0.35">
      <c r="B266" s="253"/>
      <c r="C266" s="254"/>
      <c r="D266" s="209"/>
      <c r="E266" s="244"/>
      <c r="F266" s="612"/>
      <c r="G266" s="246"/>
    </row>
    <row r="267" spans="2:8" ht="23" x14ac:dyDescent="0.35">
      <c r="B267" s="2" t="s">
        <v>1033</v>
      </c>
      <c r="C267" s="58" t="s">
        <v>1033</v>
      </c>
      <c r="D267" s="269" t="s">
        <v>1034</v>
      </c>
      <c r="E267" s="244"/>
      <c r="F267" s="261"/>
      <c r="G267" s="246"/>
    </row>
    <row r="268" spans="2:8" x14ac:dyDescent="0.35">
      <c r="B268" s="253"/>
      <c r="C268" s="58"/>
      <c r="D268" s="269"/>
      <c r="E268" s="244"/>
      <c r="F268" s="261"/>
      <c r="G268" s="246"/>
    </row>
    <row r="269" spans="2:8" x14ac:dyDescent="0.35">
      <c r="B269" s="253"/>
      <c r="C269" s="58" t="s">
        <v>142</v>
      </c>
      <c r="D269" s="683" t="s">
        <v>1035</v>
      </c>
      <c r="E269" s="270" t="s">
        <v>21</v>
      </c>
      <c r="F269" s="261">
        <v>3600</v>
      </c>
      <c r="G269" s="246"/>
    </row>
    <row r="270" spans="2:8" x14ac:dyDescent="0.35">
      <c r="B270" s="253"/>
      <c r="C270" s="58"/>
      <c r="D270" s="683"/>
      <c r="E270" s="271"/>
      <c r="F270" s="261"/>
      <c r="G270" s="246"/>
    </row>
    <row r="271" spans="2:8" x14ac:dyDescent="0.35">
      <c r="B271" s="253"/>
      <c r="C271" s="58"/>
      <c r="D271" s="269"/>
      <c r="E271" s="271"/>
      <c r="F271" s="261"/>
      <c r="G271" s="246"/>
    </row>
    <row r="272" spans="2:8" x14ac:dyDescent="0.35">
      <c r="B272" s="253"/>
      <c r="C272" s="58" t="s">
        <v>384</v>
      </c>
      <c r="D272" s="683" t="s">
        <v>1036</v>
      </c>
      <c r="E272" s="270" t="s">
        <v>21</v>
      </c>
      <c r="F272" s="261">
        <f>F269</f>
        <v>3600</v>
      </c>
      <c r="G272" s="246"/>
    </row>
    <row r="273" spans="2:8" x14ac:dyDescent="0.35">
      <c r="B273" s="253"/>
      <c r="C273" s="58"/>
      <c r="D273" s="683"/>
      <c r="E273" s="271"/>
      <c r="F273" s="261"/>
      <c r="G273" s="246"/>
      <c r="H273" s="40" t="str">
        <f t="shared" ref="H273:H301" si="0">IF(F273&gt;0,ROUND(F273*G273,2),"")</f>
        <v/>
      </c>
    </row>
    <row r="274" spans="2:8" x14ac:dyDescent="0.35">
      <c r="B274" s="253"/>
      <c r="C274" s="58"/>
      <c r="D274" s="269"/>
      <c r="E274" s="271"/>
      <c r="F274" s="612"/>
      <c r="G274" s="246"/>
    </row>
    <row r="275" spans="2:8" x14ac:dyDescent="0.35">
      <c r="B275" s="253"/>
      <c r="C275" s="58"/>
      <c r="D275" s="269"/>
      <c r="E275" s="271"/>
      <c r="F275" s="612"/>
      <c r="G275" s="246"/>
    </row>
    <row r="276" spans="2:8" x14ac:dyDescent="0.35">
      <c r="B276" s="253"/>
      <c r="C276" s="58"/>
      <c r="D276" s="269"/>
      <c r="E276" s="271"/>
      <c r="F276" s="612"/>
      <c r="G276" s="246"/>
    </row>
    <row r="277" spans="2:8" x14ac:dyDescent="0.35">
      <c r="B277" s="253"/>
      <c r="C277" s="58"/>
      <c r="D277" s="269"/>
      <c r="E277" s="271"/>
      <c r="F277" s="612"/>
      <c r="G277" s="246"/>
    </row>
    <row r="278" spans="2:8" x14ac:dyDescent="0.35">
      <c r="B278" s="253"/>
      <c r="C278" s="58"/>
      <c r="D278" s="269"/>
      <c r="E278" s="271"/>
      <c r="F278" s="612"/>
      <c r="G278" s="246"/>
    </row>
    <row r="279" spans="2:8" x14ac:dyDescent="0.35">
      <c r="B279" s="253"/>
      <c r="C279" s="58"/>
      <c r="D279" s="269"/>
      <c r="E279" s="271"/>
      <c r="F279" s="612"/>
      <c r="G279" s="246"/>
    </row>
    <row r="280" spans="2:8" x14ac:dyDescent="0.35">
      <c r="B280" s="253"/>
      <c r="C280" s="58"/>
      <c r="D280" s="269"/>
      <c r="E280" s="271"/>
      <c r="F280" s="612"/>
      <c r="G280" s="246"/>
    </row>
    <row r="281" spans="2:8" x14ac:dyDescent="0.35">
      <c r="B281" s="253"/>
      <c r="C281" s="58"/>
      <c r="D281" s="269"/>
      <c r="E281" s="271"/>
      <c r="F281" s="612"/>
      <c r="G281" s="246"/>
    </row>
    <row r="282" spans="2:8" x14ac:dyDescent="0.35">
      <c r="B282" s="253"/>
      <c r="C282" s="58"/>
      <c r="D282" s="269"/>
      <c r="E282" s="271"/>
      <c r="F282" s="612"/>
      <c r="G282" s="246"/>
    </row>
    <row r="283" spans="2:8" x14ac:dyDescent="0.35">
      <c r="B283" s="253"/>
      <c r="C283" s="58"/>
      <c r="D283" s="269"/>
      <c r="E283" s="271"/>
      <c r="F283" s="612"/>
      <c r="G283" s="246"/>
    </row>
    <row r="284" spans="2:8" x14ac:dyDescent="0.35">
      <c r="B284" s="253"/>
      <c r="C284" s="58"/>
      <c r="D284" s="269"/>
      <c r="E284" s="271"/>
      <c r="F284" s="612"/>
      <c r="G284" s="246"/>
    </row>
    <row r="285" spans="2:8" x14ac:dyDescent="0.35">
      <c r="B285" s="253"/>
      <c r="C285" s="58"/>
      <c r="D285" s="269"/>
      <c r="E285" s="271"/>
      <c r="F285" s="612"/>
      <c r="G285" s="246"/>
    </row>
    <row r="286" spans="2:8" x14ac:dyDescent="0.35">
      <c r="B286" s="253"/>
      <c r="C286" s="58"/>
      <c r="D286" s="269"/>
      <c r="E286" s="271"/>
      <c r="F286" s="612"/>
      <c r="G286" s="246"/>
    </row>
    <row r="287" spans="2:8" x14ac:dyDescent="0.35">
      <c r="B287" s="253"/>
      <c r="C287" s="58"/>
      <c r="D287" s="269"/>
      <c r="E287" s="271"/>
      <c r="F287" s="612"/>
      <c r="G287" s="246"/>
    </row>
    <row r="288" spans="2:8" x14ac:dyDescent="0.35">
      <c r="B288" s="253"/>
      <c r="C288" s="58"/>
      <c r="D288" s="269"/>
      <c r="E288" s="271"/>
      <c r="F288" s="612"/>
      <c r="G288" s="246"/>
    </row>
    <row r="289" spans="2:8" x14ac:dyDescent="0.35">
      <c r="B289" s="253"/>
      <c r="C289" s="58"/>
      <c r="D289" s="269"/>
      <c r="E289" s="271"/>
      <c r="F289" s="612"/>
      <c r="G289" s="246"/>
    </row>
    <row r="290" spans="2:8" x14ac:dyDescent="0.35">
      <c r="B290" s="253"/>
      <c r="C290" s="58"/>
      <c r="D290" s="269"/>
      <c r="E290" s="271"/>
      <c r="F290" s="612"/>
      <c r="G290" s="246"/>
    </row>
    <row r="291" spans="2:8" x14ac:dyDescent="0.35">
      <c r="B291" s="253"/>
      <c r="C291" s="58"/>
      <c r="D291" s="269"/>
      <c r="E291" s="271"/>
      <c r="F291" s="612"/>
      <c r="G291" s="246"/>
    </row>
    <row r="292" spans="2:8" x14ac:dyDescent="0.35">
      <c r="B292" s="253"/>
      <c r="C292" s="58"/>
      <c r="D292" s="269"/>
      <c r="E292" s="271"/>
      <c r="F292" s="612"/>
      <c r="G292" s="246"/>
    </row>
    <row r="293" spans="2:8" x14ac:dyDescent="0.35">
      <c r="B293" s="253"/>
      <c r="C293" s="58"/>
      <c r="D293" s="269"/>
      <c r="E293" s="271"/>
      <c r="F293" s="612"/>
      <c r="G293" s="246"/>
    </row>
    <row r="294" spans="2:8" x14ac:dyDescent="0.35">
      <c r="B294" s="253"/>
      <c r="C294" s="58"/>
      <c r="D294" s="269"/>
      <c r="E294" s="271"/>
      <c r="F294" s="612"/>
      <c r="G294" s="246"/>
    </row>
    <row r="295" spans="2:8" x14ac:dyDescent="0.35">
      <c r="B295" s="253"/>
      <c r="C295" s="254"/>
      <c r="D295" s="269"/>
      <c r="E295" s="244"/>
      <c r="F295" s="261"/>
      <c r="G295" s="246"/>
      <c r="H295" s="40" t="str">
        <f t="shared" si="0"/>
        <v/>
      </c>
    </row>
    <row r="296" spans="2:8" x14ac:dyDescent="0.35">
      <c r="B296" s="253"/>
      <c r="C296" s="254"/>
      <c r="D296" s="209"/>
      <c r="E296" s="244"/>
      <c r="F296" s="261"/>
      <c r="G296" s="246"/>
      <c r="H296" s="40" t="str">
        <f t="shared" si="0"/>
        <v/>
      </c>
    </row>
    <row r="297" spans="2:8" x14ac:dyDescent="0.35">
      <c r="B297" s="253"/>
      <c r="C297" s="254"/>
      <c r="D297" s="209"/>
      <c r="E297" s="244"/>
      <c r="F297" s="261"/>
      <c r="G297" s="246"/>
      <c r="H297" s="40" t="str">
        <f t="shared" si="0"/>
        <v/>
      </c>
    </row>
    <row r="298" spans="2:8" x14ac:dyDescent="0.35">
      <c r="B298" s="253"/>
      <c r="C298" s="254"/>
      <c r="D298" s="209"/>
      <c r="E298" s="244"/>
      <c r="F298" s="261"/>
      <c r="G298" s="246"/>
      <c r="H298" s="40" t="str">
        <f t="shared" si="0"/>
        <v/>
      </c>
    </row>
    <row r="299" spans="2:8" x14ac:dyDescent="0.35">
      <c r="B299" s="253"/>
      <c r="C299" s="254"/>
      <c r="D299" s="209"/>
      <c r="E299" s="244"/>
      <c r="F299" s="261"/>
      <c r="G299" s="246"/>
      <c r="H299" s="40" t="str">
        <f t="shared" si="0"/>
        <v/>
      </c>
    </row>
    <row r="300" spans="2:8" x14ac:dyDescent="0.35">
      <c r="B300" s="253"/>
      <c r="C300" s="254"/>
      <c r="D300" s="209"/>
      <c r="E300" s="244"/>
      <c r="F300" s="261"/>
      <c r="G300" s="246"/>
      <c r="H300" s="40" t="str">
        <f t="shared" si="0"/>
        <v/>
      </c>
    </row>
    <row r="301" spans="2:8" x14ac:dyDescent="0.35">
      <c r="B301" s="253"/>
      <c r="C301" s="254"/>
      <c r="D301" s="209"/>
      <c r="E301" s="244"/>
      <c r="F301" s="261"/>
      <c r="G301" s="246"/>
      <c r="H301" s="40" t="str">
        <f t="shared" si="0"/>
        <v/>
      </c>
    </row>
    <row r="302" spans="2:8" x14ac:dyDescent="0.35">
      <c r="B302" s="272"/>
      <c r="C302" s="198"/>
      <c r="D302" s="273" t="s">
        <v>1037</v>
      </c>
      <c r="E302" s="198"/>
      <c r="F302" s="274"/>
      <c r="G302" s="237"/>
      <c r="H302" s="43"/>
    </row>
  </sheetData>
  <mergeCells count="2">
    <mergeCell ref="D269:D270"/>
    <mergeCell ref="D272:D273"/>
  </mergeCells>
  <pageMargins left="0.70866141732283472" right="0.70866141732283472" top="0.74803149606299213" bottom="0.74803149606299213" header="0.31496062992125984" footer="0.31496062992125984"/>
  <pageSetup paperSize="9" scale="87" fitToHeight="0" orientation="portrait" r:id="rId1"/>
  <rowBreaks count="6" manualBreakCount="6">
    <brk id="45" min="1" max="8" man="1"/>
    <brk id="89" min="1" max="8" man="1"/>
    <brk id="132" min="1" max="8" man="1"/>
    <brk id="178" min="1" max="8" man="1"/>
    <brk id="226" min="1" max="8" man="1"/>
    <brk id="264" min="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D043F-7BA1-4ECD-9E17-1258241B8A44}">
  <sheetPr>
    <pageSetUpPr fitToPage="1"/>
  </sheetPr>
  <dimension ref="B1:M48"/>
  <sheetViews>
    <sheetView view="pageBreakPreview" topLeftCell="A22" zoomScaleNormal="100" zoomScaleSheetLayoutView="100" workbookViewId="0">
      <selection activeCell="H56" sqref="H56"/>
    </sheetView>
  </sheetViews>
  <sheetFormatPr defaultRowHeight="14.5" x14ac:dyDescent="0.35"/>
  <cols>
    <col min="2" max="2" width="8.90625" style="9"/>
    <col min="3" max="3" width="10.08984375" style="36" customWidth="1"/>
    <col min="4" max="4" width="39" style="36" customWidth="1"/>
    <col min="5" max="5" width="5.6328125" style="9" customWidth="1"/>
    <col min="6" max="6" width="9.90625" style="407" bestFit="1" customWidth="1"/>
    <col min="7" max="7" width="12.1796875" style="407" bestFit="1" customWidth="1"/>
    <col min="8" max="8" width="14" style="40" bestFit="1" customWidth="1"/>
    <col min="9" max="9" width="2.08984375" customWidth="1"/>
    <col min="13" max="13" width="38.36328125" customWidth="1"/>
  </cols>
  <sheetData>
    <row r="1" spans="2:13" x14ac:dyDescent="0.35">
      <c r="B1" s="45" t="s">
        <v>0</v>
      </c>
      <c r="C1" s="30"/>
      <c r="D1" s="30"/>
      <c r="E1"/>
      <c r="F1" s="73"/>
      <c r="G1" s="73"/>
      <c r="H1" s="37"/>
    </row>
    <row r="2" spans="2:13" x14ac:dyDescent="0.35">
      <c r="B2" s="45" t="str">
        <f>'[2]SCHED-D'!A2</f>
        <v>WINBURG WATER TREATMENT WORKS</v>
      </c>
      <c r="C2" s="30"/>
      <c r="D2" s="30"/>
      <c r="E2"/>
      <c r="F2" s="73"/>
      <c r="G2" s="73"/>
      <c r="H2" s="37"/>
    </row>
    <row r="3" spans="2:13" x14ac:dyDescent="0.35">
      <c r="B3" s="46" t="s">
        <v>1609</v>
      </c>
      <c r="C3" s="30"/>
      <c r="D3" s="30"/>
      <c r="E3"/>
      <c r="F3" s="73"/>
      <c r="G3" s="73"/>
      <c r="H3" s="37"/>
    </row>
    <row r="4" spans="2:13" x14ac:dyDescent="0.35">
      <c r="B4"/>
      <c r="C4" s="30"/>
      <c r="D4" s="30"/>
      <c r="E4"/>
      <c r="F4" s="73"/>
      <c r="G4" s="73"/>
      <c r="H4" s="37"/>
    </row>
    <row r="5" spans="2:13" x14ac:dyDescent="0.35">
      <c r="B5" s="21" t="s">
        <v>4</v>
      </c>
      <c r="C5" s="31" t="s">
        <v>2</v>
      </c>
      <c r="D5" s="31" t="s">
        <v>6</v>
      </c>
      <c r="E5" s="21" t="s">
        <v>7</v>
      </c>
      <c r="F5" s="401" t="s">
        <v>9</v>
      </c>
      <c r="G5" s="401" t="s">
        <v>8</v>
      </c>
      <c r="H5" s="38" t="s">
        <v>10</v>
      </c>
    </row>
    <row r="6" spans="2:13" x14ac:dyDescent="0.35">
      <c r="B6" s="22" t="s">
        <v>5</v>
      </c>
      <c r="C6" s="32" t="s">
        <v>3</v>
      </c>
      <c r="D6" s="32"/>
      <c r="E6" s="22"/>
      <c r="F6" s="402"/>
      <c r="G6" s="402"/>
      <c r="H6" s="39"/>
    </row>
    <row r="8" spans="2:13" x14ac:dyDescent="0.35">
      <c r="B8" s="275" t="s">
        <v>1610</v>
      </c>
      <c r="C8" s="275"/>
      <c r="D8" s="276" t="s">
        <v>1038</v>
      </c>
      <c r="E8" s="213"/>
      <c r="F8" s="51"/>
      <c r="G8" s="279"/>
      <c r="M8" s="30"/>
    </row>
    <row r="9" spans="2:13" x14ac:dyDescent="0.35">
      <c r="B9" s="213"/>
      <c r="C9" s="213"/>
      <c r="D9" s="277"/>
      <c r="E9" s="213"/>
      <c r="F9" s="51"/>
      <c r="G9" s="279"/>
    </row>
    <row r="10" spans="2:13" ht="38.4" customHeight="1" x14ac:dyDescent="0.35">
      <c r="B10" s="213" t="s">
        <v>1611</v>
      </c>
      <c r="C10" s="278"/>
      <c r="D10" s="250" t="s">
        <v>1039</v>
      </c>
      <c r="E10" s="2" t="s">
        <v>280</v>
      </c>
      <c r="F10" s="51">
        <v>1</v>
      </c>
      <c r="G10" s="279"/>
      <c r="M10" s="30"/>
    </row>
    <row r="11" spans="2:13" x14ac:dyDescent="0.35">
      <c r="B11" s="213"/>
      <c r="C11" s="278"/>
      <c r="D11" s="277"/>
      <c r="E11" s="2"/>
      <c r="F11" s="51"/>
      <c r="G11" s="279"/>
    </row>
    <row r="12" spans="2:13" ht="23" x14ac:dyDescent="0.35">
      <c r="B12" s="213" t="s">
        <v>1612</v>
      </c>
      <c r="C12" s="278"/>
      <c r="D12" s="250" t="s">
        <v>1040</v>
      </c>
      <c r="E12" s="2" t="s">
        <v>280</v>
      </c>
      <c r="F12" s="51">
        <v>1</v>
      </c>
      <c r="G12" s="279"/>
    </row>
    <row r="13" spans="2:13" x14ac:dyDescent="0.35">
      <c r="B13" s="213"/>
      <c r="C13" s="213"/>
      <c r="D13" s="277"/>
      <c r="E13" s="2"/>
      <c r="F13" s="51"/>
      <c r="G13" s="279"/>
    </row>
    <row r="14" spans="2:13" ht="23" x14ac:dyDescent="0.35">
      <c r="B14" s="213" t="s">
        <v>1613</v>
      </c>
      <c r="C14" s="278"/>
      <c r="D14" s="250" t="s">
        <v>1041</v>
      </c>
      <c r="E14" s="2" t="s">
        <v>280</v>
      </c>
      <c r="F14" s="51">
        <v>1</v>
      </c>
      <c r="G14" s="279"/>
    </row>
    <row r="15" spans="2:13" x14ac:dyDescent="0.35">
      <c r="B15" s="278"/>
      <c r="C15" s="278"/>
      <c r="D15" s="278"/>
      <c r="E15" s="2"/>
      <c r="F15" s="51"/>
      <c r="G15" s="279"/>
    </row>
    <row r="16" spans="2:13" x14ac:dyDescent="0.35">
      <c r="B16" s="213" t="s">
        <v>1614</v>
      </c>
      <c r="C16" s="213"/>
      <c r="D16" s="277" t="s">
        <v>1042</v>
      </c>
      <c r="E16" s="2" t="s">
        <v>280</v>
      </c>
      <c r="F16" s="51">
        <v>1</v>
      </c>
      <c r="G16" s="279"/>
    </row>
    <row r="17" spans="2:7" x14ac:dyDescent="0.35">
      <c r="B17" s="278"/>
      <c r="C17" s="278"/>
      <c r="D17" s="278"/>
      <c r="E17" s="2"/>
      <c r="F17" s="51"/>
      <c r="G17" s="279"/>
    </row>
    <row r="18" spans="2:7" x14ac:dyDescent="0.35">
      <c r="B18" s="275" t="s">
        <v>1615</v>
      </c>
      <c r="C18" s="276"/>
      <c r="D18" s="400" t="s">
        <v>1593</v>
      </c>
      <c r="E18" s="2"/>
      <c r="F18" s="51"/>
      <c r="G18" s="279"/>
    </row>
    <row r="19" spans="2:7" x14ac:dyDescent="0.35">
      <c r="B19" s="244"/>
      <c r="C19" s="249"/>
      <c r="D19" s="250"/>
      <c r="E19" s="244"/>
      <c r="F19" s="403"/>
      <c r="G19" s="1"/>
    </row>
    <row r="20" spans="2:7" x14ac:dyDescent="0.35">
      <c r="B20" s="244" t="s">
        <v>1616</v>
      </c>
      <c r="C20" s="249"/>
      <c r="D20" s="250" t="s">
        <v>1594</v>
      </c>
      <c r="E20" s="244"/>
      <c r="F20" s="403"/>
      <c r="G20" s="1"/>
    </row>
    <row r="21" spans="2:7" x14ac:dyDescent="0.35">
      <c r="B21" s="244"/>
      <c r="C21" s="249"/>
      <c r="D21" s="250"/>
      <c r="E21" s="244"/>
      <c r="F21" s="403"/>
      <c r="G21" s="1"/>
    </row>
    <row r="22" spans="2:7" ht="23" x14ac:dyDescent="0.35">
      <c r="B22" s="244"/>
      <c r="C22" s="249"/>
      <c r="D22" s="250" t="s">
        <v>1595</v>
      </c>
      <c r="E22" s="244" t="s">
        <v>21</v>
      </c>
      <c r="F22" s="403">
        <v>4</v>
      </c>
      <c r="G22" s="1"/>
    </row>
    <row r="23" spans="2:7" x14ac:dyDescent="0.35">
      <c r="B23" s="244"/>
      <c r="C23" s="249"/>
      <c r="D23" s="250"/>
      <c r="E23" s="244"/>
      <c r="F23" s="403"/>
      <c r="G23" s="1"/>
    </row>
    <row r="24" spans="2:7" ht="23" x14ac:dyDescent="0.35">
      <c r="B24" s="244"/>
      <c r="C24" s="249"/>
      <c r="D24" s="250" t="s">
        <v>1596</v>
      </c>
      <c r="E24" s="244" t="s">
        <v>34</v>
      </c>
      <c r="F24" s="403">
        <v>80</v>
      </c>
      <c r="G24" s="1"/>
    </row>
    <row r="25" spans="2:7" x14ac:dyDescent="0.35">
      <c r="B25" s="244"/>
      <c r="C25" s="249"/>
      <c r="D25" s="250"/>
      <c r="E25" s="244"/>
      <c r="F25" s="403"/>
      <c r="G25" s="1"/>
    </row>
    <row r="26" spans="2:7" x14ac:dyDescent="0.35">
      <c r="B26" s="244"/>
      <c r="C26" s="249"/>
      <c r="D26" s="250" t="s">
        <v>1597</v>
      </c>
      <c r="E26" s="244" t="s">
        <v>21</v>
      </c>
      <c r="F26" s="403">
        <v>4</v>
      </c>
      <c r="G26" s="1"/>
    </row>
    <row r="27" spans="2:7" x14ac:dyDescent="0.35">
      <c r="B27" s="244"/>
      <c r="C27" s="249"/>
      <c r="D27" s="250"/>
      <c r="E27" s="244"/>
      <c r="F27" s="403"/>
      <c r="G27" s="1"/>
    </row>
    <row r="28" spans="2:7" ht="23" x14ac:dyDescent="0.35">
      <c r="B28" s="244"/>
      <c r="C28" s="249"/>
      <c r="D28" s="250" t="s">
        <v>1598</v>
      </c>
      <c r="E28" s="244" t="s">
        <v>21</v>
      </c>
      <c r="F28" s="403" t="s">
        <v>1599</v>
      </c>
      <c r="G28" s="1"/>
    </row>
    <row r="29" spans="2:7" x14ac:dyDescent="0.35">
      <c r="B29" s="244"/>
      <c r="C29" s="249"/>
      <c r="D29" s="250"/>
      <c r="E29" s="244"/>
      <c r="F29" s="403"/>
      <c r="G29" s="1"/>
    </row>
    <row r="30" spans="2:7" x14ac:dyDescent="0.35">
      <c r="B30" s="244" t="s">
        <v>1617</v>
      </c>
      <c r="C30" s="249"/>
      <c r="D30" s="250" t="s">
        <v>1601</v>
      </c>
      <c r="E30" s="244"/>
      <c r="F30" s="404"/>
      <c r="G30" s="1"/>
    </row>
    <row r="31" spans="2:7" x14ac:dyDescent="0.35">
      <c r="B31" s="244"/>
      <c r="C31" s="249"/>
      <c r="D31" s="250"/>
      <c r="E31" s="244"/>
      <c r="F31" s="404"/>
      <c r="G31" s="1"/>
    </row>
    <row r="32" spans="2:7" ht="23" x14ac:dyDescent="0.35">
      <c r="B32" s="244"/>
      <c r="C32" s="249"/>
      <c r="D32" s="250" t="s">
        <v>1600</v>
      </c>
      <c r="E32" s="244" t="s">
        <v>21</v>
      </c>
      <c r="F32" s="404" t="s">
        <v>1602</v>
      </c>
      <c r="G32" s="1"/>
    </row>
    <row r="33" spans="2:8" x14ac:dyDescent="0.35">
      <c r="B33" s="244"/>
      <c r="C33" s="249"/>
      <c r="D33" s="250"/>
      <c r="E33" s="244"/>
      <c r="F33" s="404"/>
      <c r="G33" s="1"/>
    </row>
    <row r="34" spans="2:8" ht="23" x14ac:dyDescent="0.35">
      <c r="B34" s="244"/>
      <c r="C34" s="249"/>
      <c r="D34" s="250" t="s">
        <v>1596</v>
      </c>
      <c r="E34" s="244" t="s">
        <v>34</v>
      </c>
      <c r="F34" s="404">
        <v>20</v>
      </c>
      <c r="G34" s="1"/>
    </row>
    <row r="35" spans="2:8" x14ac:dyDescent="0.35">
      <c r="B35" s="244"/>
      <c r="C35" s="249"/>
      <c r="D35" s="250"/>
      <c r="E35" s="244"/>
      <c r="F35" s="404"/>
      <c r="G35" s="1"/>
    </row>
    <row r="36" spans="2:8" ht="23" x14ac:dyDescent="0.35">
      <c r="B36" s="244"/>
      <c r="C36" s="249"/>
      <c r="D36" s="250" t="s">
        <v>1604</v>
      </c>
      <c r="E36" s="244" t="s">
        <v>21</v>
      </c>
      <c r="F36" s="404">
        <v>0.6</v>
      </c>
      <c r="G36" s="1"/>
    </row>
    <row r="37" spans="2:8" x14ac:dyDescent="0.35">
      <c r="B37" s="244"/>
      <c r="C37" s="249"/>
      <c r="D37" s="250"/>
      <c r="E37" s="244"/>
      <c r="F37" s="404"/>
      <c r="G37" s="1"/>
    </row>
    <row r="38" spans="2:8" x14ac:dyDescent="0.35">
      <c r="B38" s="244"/>
      <c r="C38" s="249"/>
      <c r="D38" s="250"/>
      <c r="E38" s="244"/>
      <c r="F38" s="404"/>
      <c r="G38" s="1"/>
    </row>
    <row r="39" spans="2:8" x14ac:dyDescent="0.35">
      <c r="B39" s="244" t="s">
        <v>1618</v>
      </c>
      <c r="C39" s="249"/>
      <c r="D39" s="250" t="s">
        <v>1603</v>
      </c>
      <c r="E39" s="244"/>
      <c r="F39" s="404"/>
      <c r="G39" s="1"/>
    </row>
    <row r="40" spans="2:8" x14ac:dyDescent="0.35">
      <c r="B40" s="244"/>
      <c r="C40" s="249"/>
      <c r="D40" s="250"/>
      <c r="E40" s="244"/>
      <c r="F40" s="404"/>
      <c r="G40" s="1"/>
    </row>
    <row r="41" spans="2:8" ht="23" x14ac:dyDescent="0.35">
      <c r="B41" s="244"/>
      <c r="C41" s="249"/>
      <c r="D41" s="250" t="s">
        <v>1605</v>
      </c>
      <c r="E41" s="244" t="s">
        <v>64</v>
      </c>
      <c r="F41" s="404">
        <v>43</v>
      </c>
      <c r="G41" s="1"/>
    </row>
    <row r="42" spans="2:8" x14ac:dyDescent="0.35">
      <c r="B42" s="244"/>
      <c r="C42" s="249"/>
      <c r="D42" s="250"/>
      <c r="E42" s="244"/>
      <c r="F42" s="404"/>
      <c r="G42" s="1"/>
    </row>
    <row r="43" spans="2:8" x14ac:dyDescent="0.35">
      <c r="B43" s="244" t="s">
        <v>1619</v>
      </c>
      <c r="C43" s="249"/>
      <c r="D43" s="250" t="s">
        <v>1606</v>
      </c>
      <c r="E43" s="244"/>
      <c r="F43" s="404"/>
      <c r="G43" s="1"/>
    </row>
    <row r="44" spans="2:8" ht="23" x14ac:dyDescent="0.35">
      <c r="B44" s="244"/>
      <c r="C44" s="249"/>
      <c r="D44" s="250" t="s">
        <v>1607</v>
      </c>
      <c r="E44" s="244" t="s">
        <v>34</v>
      </c>
      <c r="F44" s="404">
        <v>154</v>
      </c>
      <c r="G44" s="1"/>
    </row>
    <row r="45" spans="2:8" x14ac:dyDescent="0.35">
      <c r="B45" s="244"/>
      <c r="C45" s="249"/>
      <c r="D45" s="250"/>
      <c r="E45" s="244"/>
      <c r="F45" s="403"/>
      <c r="G45" s="1"/>
    </row>
    <row r="46" spans="2:8" ht="23" x14ac:dyDescent="0.35">
      <c r="B46" s="244" t="s">
        <v>1620</v>
      </c>
      <c r="C46" s="249"/>
      <c r="D46" s="250" t="s">
        <v>1608</v>
      </c>
      <c r="E46" s="244" t="s">
        <v>329</v>
      </c>
      <c r="F46" s="403">
        <v>1</v>
      </c>
      <c r="G46" s="1"/>
    </row>
    <row r="47" spans="2:8" x14ac:dyDescent="0.35">
      <c r="B47" s="244"/>
      <c r="C47" s="252"/>
      <c r="D47" s="250"/>
      <c r="E47" s="244"/>
      <c r="F47" s="403"/>
      <c r="G47" s="1"/>
    </row>
    <row r="48" spans="2:8" x14ac:dyDescent="0.35">
      <c r="B48" s="197"/>
      <c r="C48" s="198"/>
      <c r="D48" s="199" t="s">
        <v>1622</v>
      </c>
      <c r="E48" s="200"/>
      <c r="F48" s="405"/>
      <c r="G48" s="406"/>
      <c r="H48" s="43"/>
    </row>
  </sheetData>
  <pageMargins left="0.70866141732283472" right="0.70866141732283472" top="0.74803149606299213" bottom="0.74803149606299213" header="0.31496062992125984" footer="0.31496062992125984"/>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3BA2BC38E9334B8608A1B4629C431B" ma:contentTypeVersion="16" ma:contentTypeDescription="Create a new document." ma:contentTypeScope="" ma:versionID="de299d6a7461a85693873122bac483ea">
  <xsd:schema xmlns:xsd="http://www.w3.org/2001/XMLSchema" xmlns:xs="http://www.w3.org/2001/XMLSchema" xmlns:p="http://schemas.microsoft.com/office/2006/metadata/properties" xmlns:ns2="303884ea-bd5f-4eae-82c2-695c8acb8da1" xmlns:ns3="0c166c22-e8a4-4376-8133-5ed595494b51" targetNamespace="http://schemas.microsoft.com/office/2006/metadata/properties" ma:root="true" ma:fieldsID="59f58caf776e5b88aab0161bcc9fbfe1" ns2:_="" ns3:_="">
    <xsd:import namespace="303884ea-bd5f-4eae-82c2-695c8acb8da1"/>
    <xsd:import namespace="0c166c22-e8a4-4376-8133-5ed595494b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884ea-bd5f-4eae-82c2-695c8acb8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aa61100-00d8-46a5-b128-e4a4a0091ac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166c22-e8a4-4376-8133-5ed595494b5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61dfb9a-f5d1-4864-8004-190c81a595d3}" ma:internalName="TaxCatchAll" ma:showField="CatchAllData" ma:web="0c166c22-e8a4-4376-8133-5ed595494b5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3884ea-bd5f-4eae-82c2-695c8acb8da1">
      <Terms xmlns="http://schemas.microsoft.com/office/infopath/2007/PartnerControls"/>
    </lcf76f155ced4ddcb4097134ff3c332f>
    <TaxCatchAll xmlns="0c166c22-e8a4-4376-8133-5ed595494b51" xsi:nil="true"/>
  </documentManagement>
</p:properties>
</file>

<file path=customXml/itemProps1.xml><?xml version="1.0" encoding="utf-8"?>
<ds:datastoreItem xmlns:ds="http://schemas.openxmlformats.org/officeDocument/2006/customXml" ds:itemID="{338D6B22-4EFC-42E1-AAD5-F39950ABE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884ea-bd5f-4eae-82c2-695c8acb8da1"/>
    <ds:schemaRef ds:uri="0c166c22-e8a4-4376-8133-5ed595494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37975A-3381-403D-97B1-3F31675DA661}">
  <ds:schemaRefs>
    <ds:schemaRef ds:uri="http://schemas.microsoft.com/sharepoint/v3/contenttype/forms"/>
  </ds:schemaRefs>
</ds:datastoreItem>
</file>

<file path=customXml/itemProps3.xml><?xml version="1.0" encoding="utf-8"?>
<ds:datastoreItem xmlns:ds="http://schemas.openxmlformats.org/officeDocument/2006/customXml" ds:itemID="{BEE326C6-2485-4278-A867-7AF53F666A09}">
  <ds:schemaRefs>
    <ds:schemaRef ds:uri="http://schemas.microsoft.com/office/2006/metadata/properties"/>
    <ds:schemaRef ds:uri="http://schemas.microsoft.com/office/infopath/2007/PartnerControls"/>
    <ds:schemaRef ds:uri="303884ea-bd5f-4eae-82c2-695c8acb8da1"/>
    <ds:schemaRef ds:uri="0c166c22-e8a4-4376-8133-5ed595494b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41</vt:i4>
      </vt:variant>
    </vt:vector>
  </HeadingPairs>
  <TitlesOfParts>
    <vt:vector size="65" baseType="lpstr">
      <vt:lpstr>Schedule A</vt:lpstr>
      <vt:lpstr>Schedule B</vt:lpstr>
      <vt:lpstr>Schedule C</vt:lpstr>
      <vt:lpstr>Schedule D</vt:lpstr>
      <vt:lpstr>Schedule E</vt:lpstr>
      <vt:lpstr>Schedule F</vt:lpstr>
      <vt:lpstr>Schedule G</vt:lpstr>
      <vt:lpstr>Schedule H</vt:lpstr>
      <vt:lpstr>Schedule J</vt:lpstr>
      <vt:lpstr>Schedule K</vt:lpstr>
      <vt:lpstr>SCHED MA</vt:lpstr>
      <vt:lpstr>SCHED MB</vt:lpstr>
      <vt:lpstr>SCHED MC</vt:lpstr>
      <vt:lpstr>SCHED MD</vt:lpstr>
      <vt:lpstr>SCHED ME</vt:lpstr>
      <vt:lpstr>SCHED MF</vt:lpstr>
      <vt:lpstr>SCHED MG</vt:lpstr>
      <vt:lpstr>SCHED EA</vt:lpstr>
      <vt:lpstr>SCHED EB</vt:lpstr>
      <vt:lpstr>SCHED EC</vt:lpstr>
      <vt:lpstr>SCHED ED</vt:lpstr>
      <vt:lpstr>SCHED EF</vt:lpstr>
      <vt:lpstr>SCHED EG</vt:lpstr>
      <vt:lpstr>SUMMARY</vt:lpstr>
      <vt:lpstr>'SCHED EA'!Print_Area</vt:lpstr>
      <vt:lpstr>'SCHED EB'!Print_Area</vt:lpstr>
      <vt:lpstr>'SCHED EC'!Print_Area</vt:lpstr>
      <vt:lpstr>'SCHED ED'!Print_Area</vt:lpstr>
      <vt:lpstr>'SCHED EF'!Print_Area</vt:lpstr>
      <vt:lpstr>'SCHED EG'!Print_Area</vt:lpstr>
      <vt:lpstr>'SCHED MA'!Print_Area</vt:lpstr>
      <vt:lpstr>'SCHED MB'!Print_Area</vt:lpstr>
      <vt:lpstr>'SCHED MC'!Print_Area</vt:lpstr>
      <vt:lpstr>'SCHED MD'!Print_Area</vt:lpstr>
      <vt:lpstr>'SCHED ME'!Print_Area</vt:lpstr>
      <vt:lpstr>'SCHED MF'!Print_Area</vt:lpstr>
      <vt:lpstr>'SCHED MG'!Print_Area</vt:lpstr>
      <vt:lpstr>'Schedule A'!Print_Area</vt:lpstr>
      <vt:lpstr>'Schedule B'!Print_Area</vt:lpstr>
      <vt:lpstr>'Schedule C'!Print_Area</vt:lpstr>
      <vt:lpstr>'Schedule D'!Print_Area</vt:lpstr>
      <vt:lpstr>'Schedule E'!Print_Area</vt:lpstr>
      <vt:lpstr>'Schedule F'!Print_Area</vt:lpstr>
      <vt:lpstr>'Schedule G'!Print_Area</vt:lpstr>
      <vt:lpstr>'Schedule H'!Print_Area</vt:lpstr>
      <vt:lpstr>'Schedule J'!Print_Area</vt:lpstr>
      <vt:lpstr>'Schedule K'!Print_Area</vt:lpstr>
      <vt:lpstr>SUMMARY!Print_Area</vt:lpstr>
      <vt:lpstr>'SCHED MA'!Print_Titles</vt:lpstr>
      <vt:lpstr>'SCHED MB'!Print_Titles</vt:lpstr>
      <vt:lpstr>'SCHED MC'!Print_Titles</vt:lpstr>
      <vt:lpstr>'SCHED MD'!Print_Titles</vt:lpstr>
      <vt:lpstr>'SCHED ME'!Print_Titles</vt:lpstr>
      <vt:lpstr>'SCHED MF'!Print_Titles</vt:lpstr>
      <vt:lpstr>'SCHED MG'!Print_Titles</vt:lpstr>
      <vt:lpstr>'Schedule A'!Print_Titles</vt:lpstr>
      <vt:lpstr>'Schedule B'!Print_Titles</vt:lpstr>
      <vt:lpstr>'Schedule C'!Print_Titles</vt:lpstr>
      <vt:lpstr>'Schedule D'!Print_Titles</vt:lpstr>
      <vt:lpstr>'Schedule E'!Print_Titles</vt:lpstr>
      <vt:lpstr>'Schedule F'!Print_Titles</vt:lpstr>
      <vt:lpstr>'Schedule G'!Print_Titles</vt:lpstr>
      <vt:lpstr>'Schedule H'!Print_Titles</vt:lpstr>
      <vt:lpstr>'Schedule J'!Print_Titles</vt:lpstr>
      <vt:lpstr>'Schedule 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Kunene</dc:creator>
  <cp:lastModifiedBy>Aphumle Mnyaka</cp:lastModifiedBy>
  <cp:lastPrinted>2025-11-17T20:38:14Z</cp:lastPrinted>
  <dcterms:created xsi:type="dcterms:W3CDTF">2025-11-03T08:38:32Z</dcterms:created>
  <dcterms:modified xsi:type="dcterms:W3CDTF">2026-05-19T13:33:12Z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0x010100CE3BA2BC38E9334B8608A1B4629C431B</vt:lpwstr>
  </property>
  <property fmtid="{D5CDD505-2E9C-101B-9397-08002B2CF9AE}" pid="3" name="MediaServiceImageTags">
    <vt:lpwstr/>
  </property>
</Properties>
</file>