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tnavigationservices-my.sharepoint.com/personal/siyabongancu_atns_co_za/Documents/Annual Procurement Plan Projects/Project 07 - FACT SSS Chiller Plant Replacement/Permission to Issue/Final Document for Permission to Issue/"/>
    </mc:Choice>
  </mc:AlternateContent>
  <xr:revisionPtr revIDLastSave="1" documentId="8_{343E9D5A-DA73-483A-9280-94BB64EC7E48}" xr6:coauthVersionLast="47" xr6:coauthVersionMax="47" xr10:uidLastSave="{AFB91D9C-F32D-4291-8A7F-59EB3A38F720}"/>
  <bookViews>
    <workbookView xWindow="-110" yWindow="-110" windowWidth="19420" windowHeight="11500" xr2:uid="{00000000-000D-0000-FFFF-FFFF00000000}"/>
  </bookViews>
  <sheets>
    <sheet name="Summary" sheetId="3" r:id="rId1"/>
    <sheet name="Acquisition" sheetId="1" r:id="rId2"/>
    <sheet name="Maintenance"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1" i="2" l="1"/>
  <c r="C19" i="3"/>
  <c r="C18" i="3"/>
  <c r="C20" i="3" s="1"/>
  <c r="B19" i="3"/>
  <c r="B18" i="3"/>
  <c r="C15" i="3"/>
  <c r="C13" i="3"/>
  <c r="C11" i="3"/>
  <c r="C10" i="3"/>
  <c r="C9" i="3"/>
  <c r="C8" i="3"/>
  <c r="C7" i="3"/>
  <c r="C6" i="3"/>
  <c r="C5" i="3"/>
  <c r="C4" i="3"/>
  <c r="C3" i="3"/>
  <c r="C12" i="3" s="1"/>
  <c r="C14" i="3" s="1"/>
  <c r="C16" i="3" s="1"/>
  <c r="B13" i="3"/>
  <c r="B11" i="3"/>
  <c r="B10" i="3"/>
  <c r="B9" i="3"/>
  <c r="B8" i="3"/>
  <c r="B7" i="3"/>
  <c r="B6" i="3"/>
  <c r="B5" i="3"/>
  <c r="B4" i="3"/>
  <c r="B3" i="3"/>
  <c r="B207" i="2"/>
  <c r="B206" i="2"/>
  <c r="B196" i="2"/>
  <c r="B200" i="2" s="1"/>
  <c r="H168" i="2"/>
  <c r="H167" i="2"/>
  <c r="H169" i="2" s="1"/>
  <c r="H163" i="2"/>
  <c r="H162" i="2"/>
  <c r="H161" i="2"/>
  <c r="H160" i="2"/>
  <c r="H158" i="2"/>
  <c r="H157" i="2"/>
  <c r="H156" i="2"/>
  <c r="H155" i="2"/>
  <c r="H153" i="2"/>
  <c r="H152" i="2"/>
  <c r="H151" i="2"/>
  <c r="H150" i="2"/>
  <c r="H148" i="2"/>
  <c r="H147" i="2"/>
  <c r="H146" i="2"/>
  <c r="H145" i="2"/>
  <c r="H143" i="2"/>
  <c r="H142" i="2"/>
  <c r="H141" i="2"/>
  <c r="H140" i="2"/>
  <c r="H138" i="2"/>
  <c r="H137" i="2"/>
  <c r="H136" i="2"/>
  <c r="H135" i="2"/>
  <c r="H133" i="2"/>
  <c r="H132" i="2"/>
  <c r="H131" i="2"/>
  <c r="H130" i="2"/>
  <c r="H128" i="2"/>
  <c r="H127" i="2"/>
  <c r="H126" i="2"/>
  <c r="H125" i="2"/>
  <c r="H123" i="2"/>
  <c r="H122" i="2"/>
  <c r="H121" i="2"/>
  <c r="H120" i="2"/>
  <c r="H118" i="2"/>
  <c r="H117" i="2"/>
  <c r="H116" i="2"/>
  <c r="H115" i="2"/>
  <c r="H110" i="2"/>
  <c r="H109" i="2"/>
  <c r="H108" i="2"/>
  <c r="H107" i="2"/>
  <c r="H105" i="2"/>
  <c r="H104" i="2"/>
  <c r="H103" i="2"/>
  <c r="H102" i="2"/>
  <c r="H100" i="2"/>
  <c r="H99" i="2"/>
  <c r="H98" i="2"/>
  <c r="H97" i="2"/>
  <c r="H95" i="2"/>
  <c r="H94" i="2"/>
  <c r="H93" i="2"/>
  <c r="H92" i="2"/>
  <c r="H90" i="2"/>
  <c r="H89" i="2"/>
  <c r="H88" i="2"/>
  <c r="H87" i="2"/>
  <c r="H85" i="2"/>
  <c r="H84" i="2"/>
  <c r="H83" i="2"/>
  <c r="H82" i="2"/>
  <c r="H80" i="2"/>
  <c r="H79" i="2"/>
  <c r="H78" i="2"/>
  <c r="H77" i="2"/>
  <c r="H72" i="2"/>
  <c r="H71" i="2"/>
  <c r="H70" i="2"/>
  <c r="H69" i="2"/>
  <c r="H67" i="2"/>
  <c r="H66" i="2"/>
  <c r="H65" i="2"/>
  <c r="H64" i="2"/>
  <c r="H62" i="2"/>
  <c r="H61" i="2"/>
  <c r="H60" i="2"/>
  <c r="H59" i="2"/>
  <c r="H57" i="2"/>
  <c r="H56" i="2"/>
  <c r="H55" i="2"/>
  <c r="H54" i="2"/>
  <c r="H49" i="2"/>
  <c r="H48" i="2"/>
  <c r="H47" i="2"/>
  <c r="H46" i="2"/>
  <c r="H42" i="2"/>
  <c r="H41" i="2"/>
  <c r="H40" i="2"/>
  <c r="H39" i="2"/>
  <c r="H43" i="2" s="1"/>
  <c r="H36" i="2"/>
  <c r="H35" i="2"/>
  <c r="H34" i="2"/>
  <c r="H33" i="2"/>
  <c r="H32" i="2"/>
  <c r="H28" i="2"/>
  <c r="H27" i="2"/>
  <c r="H26" i="2"/>
  <c r="H25" i="2"/>
  <c r="H21" i="2"/>
  <c r="H20" i="2"/>
  <c r="H19" i="2"/>
  <c r="H18" i="2"/>
  <c r="H14" i="2"/>
  <c r="H13" i="2"/>
  <c r="H12" i="2"/>
  <c r="H11" i="2"/>
  <c r="H10" i="2"/>
  <c r="C21" i="3" l="1"/>
  <c r="C22" i="3" s="1"/>
  <c r="C24" i="3" s="1"/>
  <c r="H111" i="2"/>
  <c r="H15" i="2"/>
  <c r="H29" i="2"/>
  <c r="H73" i="2"/>
  <c r="H22" i="2"/>
  <c r="B201" i="2" s="1"/>
  <c r="H164" i="2"/>
  <c r="H50" i="2"/>
  <c r="A104" i="1"/>
  <c r="A105" i="1" s="1"/>
  <c r="A106" i="1" s="1"/>
  <c r="A107" i="1" s="1"/>
  <c r="A108" i="1" s="1"/>
  <c r="A109" i="1" s="1"/>
  <c r="A110" i="1" s="1"/>
  <c r="A111" i="1" s="1"/>
  <c r="A94" i="1"/>
  <c r="A95" i="1" s="1"/>
  <c r="A96" i="1" s="1"/>
  <c r="A97" i="1" s="1"/>
  <c r="A98" i="1" s="1"/>
  <c r="A99" i="1" s="1"/>
  <c r="A100" i="1" s="1"/>
  <c r="A101" i="1" s="1"/>
  <c r="A76" i="1"/>
  <c r="A77" i="1" s="1"/>
  <c r="A78" i="1" s="1"/>
  <c r="A79" i="1" s="1"/>
  <c r="A80" i="1" s="1"/>
  <c r="A81" i="1" s="1"/>
  <c r="A82" i="1" s="1"/>
  <c r="A83" i="1" s="1"/>
  <c r="A63" i="1"/>
  <c r="A64" i="1" s="1"/>
  <c r="A65" i="1" s="1"/>
  <c r="A66" i="1" s="1"/>
  <c r="A67" i="1" s="1"/>
  <c r="A68" i="1" s="1"/>
  <c r="A69" i="1" s="1"/>
  <c r="A70" i="1" s="1"/>
  <c r="A54" i="1"/>
  <c r="A55" i="1" s="1"/>
  <c r="A56" i="1" s="1"/>
  <c r="A57" i="1" s="1"/>
  <c r="A58" i="1" s="1"/>
  <c r="A59" i="1" s="1"/>
  <c r="A60" i="1" s="1"/>
  <c r="A35" i="1"/>
  <c r="A36" i="1" s="1"/>
  <c r="A37" i="1" s="1"/>
  <c r="A38" i="1" s="1"/>
  <c r="A39" i="1" s="1"/>
  <c r="A40" i="1" s="1"/>
  <c r="A41" i="1" s="1"/>
  <c r="A42" i="1" s="1"/>
  <c r="A20" i="1"/>
  <c r="A21" i="1" s="1"/>
  <c r="A22" i="1" s="1"/>
  <c r="A23" i="1" s="1"/>
  <c r="A24" i="1" s="1"/>
  <c r="A25" i="1" s="1"/>
  <c r="A26" i="1" s="1"/>
  <c r="A27" i="1" s="1"/>
  <c r="A14" i="1"/>
  <c r="A15" i="1" s="1"/>
  <c r="A16" i="1" s="1"/>
  <c r="A17" i="1" s="1"/>
  <c r="B202" i="2" l="1"/>
  <c r="B203" i="2" s="1"/>
  <c r="B204" i="2" s="1"/>
  <c r="B205" i="2" s="1"/>
  <c r="A6" i="1"/>
  <c r="A7" i="1" s="1"/>
  <c r="A8" i="1" s="1"/>
  <c r="A9" i="1" s="1"/>
  <c r="A10" i="1" s="1"/>
  <c r="A11" i="1" s="1"/>
  <c r="A5" i="1"/>
  <c r="G108" i="1"/>
  <c r="G105" i="1"/>
  <c r="G104" i="1"/>
  <c r="G103" i="1"/>
  <c r="G102" i="1"/>
  <c r="G98" i="1"/>
  <c r="G93" i="1"/>
  <c r="G92" i="1"/>
  <c r="G88" i="1"/>
  <c r="G86" i="1"/>
  <c r="G85" i="1"/>
  <c r="G84" i="1"/>
  <c r="G83" i="1"/>
  <c r="G82" i="1"/>
  <c r="G75" i="1"/>
  <c r="G74" i="1"/>
  <c r="G70" i="1"/>
  <c r="G69" i="1"/>
  <c r="G62" i="1"/>
  <c r="G61" i="1"/>
  <c r="G119" i="1" s="1"/>
  <c r="G57" i="1"/>
  <c r="G55" i="1"/>
  <c r="G52" i="1"/>
  <c r="G48" i="1"/>
  <c r="G45" i="1"/>
  <c r="G44" i="1"/>
  <c r="G43" i="1"/>
  <c r="G42" i="1"/>
  <c r="G41" i="1"/>
  <c r="G34" i="1"/>
  <c r="G33" i="1"/>
  <c r="G19" i="1"/>
  <c r="G18" i="1"/>
  <c r="G17" i="1"/>
  <c r="G16" i="1"/>
  <c r="G15" i="1"/>
  <c r="G14" i="1"/>
  <c r="G13" i="1"/>
  <c r="G12" i="1"/>
  <c r="G11" i="1"/>
  <c r="G10" i="1"/>
  <c r="G9" i="1"/>
  <c r="G8" i="1"/>
  <c r="G7" i="1"/>
  <c r="G6" i="1"/>
  <c r="G5" i="1"/>
  <c r="G4" i="1"/>
  <c r="G3" i="1"/>
  <c r="G120" i="1" l="1"/>
  <c r="G121" i="1" s="1"/>
  <c r="G122" i="1" l="1"/>
  <c r="G1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G10" authorId="0" shapeId="0" xr:uid="{8D7366DA-CDA5-4825-A17C-9BED1DCF7EC8}">
      <text>
        <r>
          <rPr>
            <sz val="11"/>
            <color theme="1"/>
            <rFont val="Calibri"/>
          </rPr>
          <t>Bidder to enter rate for this line item.</t>
        </r>
      </text>
    </comment>
    <comment ref="G11" authorId="0" shapeId="0" xr:uid="{AF33359F-2CDB-4DDD-92A6-216605918D2C}">
      <text>
        <r>
          <rPr>
            <sz val="11"/>
            <color theme="1"/>
            <rFont val="Calibri"/>
          </rPr>
          <t>Bidder to enter rate for this line item.</t>
        </r>
      </text>
    </comment>
    <comment ref="G12" authorId="0" shapeId="0" xr:uid="{84C23CDA-DA57-46C1-BC37-9A1066F7FF4F}">
      <text>
        <r>
          <rPr>
            <sz val="11"/>
            <color theme="1"/>
            <rFont val="Calibri"/>
          </rPr>
          <t>Bidder to enter rate for this line item.</t>
        </r>
      </text>
    </comment>
    <comment ref="G13" authorId="0" shapeId="0" xr:uid="{248C5300-9979-46D7-9C42-0F14FD207E27}">
      <text>
        <r>
          <rPr>
            <sz val="11"/>
            <color theme="1"/>
            <rFont val="Calibri"/>
          </rPr>
          <t>Bidder to enter rate for this line item.</t>
        </r>
      </text>
    </comment>
    <comment ref="G14" authorId="0" shapeId="0" xr:uid="{6CF5BA01-23C6-4699-9A13-45258E3983D6}">
      <text>
        <r>
          <rPr>
            <sz val="11"/>
            <color theme="1"/>
            <rFont val="Calibri"/>
          </rPr>
          <t>Bidder to enter rate for this line item.</t>
        </r>
      </text>
    </comment>
    <comment ref="G18" authorId="0" shapeId="0" xr:uid="{208F00E1-7E7F-4379-97F6-62E36027714A}">
      <text>
        <r>
          <rPr>
            <sz val="11"/>
            <color theme="1"/>
            <rFont val="Calibri"/>
          </rPr>
          <t>Bidder to enter rate for this line item.</t>
        </r>
      </text>
    </comment>
    <comment ref="G19" authorId="0" shapeId="0" xr:uid="{7514F1A4-2378-446C-9FDF-EAA12560EAD9}">
      <text>
        <r>
          <rPr>
            <sz val="11"/>
            <color theme="1"/>
            <rFont val="Calibri"/>
          </rPr>
          <t>Bidder to enter rate for this line item.</t>
        </r>
      </text>
    </comment>
    <comment ref="G20" authorId="0" shapeId="0" xr:uid="{19B9FE1E-72A4-4086-9CDB-7B656E7D71F5}">
      <text>
        <r>
          <rPr>
            <sz val="11"/>
            <color theme="1"/>
            <rFont val="Calibri"/>
          </rPr>
          <t>Bidder to enter rate for this line item.</t>
        </r>
      </text>
    </comment>
    <comment ref="G21" authorId="0" shapeId="0" xr:uid="{63AE847B-7338-4A91-B0DE-799EAD4737EE}">
      <text>
        <r>
          <rPr>
            <sz val="11"/>
            <color theme="1"/>
            <rFont val="Calibri"/>
          </rPr>
          <t>Bidder to enter rate for this line item.</t>
        </r>
      </text>
    </comment>
    <comment ref="G25" authorId="0" shapeId="0" xr:uid="{53A5A748-05AF-451F-BEB4-3EDE6699BC7B}">
      <text>
        <r>
          <rPr>
            <sz val="11"/>
            <color theme="1"/>
            <rFont val="Calibri"/>
          </rPr>
          <t>Bidder to enter rate for this line item.</t>
        </r>
      </text>
    </comment>
    <comment ref="G26" authorId="0" shapeId="0" xr:uid="{EA79FB3D-531E-4D6B-9EED-385886CA3D36}">
      <text>
        <r>
          <rPr>
            <sz val="11"/>
            <color theme="1"/>
            <rFont val="Calibri"/>
          </rPr>
          <t>Bidder to enter rate for this line item.</t>
        </r>
      </text>
    </comment>
    <comment ref="G27" authorId="0" shapeId="0" xr:uid="{104C0A53-2EDE-4F16-A862-1101E50334C7}">
      <text>
        <r>
          <rPr>
            <sz val="11"/>
            <color theme="1"/>
            <rFont val="Calibri"/>
          </rPr>
          <t>Bidder to enter rate for this line item.</t>
        </r>
      </text>
    </comment>
    <comment ref="G28" authorId="0" shapeId="0" xr:uid="{C22BC04C-A86C-49C4-8105-17D6E21F8D84}">
      <text>
        <r>
          <rPr>
            <sz val="11"/>
            <color theme="1"/>
            <rFont val="Calibri"/>
          </rPr>
          <t>Bidder to enter rate for this line item.</t>
        </r>
      </text>
    </comment>
    <comment ref="G32" authorId="0" shapeId="0" xr:uid="{B3DC5909-7C76-4036-824F-92CEA355E317}">
      <text>
        <r>
          <rPr>
            <sz val="11"/>
            <color theme="1"/>
            <rFont val="Calibri"/>
          </rPr>
          <t>Bidder to enter rate for this line item.</t>
        </r>
      </text>
    </comment>
    <comment ref="G33" authorId="0" shapeId="0" xr:uid="{C7B2FD64-CB69-4576-A65C-C50CD6D79C95}">
      <text>
        <r>
          <rPr>
            <sz val="11"/>
            <color theme="1"/>
            <rFont val="Calibri"/>
          </rPr>
          <t>Bidder to enter rate for this line item.</t>
        </r>
      </text>
    </comment>
    <comment ref="G34" authorId="0" shapeId="0" xr:uid="{43F983F1-2E26-4D4E-933D-59FE40435749}">
      <text>
        <r>
          <rPr>
            <sz val="11"/>
            <color theme="1"/>
            <rFont val="Calibri"/>
          </rPr>
          <t>Bidder to enter rate for this line item.</t>
        </r>
      </text>
    </comment>
    <comment ref="G35" authorId="0" shapeId="0" xr:uid="{9676F2CD-315F-448F-8F58-DECC1E32F093}">
      <text>
        <r>
          <rPr>
            <sz val="11"/>
            <color theme="1"/>
            <rFont val="Calibri"/>
          </rPr>
          <t>Bidder to enter rate for this line item.</t>
        </r>
      </text>
    </comment>
    <comment ref="G39" authorId="0" shapeId="0" xr:uid="{746E9335-F4FE-490D-8EE2-8CA86B36CE72}">
      <text>
        <r>
          <rPr>
            <sz val="11"/>
            <color theme="1"/>
            <rFont val="Calibri"/>
          </rPr>
          <t>Bidder to enter rate for this line item.</t>
        </r>
      </text>
    </comment>
    <comment ref="G40" authorId="0" shapeId="0" xr:uid="{530CAD9D-8288-4E44-A632-3AFAD59C6FB8}">
      <text>
        <r>
          <rPr>
            <sz val="11"/>
            <color theme="1"/>
            <rFont val="Calibri"/>
          </rPr>
          <t>Bidder to enter rate for this line item.</t>
        </r>
      </text>
    </comment>
    <comment ref="G41" authorId="0" shapeId="0" xr:uid="{28669EC7-A431-4DFD-8F3B-A454289FB040}">
      <text>
        <r>
          <rPr>
            <sz val="11"/>
            <color theme="1"/>
            <rFont val="Calibri"/>
          </rPr>
          <t>Bidder to enter rate for this line item.</t>
        </r>
      </text>
    </comment>
    <comment ref="G42" authorId="0" shapeId="0" xr:uid="{78F54A17-79FE-4831-B5C1-87AB24797796}">
      <text>
        <r>
          <rPr>
            <sz val="11"/>
            <color theme="1"/>
            <rFont val="Calibri"/>
          </rPr>
          <t>Bidder to enter rate for this line item.</t>
        </r>
      </text>
    </comment>
    <comment ref="G46" authorId="0" shapeId="0" xr:uid="{36BD98AF-005C-4594-B898-4E8B06CF571C}">
      <text>
        <r>
          <rPr>
            <sz val="11"/>
            <color theme="1"/>
            <rFont val="Calibri"/>
          </rPr>
          <t>Bidder to enter rate for this line item.</t>
        </r>
      </text>
    </comment>
    <comment ref="G47" authorId="0" shapeId="0" xr:uid="{1DA9E51B-0862-4693-BDF2-C3B77B0D1B96}">
      <text>
        <r>
          <rPr>
            <sz val="11"/>
            <color theme="1"/>
            <rFont val="Calibri"/>
          </rPr>
          <t>Bidder to enter rate for this line item.</t>
        </r>
      </text>
    </comment>
    <comment ref="G48" authorId="0" shapeId="0" xr:uid="{4178012C-CCC4-4F84-879A-B837A6B30115}">
      <text>
        <r>
          <rPr>
            <sz val="11"/>
            <color theme="1"/>
            <rFont val="Calibri"/>
          </rPr>
          <t>Bidder to enter rate for this line item.</t>
        </r>
      </text>
    </comment>
    <comment ref="G49" authorId="0" shapeId="0" xr:uid="{894AE56C-86FF-4CD2-9E56-25A3AE423F49}">
      <text>
        <r>
          <rPr>
            <sz val="11"/>
            <color theme="1"/>
            <rFont val="Calibri"/>
          </rPr>
          <t>Bidder to enter rate for this line item.</t>
        </r>
      </text>
    </comment>
    <comment ref="G54" authorId="0" shapeId="0" xr:uid="{061F1831-B48F-4398-B944-C26162C46B1E}">
      <text>
        <r>
          <rPr>
            <sz val="11"/>
            <color theme="1"/>
            <rFont val="Calibri"/>
          </rPr>
          <t>Bidder to enter rate for this line item.</t>
        </r>
      </text>
    </comment>
    <comment ref="G55" authorId="0" shapeId="0" xr:uid="{069FBDCB-09A5-4CAE-AF62-E0F52EF75460}">
      <text>
        <r>
          <rPr>
            <sz val="11"/>
            <color theme="1"/>
            <rFont val="Calibri"/>
          </rPr>
          <t>Bidder to enter rate for this line item.</t>
        </r>
      </text>
    </comment>
    <comment ref="G56" authorId="0" shapeId="0" xr:uid="{15EAD636-439D-473E-83B5-5ED486F04876}">
      <text>
        <r>
          <rPr>
            <sz val="11"/>
            <color theme="1"/>
            <rFont val="Calibri"/>
          </rPr>
          <t>Bidder to enter rate for this line item.</t>
        </r>
      </text>
    </comment>
    <comment ref="G57" authorId="0" shapeId="0" xr:uid="{A475BD32-9B89-493F-96CC-C7F6ECE0890A}">
      <text>
        <r>
          <rPr>
            <sz val="11"/>
            <color theme="1"/>
            <rFont val="Calibri"/>
          </rPr>
          <t>Bidder to enter rate for this line item.</t>
        </r>
      </text>
    </comment>
    <comment ref="G59" authorId="0" shapeId="0" xr:uid="{A74DB7F5-1E37-4CF4-8CD5-1B59AA41909E}">
      <text>
        <r>
          <rPr>
            <sz val="11"/>
            <color theme="1"/>
            <rFont val="Calibri"/>
          </rPr>
          <t>Bidder to enter rate for this line item.</t>
        </r>
      </text>
    </comment>
    <comment ref="G60" authorId="0" shapeId="0" xr:uid="{71EF15ED-431D-4DD7-AAFB-C02CCF82203E}">
      <text>
        <r>
          <rPr>
            <sz val="11"/>
            <color theme="1"/>
            <rFont val="Calibri"/>
          </rPr>
          <t>Bidder to enter rate for this line item.</t>
        </r>
      </text>
    </comment>
    <comment ref="G61" authorId="0" shapeId="0" xr:uid="{8ACF8E65-399D-4584-B0A2-2EA77F21A54B}">
      <text>
        <r>
          <rPr>
            <sz val="11"/>
            <color theme="1"/>
            <rFont val="Calibri"/>
          </rPr>
          <t>Bidder to enter rate for this line item.</t>
        </r>
      </text>
    </comment>
    <comment ref="G62" authorId="0" shapeId="0" xr:uid="{950CC9BD-2D39-416D-B0ED-AEABBC2D7190}">
      <text>
        <r>
          <rPr>
            <sz val="11"/>
            <color theme="1"/>
            <rFont val="Calibri"/>
          </rPr>
          <t>Bidder to enter rate for this line item.</t>
        </r>
      </text>
    </comment>
    <comment ref="G64" authorId="0" shapeId="0" xr:uid="{C1A5CABB-BF17-4482-97A7-BD86B35CA14F}">
      <text>
        <r>
          <rPr>
            <sz val="11"/>
            <color theme="1"/>
            <rFont val="Calibri"/>
          </rPr>
          <t>Bidder to enter rate for this line item.</t>
        </r>
      </text>
    </comment>
    <comment ref="G65" authorId="0" shapeId="0" xr:uid="{BAAA9C20-CB24-41D9-A0F4-82C9E58679C4}">
      <text>
        <r>
          <rPr>
            <sz val="11"/>
            <color theme="1"/>
            <rFont val="Calibri"/>
          </rPr>
          <t>Bidder to enter rate for this line item.</t>
        </r>
      </text>
    </comment>
    <comment ref="G66" authorId="0" shapeId="0" xr:uid="{FC2A4DC4-1A72-4C7B-B1B9-7B4B2607D788}">
      <text>
        <r>
          <rPr>
            <sz val="11"/>
            <color theme="1"/>
            <rFont val="Calibri"/>
          </rPr>
          <t>Bidder to enter rate for this line item.</t>
        </r>
      </text>
    </comment>
    <comment ref="G67" authorId="0" shapeId="0" xr:uid="{F7F908BD-4CB1-41AD-9E49-54761ED000DF}">
      <text>
        <r>
          <rPr>
            <sz val="11"/>
            <color theme="1"/>
            <rFont val="Calibri"/>
          </rPr>
          <t>Bidder to enter rate for this line item.</t>
        </r>
      </text>
    </comment>
    <comment ref="G69" authorId="0" shapeId="0" xr:uid="{3DDA87C9-B584-4D41-9D3C-998D258D2EA4}">
      <text>
        <r>
          <rPr>
            <sz val="11"/>
            <color theme="1"/>
            <rFont val="Calibri"/>
          </rPr>
          <t>Bidder to enter rate for this line item.</t>
        </r>
      </text>
    </comment>
    <comment ref="G70" authorId="0" shapeId="0" xr:uid="{5B090745-7BC6-4938-9300-0DD71D1D8A00}">
      <text>
        <r>
          <rPr>
            <sz val="11"/>
            <color theme="1"/>
            <rFont val="Calibri"/>
          </rPr>
          <t>Bidder to enter rate for this line item.</t>
        </r>
      </text>
    </comment>
    <comment ref="G71" authorId="0" shapeId="0" xr:uid="{65AF5B0E-6C38-4D6C-B310-76747570F37F}">
      <text>
        <r>
          <rPr>
            <sz val="11"/>
            <color theme="1"/>
            <rFont val="Calibri"/>
          </rPr>
          <t>Bidder to enter rate for this line item.</t>
        </r>
      </text>
    </comment>
    <comment ref="G72" authorId="0" shapeId="0" xr:uid="{4AECB5E8-517B-40E6-ADCF-6C310773CDE9}">
      <text>
        <r>
          <rPr>
            <sz val="11"/>
            <color theme="1"/>
            <rFont val="Calibri"/>
          </rPr>
          <t>Bidder to enter rate for this line item.</t>
        </r>
      </text>
    </comment>
    <comment ref="G77" authorId="0" shapeId="0" xr:uid="{067F53C6-673B-4EEC-8D07-045126D5FB1F}">
      <text>
        <r>
          <rPr>
            <sz val="11"/>
            <color theme="1"/>
            <rFont val="Calibri"/>
          </rPr>
          <t>Bidder to enter rate for this line item.</t>
        </r>
      </text>
    </comment>
    <comment ref="G78" authorId="0" shapeId="0" xr:uid="{014274E0-B09F-4506-A3A4-ECB5F271160C}">
      <text>
        <r>
          <rPr>
            <sz val="11"/>
            <color theme="1"/>
            <rFont val="Calibri"/>
          </rPr>
          <t>Bidder to enter rate for this line item.</t>
        </r>
      </text>
    </comment>
    <comment ref="G79" authorId="0" shapeId="0" xr:uid="{F3A56ECB-5AE7-418B-9AB5-8941323F1F4D}">
      <text>
        <r>
          <rPr>
            <sz val="11"/>
            <color theme="1"/>
            <rFont val="Calibri"/>
          </rPr>
          <t>Bidder to enter rate for this line item.</t>
        </r>
      </text>
    </comment>
    <comment ref="G80" authorId="0" shapeId="0" xr:uid="{6D149F2C-E889-46AC-9B30-92A3B8F5E90E}">
      <text>
        <r>
          <rPr>
            <sz val="11"/>
            <color theme="1"/>
            <rFont val="Calibri"/>
          </rPr>
          <t>Bidder to enter rate for this line item.</t>
        </r>
      </text>
    </comment>
    <comment ref="G82" authorId="0" shapeId="0" xr:uid="{F0DD7E1C-9210-4B8A-B034-00B148723114}">
      <text>
        <r>
          <rPr>
            <sz val="11"/>
            <color theme="1"/>
            <rFont val="Calibri"/>
          </rPr>
          <t>Bidder to enter rate for this line item.</t>
        </r>
      </text>
    </comment>
    <comment ref="G83" authorId="0" shapeId="0" xr:uid="{76C8F650-AA34-4D4D-90EB-498C76F73E2E}">
      <text>
        <r>
          <rPr>
            <sz val="11"/>
            <color theme="1"/>
            <rFont val="Calibri"/>
          </rPr>
          <t>Bidder to enter rate for this line item.</t>
        </r>
      </text>
    </comment>
    <comment ref="G84" authorId="0" shapeId="0" xr:uid="{76DD6AC5-0E71-4547-932B-3D09C04147DE}">
      <text>
        <r>
          <rPr>
            <sz val="11"/>
            <color theme="1"/>
            <rFont val="Calibri"/>
          </rPr>
          <t>Bidder to enter rate for this line item.</t>
        </r>
      </text>
    </comment>
    <comment ref="G85" authorId="0" shapeId="0" xr:uid="{9366A484-22ED-47D8-95C0-4EEE461694EA}">
      <text>
        <r>
          <rPr>
            <sz val="11"/>
            <color theme="1"/>
            <rFont val="Calibri"/>
          </rPr>
          <t>Bidder to enter rate for this line item.</t>
        </r>
      </text>
    </comment>
    <comment ref="G87" authorId="0" shapeId="0" xr:uid="{754031BB-BA89-40FB-AB0C-60067893EC0B}">
      <text>
        <r>
          <rPr>
            <sz val="11"/>
            <color theme="1"/>
            <rFont val="Calibri"/>
          </rPr>
          <t>Bidder to enter rate for this line item.</t>
        </r>
      </text>
    </comment>
    <comment ref="G88" authorId="0" shapeId="0" xr:uid="{08EAE76D-EDA5-4315-BB77-673FC6AA063F}">
      <text>
        <r>
          <rPr>
            <sz val="11"/>
            <color theme="1"/>
            <rFont val="Calibri"/>
          </rPr>
          <t>Bidder to enter rate for this line item.</t>
        </r>
      </text>
    </comment>
    <comment ref="G89" authorId="0" shapeId="0" xr:uid="{C2EA7E0A-64CC-446F-98C2-144C9CEFFE16}">
      <text>
        <r>
          <rPr>
            <sz val="11"/>
            <color theme="1"/>
            <rFont val="Calibri"/>
          </rPr>
          <t>Bidder to enter rate for this line item.</t>
        </r>
      </text>
    </comment>
    <comment ref="G90" authorId="0" shapeId="0" xr:uid="{C25AFD6F-01EC-44F5-B3E3-33ED24F0B91D}">
      <text>
        <r>
          <rPr>
            <sz val="11"/>
            <color theme="1"/>
            <rFont val="Calibri"/>
          </rPr>
          <t>Bidder to enter rate for this line item.</t>
        </r>
      </text>
    </comment>
    <comment ref="G92" authorId="0" shapeId="0" xr:uid="{EA9A324A-6FEA-4A4D-9759-04BDBD0E6F2A}">
      <text>
        <r>
          <rPr>
            <sz val="11"/>
            <color theme="1"/>
            <rFont val="Calibri"/>
          </rPr>
          <t>Bidder to enter rate for this line item.</t>
        </r>
      </text>
    </comment>
    <comment ref="G93" authorId="0" shapeId="0" xr:uid="{71F61133-A3F4-4F39-BEC6-238CC992727D}">
      <text>
        <r>
          <rPr>
            <sz val="11"/>
            <color theme="1"/>
            <rFont val="Calibri"/>
          </rPr>
          <t>Bidder to enter rate for this line item.</t>
        </r>
      </text>
    </comment>
    <comment ref="G94" authorId="0" shapeId="0" xr:uid="{4D63625A-4596-4131-AD6C-8D102BB65A35}">
      <text>
        <r>
          <rPr>
            <sz val="11"/>
            <color theme="1"/>
            <rFont val="Calibri"/>
          </rPr>
          <t>Bidder to enter rate for this line item.</t>
        </r>
      </text>
    </comment>
    <comment ref="G95" authorId="0" shapeId="0" xr:uid="{F2184CE5-1A11-4F44-B14C-FC9032F28893}">
      <text>
        <r>
          <rPr>
            <sz val="11"/>
            <color theme="1"/>
            <rFont val="Calibri"/>
          </rPr>
          <t>Bidder to enter rate for this line item.</t>
        </r>
      </text>
    </comment>
    <comment ref="G97" authorId="0" shapeId="0" xr:uid="{4223E9D3-AEDB-4EFF-B84C-9B22F6ABC746}">
      <text>
        <r>
          <rPr>
            <sz val="11"/>
            <color theme="1"/>
            <rFont val="Calibri"/>
          </rPr>
          <t>Bidder to enter rate for this line item.</t>
        </r>
      </text>
    </comment>
    <comment ref="G98" authorId="0" shapeId="0" xr:uid="{45B543B4-83BB-4AB0-B896-5FA7596B74E0}">
      <text>
        <r>
          <rPr>
            <sz val="11"/>
            <color theme="1"/>
            <rFont val="Calibri"/>
          </rPr>
          <t>Bidder to enter rate for this line item.</t>
        </r>
      </text>
    </comment>
    <comment ref="G99" authorId="0" shapeId="0" xr:uid="{0D0CFC24-C1EE-4BB0-93E0-D85F72DD4E53}">
      <text>
        <r>
          <rPr>
            <sz val="11"/>
            <color theme="1"/>
            <rFont val="Calibri"/>
          </rPr>
          <t>Bidder to enter rate for this line item.</t>
        </r>
      </text>
    </comment>
    <comment ref="G100" authorId="0" shapeId="0" xr:uid="{FC251680-FC4A-479E-9486-EDB919F305B4}">
      <text>
        <r>
          <rPr>
            <sz val="11"/>
            <color theme="1"/>
            <rFont val="Calibri"/>
          </rPr>
          <t>Bidder to enter rate for this line item.</t>
        </r>
      </text>
    </comment>
    <comment ref="G102" authorId="0" shapeId="0" xr:uid="{0AF546A9-AE8C-4AE2-8794-CBD82C5210AA}">
      <text>
        <r>
          <rPr>
            <sz val="11"/>
            <color theme="1"/>
            <rFont val="Calibri"/>
          </rPr>
          <t>Bidder to enter rate for this line item.</t>
        </r>
      </text>
    </comment>
    <comment ref="G103" authorId="0" shapeId="0" xr:uid="{6B7DACEB-ABB8-4CFD-AAB9-443424BE79C6}">
      <text>
        <r>
          <rPr>
            <sz val="11"/>
            <color theme="1"/>
            <rFont val="Calibri"/>
          </rPr>
          <t>Bidder to enter rate for this line item.</t>
        </r>
      </text>
    </comment>
    <comment ref="G104" authorId="0" shapeId="0" xr:uid="{B2E5D604-B095-4629-A263-E9AC432AA005}">
      <text>
        <r>
          <rPr>
            <sz val="11"/>
            <color theme="1"/>
            <rFont val="Calibri"/>
          </rPr>
          <t>Bidder to enter rate for this line item.</t>
        </r>
      </text>
    </comment>
    <comment ref="G105" authorId="0" shapeId="0" xr:uid="{2D50DE87-2404-44FE-95F6-4BA687DF45EF}">
      <text>
        <r>
          <rPr>
            <sz val="11"/>
            <color theme="1"/>
            <rFont val="Calibri"/>
          </rPr>
          <t>Bidder to enter rate for this line item.</t>
        </r>
      </text>
    </comment>
    <comment ref="G107" authorId="0" shapeId="0" xr:uid="{D3FBD0D7-43EB-4B5D-9F3E-85305AB4BAE2}">
      <text>
        <r>
          <rPr>
            <sz val="11"/>
            <color theme="1"/>
            <rFont val="Calibri"/>
          </rPr>
          <t>Bidder to enter rate for this line item.</t>
        </r>
      </text>
    </comment>
    <comment ref="G108" authorId="0" shapeId="0" xr:uid="{E9F11242-8174-4431-8812-68D08C2720C2}">
      <text>
        <r>
          <rPr>
            <sz val="11"/>
            <color theme="1"/>
            <rFont val="Calibri"/>
          </rPr>
          <t>Bidder to enter rate for this line item.</t>
        </r>
      </text>
    </comment>
    <comment ref="G109" authorId="0" shapeId="0" xr:uid="{A83008AC-7D57-436E-95D0-5E16FE02DA24}">
      <text>
        <r>
          <rPr>
            <sz val="11"/>
            <color theme="1"/>
            <rFont val="Calibri"/>
          </rPr>
          <t>Bidder to enter rate for this line item.</t>
        </r>
      </text>
    </comment>
    <comment ref="G110" authorId="0" shapeId="0" xr:uid="{C7A8CFE5-A3CA-4019-BDF1-339BDCECC0B3}">
      <text>
        <r>
          <rPr>
            <sz val="11"/>
            <color theme="1"/>
            <rFont val="Calibri"/>
          </rPr>
          <t>Bidder to enter rate for this line item.</t>
        </r>
      </text>
    </comment>
    <comment ref="G115" authorId="0" shapeId="0" xr:uid="{7E069C3E-52F1-4BD3-933D-951C12F20827}">
      <text>
        <r>
          <rPr>
            <sz val="11"/>
            <color theme="1"/>
            <rFont val="Calibri"/>
          </rPr>
          <t>Bidder to enter rate for this line item.</t>
        </r>
      </text>
    </comment>
    <comment ref="G116" authorId="0" shapeId="0" xr:uid="{2A75C89A-E2D4-4355-A444-E6FDBAFBED2D}">
      <text>
        <r>
          <rPr>
            <sz val="11"/>
            <color theme="1"/>
            <rFont val="Calibri"/>
          </rPr>
          <t>Bidder to enter rate for this line item.</t>
        </r>
      </text>
    </comment>
    <comment ref="G117" authorId="0" shapeId="0" xr:uid="{04642F1D-5629-4752-824A-F9BB2827D0FF}">
      <text>
        <r>
          <rPr>
            <sz val="11"/>
            <color theme="1"/>
            <rFont val="Calibri"/>
          </rPr>
          <t>Bidder to enter rate for this line item.</t>
        </r>
      </text>
    </comment>
    <comment ref="G118" authorId="0" shapeId="0" xr:uid="{AC12BC1F-5041-487D-B3AF-E54B9283290A}">
      <text>
        <r>
          <rPr>
            <sz val="11"/>
            <color theme="1"/>
            <rFont val="Calibri"/>
          </rPr>
          <t>Bidder to enter rate for this line item.</t>
        </r>
      </text>
    </comment>
    <comment ref="G120" authorId="0" shapeId="0" xr:uid="{95D6EBC8-2625-4012-8823-F3342165D2B5}">
      <text>
        <r>
          <rPr>
            <sz val="11"/>
            <color theme="1"/>
            <rFont val="Calibri"/>
          </rPr>
          <t>Bidder to enter rate for this line item.</t>
        </r>
      </text>
    </comment>
    <comment ref="G121" authorId="0" shapeId="0" xr:uid="{29DD6531-20A4-4874-ABD5-718D55BA2982}">
      <text>
        <r>
          <rPr>
            <sz val="11"/>
            <color theme="1"/>
            <rFont val="Calibri"/>
          </rPr>
          <t>Bidder to enter rate for this line item.</t>
        </r>
      </text>
    </comment>
    <comment ref="G122" authorId="0" shapeId="0" xr:uid="{B79DF2F7-4FE6-408C-A3E9-12A130D2D638}">
      <text>
        <r>
          <rPr>
            <sz val="11"/>
            <color theme="1"/>
            <rFont val="Calibri"/>
          </rPr>
          <t>Bidder to enter rate for this line item.</t>
        </r>
      </text>
    </comment>
    <comment ref="G123" authorId="0" shapeId="0" xr:uid="{1825986E-EF36-4E5C-B18B-84236F6CCA46}">
      <text>
        <r>
          <rPr>
            <sz val="11"/>
            <color theme="1"/>
            <rFont val="Calibri"/>
          </rPr>
          <t>Bidder to enter rate for this line item.</t>
        </r>
      </text>
    </comment>
    <comment ref="G125" authorId="0" shapeId="0" xr:uid="{07DDA76C-D1FA-4725-99ED-806449ACDF01}">
      <text>
        <r>
          <rPr>
            <sz val="11"/>
            <color theme="1"/>
            <rFont val="Calibri"/>
          </rPr>
          <t>Bidder to enter rate for this line item.</t>
        </r>
      </text>
    </comment>
    <comment ref="G126" authorId="0" shapeId="0" xr:uid="{CF40C374-97F5-4562-9694-05E35115A769}">
      <text>
        <r>
          <rPr>
            <sz val="11"/>
            <color theme="1"/>
            <rFont val="Calibri"/>
          </rPr>
          <t>Bidder to enter rate for this line item.</t>
        </r>
      </text>
    </comment>
    <comment ref="G127" authorId="0" shapeId="0" xr:uid="{39E44CA8-3A4F-4D10-86B5-2C29EEA391E1}">
      <text>
        <r>
          <rPr>
            <sz val="11"/>
            <color theme="1"/>
            <rFont val="Calibri"/>
          </rPr>
          <t>Bidder to enter rate for this line item.</t>
        </r>
      </text>
    </comment>
    <comment ref="G128" authorId="0" shapeId="0" xr:uid="{7A15E779-E2FF-4DB3-9F37-DE1AB8E62123}">
      <text>
        <r>
          <rPr>
            <sz val="11"/>
            <color theme="1"/>
            <rFont val="Calibri"/>
          </rPr>
          <t>Bidder to enter rate for this line item.</t>
        </r>
      </text>
    </comment>
    <comment ref="G130" authorId="0" shapeId="0" xr:uid="{36A8746B-0045-49CF-81F9-B4C64F2A4CDB}">
      <text>
        <r>
          <rPr>
            <sz val="11"/>
            <color theme="1"/>
            <rFont val="Calibri"/>
          </rPr>
          <t>Bidder to enter rate for this line item.</t>
        </r>
      </text>
    </comment>
    <comment ref="G131" authorId="0" shapeId="0" xr:uid="{92397A74-BD31-41E9-AE7E-917BF03E016F}">
      <text>
        <r>
          <rPr>
            <sz val="11"/>
            <color theme="1"/>
            <rFont val="Calibri"/>
          </rPr>
          <t>Bidder to enter rate for this line item.</t>
        </r>
      </text>
    </comment>
    <comment ref="G132" authorId="0" shapeId="0" xr:uid="{0FCEA13F-9972-4450-AA48-0091E18CF9B2}">
      <text>
        <r>
          <rPr>
            <sz val="11"/>
            <color theme="1"/>
            <rFont val="Calibri"/>
          </rPr>
          <t>Bidder to enter rate for this line item.</t>
        </r>
      </text>
    </comment>
    <comment ref="G133" authorId="0" shapeId="0" xr:uid="{07FD0B8B-4546-4C05-A643-A292F848C990}">
      <text>
        <r>
          <rPr>
            <sz val="11"/>
            <color theme="1"/>
            <rFont val="Calibri"/>
          </rPr>
          <t>Bidder to enter rate for this line item.</t>
        </r>
      </text>
    </comment>
    <comment ref="G135" authorId="0" shapeId="0" xr:uid="{0323E815-BBB1-4E56-BC7C-76D92A49FA72}">
      <text>
        <r>
          <rPr>
            <sz val="11"/>
            <color theme="1"/>
            <rFont val="Calibri"/>
          </rPr>
          <t>Bidder to enter rate for this line item.</t>
        </r>
      </text>
    </comment>
    <comment ref="G136" authorId="0" shapeId="0" xr:uid="{9E1ED3B5-54B0-42FB-A845-AAC028AC1C24}">
      <text>
        <r>
          <rPr>
            <sz val="11"/>
            <color theme="1"/>
            <rFont val="Calibri"/>
          </rPr>
          <t>Bidder to enter rate for this line item.</t>
        </r>
      </text>
    </comment>
    <comment ref="G137" authorId="0" shapeId="0" xr:uid="{6A0849D1-129B-44EA-9015-153C91C0529E}">
      <text>
        <r>
          <rPr>
            <sz val="11"/>
            <color theme="1"/>
            <rFont val="Calibri"/>
          </rPr>
          <t>Bidder to enter rate for this line item.</t>
        </r>
      </text>
    </comment>
    <comment ref="G138" authorId="0" shapeId="0" xr:uid="{5CD0B392-E97D-46D9-ADC7-B9D0769C0487}">
      <text>
        <r>
          <rPr>
            <sz val="11"/>
            <color theme="1"/>
            <rFont val="Calibri"/>
          </rPr>
          <t>Bidder to enter rate for this line item.</t>
        </r>
      </text>
    </comment>
    <comment ref="G140" authorId="0" shapeId="0" xr:uid="{3D310743-9386-4829-95E9-AE574C8EF849}">
      <text>
        <r>
          <rPr>
            <sz val="11"/>
            <color theme="1"/>
            <rFont val="Calibri"/>
          </rPr>
          <t>Bidder to enter rate for this line item.</t>
        </r>
      </text>
    </comment>
    <comment ref="G141" authorId="0" shapeId="0" xr:uid="{E8F153D1-C9D5-4F49-B011-AE5A68AEC6D7}">
      <text>
        <r>
          <rPr>
            <sz val="11"/>
            <color theme="1"/>
            <rFont val="Calibri"/>
          </rPr>
          <t>Bidder to enter rate for this line item.</t>
        </r>
      </text>
    </comment>
    <comment ref="G142" authorId="0" shapeId="0" xr:uid="{96763615-A94E-4D53-8404-768668E8DCBC}">
      <text>
        <r>
          <rPr>
            <sz val="11"/>
            <color theme="1"/>
            <rFont val="Calibri"/>
          </rPr>
          <t>Bidder to enter rate for this line item.</t>
        </r>
      </text>
    </comment>
    <comment ref="G143" authorId="0" shapeId="0" xr:uid="{8755C95B-F8D7-4EF0-8E46-F11906BD2470}">
      <text>
        <r>
          <rPr>
            <sz val="11"/>
            <color theme="1"/>
            <rFont val="Calibri"/>
          </rPr>
          <t>Bidder to enter rate for this line item.</t>
        </r>
      </text>
    </comment>
    <comment ref="G145" authorId="0" shapeId="0" xr:uid="{E16DCDBC-E5A6-42D5-9279-6AA7FC8068E3}">
      <text>
        <r>
          <rPr>
            <sz val="11"/>
            <color theme="1"/>
            <rFont val="Calibri"/>
          </rPr>
          <t>Bidder to enter rate for this line item.</t>
        </r>
      </text>
    </comment>
    <comment ref="G146" authorId="0" shapeId="0" xr:uid="{96DB40D0-A5F1-43CD-9A78-DDBFAEF88FAD}">
      <text>
        <r>
          <rPr>
            <sz val="11"/>
            <color theme="1"/>
            <rFont val="Calibri"/>
          </rPr>
          <t>Bidder to enter rate for this line item.</t>
        </r>
      </text>
    </comment>
    <comment ref="G147" authorId="0" shapeId="0" xr:uid="{62AD7591-7809-4616-B70E-5B1FC532A61A}">
      <text>
        <r>
          <rPr>
            <sz val="11"/>
            <color theme="1"/>
            <rFont val="Calibri"/>
          </rPr>
          <t>Bidder to enter rate for this line item.</t>
        </r>
      </text>
    </comment>
    <comment ref="G148" authorId="0" shapeId="0" xr:uid="{D6C50A85-48F9-45B0-A8B2-3F0BEFAD8EFF}">
      <text>
        <r>
          <rPr>
            <sz val="11"/>
            <color theme="1"/>
            <rFont val="Calibri"/>
          </rPr>
          <t>Bidder to enter rate for this line item.</t>
        </r>
      </text>
    </comment>
    <comment ref="G150" authorId="0" shapeId="0" xr:uid="{C5D142D4-5F7E-42A9-9BF2-AB0E3557CA26}">
      <text>
        <r>
          <rPr>
            <sz val="11"/>
            <color theme="1"/>
            <rFont val="Calibri"/>
          </rPr>
          <t>Bidder to enter rate for this line item.</t>
        </r>
      </text>
    </comment>
    <comment ref="G151" authorId="0" shapeId="0" xr:uid="{F21C3B3C-24CB-496F-8275-8C233A62DC55}">
      <text>
        <r>
          <rPr>
            <sz val="11"/>
            <color theme="1"/>
            <rFont val="Calibri"/>
          </rPr>
          <t>Bidder to enter rate for this line item.</t>
        </r>
      </text>
    </comment>
    <comment ref="G152" authorId="0" shapeId="0" xr:uid="{EED756EE-CA4C-440C-9E54-27F6E1103F4A}">
      <text>
        <r>
          <rPr>
            <sz val="11"/>
            <color theme="1"/>
            <rFont val="Calibri"/>
          </rPr>
          <t>Bidder to enter rate for this line item.</t>
        </r>
      </text>
    </comment>
    <comment ref="G153" authorId="0" shapeId="0" xr:uid="{E9F324E3-04CB-428A-8149-1F3AB7A90106}">
      <text>
        <r>
          <rPr>
            <sz val="11"/>
            <color theme="1"/>
            <rFont val="Calibri"/>
          </rPr>
          <t>Bidder to enter rate for this line item.</t>
        </r>
      </text>
    </comment>
    <comment ref="G155" authorId="0" shapeId="0" xr:uid="{C817C002-7030-48C1-99E3-B8A0C4AED5AC}">
      <text>
        <r>
          <rPr>
            <sz val="11"/>
            <color theme="1"/>
            <rFont val="Calibri"/>
          </rPr>
          <t>Bidder to enter rate for this line item.</t>
        </r>
      </text>
    </comment>
    <comment ref="G156" authorId="0" shapeId="0" xr:uid="{5F1FA0A9-D84B-43A3-B7E4-F530ECD43EE6}">
      <text>
        <r>
          <rPr>
            <sz val="11"/>
            <color theme="1"/>
            <rFont val="Calibri"/>
          </rPr>
          <t>Bidder to enter rate for this line item.</t>
        </r>
      </text>
    </comment>
    <comment ref="G157" authorId="0" shapeId="0" xr:uid="{C8665840-7C02-4CC4-8D88-9BFBFE5E4692}">
      <text>
        <r>
          <rPr>
            <sz val="11"/>
            <color theme="1"/>
            <rFont val="Calibri"/>
          </rPr>
          <t>Bidder to enter rate for this line item.</t>
        </r>
      </text>
    </comment>
    <comment ref="G158" authorId="0" shapeId="0" xr:uid="{E39987F7-F164-4E8B-B787-3E6C0B1FC6D2}">
      <text>
        <r>
          <rPr>
            <sz val="11"/>
            <color theme="1"/>
            <rFont val="Calibri"/>
          </rPr>
          <t>Bidder to enter rate for this line item.</t>
        </r>
      </text>
    </comment>
    <comment ref="G160" authorId="0" shapeId="0" xr:uid="{C64E7597-E305-4312-9585-EC6DD454573D}">
      <text>
        <r>
          <rPr>
            <sz val="11"/>
            <color theme="1"/>
            <rFont val="Calibri"/>
          </rPr>
          <t>Bidder to enter rate for this line item.</t>
        </r>
      </text>
    </comment>
    <comment ref="G161" authorId="0" shapeId="0" xr:uid="{C4639359-C144-4501-8073-984FD61BE986}">
      <text>
        <r>
          <rPr>
            <sz val="11"/>
            <color theme="1"/>
            <rFont val="Calibri"/>
          </rPr>
          <t>Bidder to enter rate for this line item.</t>
        </r>
      </text>
    </comment>
    <comment ref="G162" authorId="0" shapeId="0" xr:uid="{23EBCDB4-6398-4B58-BDD0-5527B072E57B}">
      <text>
        <r>
          <rPr>
            <sz val="11"/>
            <color theme="1"/>
            <rFont val="Calibri"/>
          </rPr>
          <t>Bidder to enter rate for this line item.</t>
        </r>
      </text>
    </comment>
    <comment ref="G163" authorId="0" shapeId="0" xr:uid="{FC540D37-28D4-4FBB-8598-0E2C442EC3ED}">
      <text>
        <r>
          <rPr>
            <sz val="11"/>
            <color theme="1"/>
            <rFont val="Calibri"/>
          </rPr>
          <t>Bidder to enter rate for this line item.</t>
        </r>
      </text>
    </comment>
    <comment ref="G167" authorId="0" shapeId="0" xr:uid="{FA0B4774-F98C-4DFA-8D1D-4A72C1486C7D}">
      <text>
        <r>
          <rPr>
            <sz val="11"/>
            <color theme="1"/>
            <rFont val="Calibri"/>
          </rPr>
          <t>Bidder to enter rate for this line item.</t>
        </r>
      </text>
    </comment>
    <comment ref="G168" authorId="0" shapeId="0" xr:uid="{628FB33F-1B56-4A4F-B1A5-5766C53C0BD1}">
      <text>
        <r>
          <rPr>
            <sz val="11"/>
            <color theme="1"/>
            <rFont val="Calibri"/>
          </rPr>
          <t>Bidder to enter rate for this line item.</t>
        </r>
      </text>
    </comment>
    <comment ref="B176" authorId="0" shapeId="0" xr:uid="{7E5AC8C1-13AC-4FDE-9839-FBBD7591C2B8}">
      <text>
        <r>
          <rPr>
            <sz val="11"/>
            <color theme="1"/>
            <rFont val="Calibri"/>
          </rPr>
          <t>Bidder to enter mark-up percentage for this value band.</t>
        </r>
      </text>
    </comment>
    <comment ref="B177" authorId="0" shapeId="0" xr:uid="{534BB90B-24CD-47D0-8CC0-A904B9B2F923}">
      <text>
        <r>
          <rPr>
            <sz val="11"/>
            <color theme="1"/>
            <rFont val="Calibri"/>
          </rPr>
          <t>Bidder to enter mark-up percentage for this value band.</t>
        </r>
      </text>
    </comment>
    <comment ref="B178" authorId="0" shapeId="0" xr:uid="{C92F1F63-0B1D-4312-AD94-C1DCC3CE3880}">
      <text>
        <r>
          <rPr>
            <sz val="11"/>
            <color theme="1"/>
            <rFont val="Calibri"/>
          </rPr>
          <t>Bidder to enter mark-up percentage for this value band.</t>
        </r>
      </text>
    </comment>
    <comment ref="B179" authorId="0" shapeId="0" xr:uid="{44F0AC86-FEE5-492A-9C30-FA69FA054224}">
      <text>
        <r>
          <rPr>
            <sz val="11"/>
            <color theme="1"/>
            <rFont val="Calibri"/>
          </rPr>
          <t>Bidder to enter mark-up percentage for this value band.</t>
        </r>
      </text>
    </comment>
    <comment ref="B184" authorId="0" shapeId="0" xr:uid="{22B67166-5CE6-4BE7-B0DF-0CA9941F3221}">
      <text>
        <r>
          <rPr>
            <sz val="11"/>
            <color theme="1"/>
            <rFont val="Calibri"/>
          </rPr>
          <t>Bidder to enter call-out rate.</t>
        </r>
      </text>
    </comment>
    <comment ref="C184" authorId="0" shapeId="0" xr:uid="{6AC85134-6CAF-4688-8CC1-83A954A954D4}">
      <text>
        <r>
          <rPr>
            <sz val="11"/>
            <color theme="1"/>
            <rFont val="Calibri"/>
          </rPr>
          <t>Bidder to enter call-out rate.</t>
        </r>
      </text>
    </comment>
    <comment ref="D184" authorId="0" shapeId="0" xr:uid="{99F22079-48F9-4AB9-A7DA-0AD271ABFBCA}">
      <text>
        <r>
          <rPr>
            <sz val="11"/>
            <color theme="1"/>
            <rFont val="Calibri"/>
          </rPr>
          <t>Bidder to enter call-out rate.</t>
        </r>
      </text>
    </comment>
    <comment ref="B185" authorId="0" shapeId="0" xr:uid="{CBABFB1E-965A-4D30-9A58-5B6666E3A4BD}">
      <text>
        <r>
          <rPr>
            <sz val="11"/>
            <color theme="1"/>
            <rFont val="Calibri"/>
          </rPr>
          <t>Bidder to enter call-out rate.</t>
        </r>
      </text>
    </comment>
    <comment ref="C185" authorId="0" shapeId="0" xr:uid="{2C3EED0E-8EFA-437B-A017-27A25574398B}">
      <text>
        <r>
          <rPr>
            <sz val="11"/>
            <color theme="1"/>
            <rFont val="Calibri"/>
          </rPr>
          <t>Bidder to enter call-out rate.</t>
        </r>
      </text>
    </comment>
    <comment ref="D185" authorId="0" shapeId="0" xr:uid="{1BB2B526-9468-4840-B1AC-ECAE408BE3E2}">
      <text>
        <r>
          <rPr>
            <sz val="11"/>
            <color theme="1"/>
            <rFont val="Calibri"/>
          </rPr>
          <t>Bidder to enter call-out rate.</t>
        </r>
      </text>
    </comment>
    <comment ref="B186" authorId="0" shapeId="0" xr:uid="{BB31DD2E-3CEE-460E-95D5-1A80B1FB6B70}">
      <text>
        <r>
          <rPr>
            <sz val="11"/>
            <color theme="1"/>
            <rFont val="Calibri"/>
          </rPr>
          <t>Bidder to enter call-out rate.</t>
        </r>
      </text>
    </comment>
    <comment ref="C186" authorId="0" shapeId="0" xr:uid="{79A24469-C3CD-416D-8E2D-7E9DB75A0DC4}">
      <text>
        <r>
          <rPr>
            <sz val="11"/>
            <color theme="1"/>
            <rFont val="Calibri"/>
          </rPr>
          <t>Bidder to enter call-out rate.</t>
        </r>
      </text>
    </comment>
    <comment ref="D186" authorId="0" shapeId="0" xr:uid="{39519B07-B355-43DF-9491-73DE31B27A57}">
      <text>
        <r>
          <rPr>
            <sz val="11"/>
            <color theme="1"/>
            <rFont val="Calibri"/>
          </rPr>
          <t>Bidder to enter call-out rate.</t>
        </r>
      </text>
    </comment>
    <comment ref="B187" authorId="0" shapeId="0" xr:uid="{E99351E1-B41A-4C55-B877-BC9CB821BCEE}">
      <text>
        <r>
          <rPr>
            <sz val="11"/>
            <color theme="1"/>
            <rFont val="Calibri"/>
          </rPr>
          <t>Bidder to enter call-out rate.</t>
        </r>
      </text>
    </comment>
    <comment ref="C187" authorId="0" shapeId="0" xr:uid="{F24238E5-8B01-41C4-8AEC-1DB3189A05EB}">
      <text>
        <r>
          <rPr>
            <sz val="11"/>
            <color theme="1"/>
            <rFont val="Calibri"/>
          </rPr>
          <t>Bidder to enter call-out rate.</t>
        </r>
      </text>
    </comment>
    <comment ref="D187" authorId="0" shapeId="0" xr:uid="{1E017A3E-27CB-4950-B5CE-BBA205CFBC61}">
      <text>
        <r>
          <rPr>
            <sz val="11"/>
            <color theme="1"/>
            <rFont val="Calibri"/>
          </rPr>
          <t>Bidder to enter call-out rate.</t>
        </r>
      </text>
    </comment>
  </commentList>
</comments>
</file>

<file path=xl/sharedStrings.xml><?xml version="1.0" encoding="utf-8"?>
<sst xmlns="http://schemas.openxmlformats.org/spreadsheetml/2006/main" count="950" uniqueCount="207">
  <si>
    <t>FACT SSS HVAC Replacement Project - Pricing Summary</t>
  </si>
  <si>
    <t>Acquisition</t>
  </si>
  <si>
    <t>Sub-Total</t>
  </si>
  <si>
    <t>'VAT @ 15%</t>
  </si>
  <si>
    <t>Total</t>
  </si>
  <si>
    <t>Maintenance</t>
  </si>
  <si>
    <t>Grand Total</t>
  </si>
  <si>
    <t>FACT SSS HVAC Replacement Project - Activity Schedule</t>
  </si>
  <si>
    <t>Item No</t>
  </si>
  <si>
    <t>Description</t>
  </si>
  <si>
    <t>UOM</t>
  </si>
  <si>
    <t>Brand and Model offered</t>
  </si>
  <si>
    <t>Qty</t>
  </si>
  <si>
    <t>Rate</t>
  </si>
  <si>
    <t>Total Price [ZAR]</t>
  </si>
  <si>
    <t>Preliminaries and General</t>
  </si>
  <si>
    <t>Sum</t>
  </si>
  <si>
    <t>Site Establishment</t>
  </si>
  <si>
    <t>Site de-Establishment</t>
  </si>
  <si>
    <t>1-Year Warranty Maintenance</t>
  </si>
  <si>
    <t>Project Staff  (To be disbursed equally over contract duration)</t>
  </si>
  <si>
    <t>All travelling, accomodation and meals</t>
  </si>
  <si>
    <t>All monthly utilities</t>
  </si>
  <si>
    <t>All risk insurance cover until practical completion</t>
  </si>
  <si>
    <t>All PPE and Safety</t>
  </si>
  <si>
    <t xml:space="preserve">Dismantling and Disposal of existing HVAC equipment  </t>
  </si>
  <si>
    <t>Safety Plan and Baseline Risk Assessment by SACPCMP Safety Professional</t>
  </si>
  <si>
    <t>Application for a Construction Permit as per Construction Regulations of 2014 (Regulation 3) Requirements</t>
  </si>
  <si>
    <t>All required cranage, tools, equipment and rigging</t>
  </si>
  <si>
    <t>Removal of existing HVAC equipment (Indoor and Outdoor units) and disposal</t>
  </si>
  <si>
    <t>Making good of all ceilings and walls</t>
  </si>
  <si>
    <t>Server room and simulation room</t>
  </si>
  <si>
    <t>Supply and install  CRAC Units according to the specification in the scope of work</t>
  </si>
  <si>
    <t>Each</t>
  </si>
  <si>
    <t xml:space="preserve">Provision for electrical supplies and works </t>
  </si>
  <si>
    <t>Supply and install fresh air ducting with fire damper, 3x manual control dampers, support brackets and accessories</t>
  </si>
  <si>
    <t>Supply and Installation of refrigerant piping complete with armaflex insulation</t>
  </si>
  <si>
    <t>Supply and Install all Galvanised wiremesh cable trays (300mmx50mm cross sectional dimensions)</t>
  </si>
  <si>
    <t>Supply and charge all refrigerant</t>
  </si>
  <si>
    <t>Supply and install fresh air fan complete with galvanised support brackets and attenuators</t>
  </si>
  <si>
    <t>Provision for supply and installation of new floor grilles</t>
  </si>
  <si>
    <t>Cleaning of under flooring</t>
  </si>
  <si>
    <t>Provision for flooring changes to accommodate new units</t>
  </si>
  <si>
    <t>Provision for replacing non-functional floor heaters in simulation room</t>
  </si>
  <si>
    <t>Interface to Fire detection</t>
  </si>
  <si>
    <t>As-Built Drawings</t>
  </si>
  <si>
    <t>Shop detail drawings of  extraction air ducting</t>
  </si>
  <si>
    <t>Pilot room</t>
  </si>
  <si>
    <t>Supply and installation of airconditioning equipment according to specifications in the Scope of Works</t>
  </si>
  <si>
    <t>Supply and install fresh air ducting with fire damper, 2x manual control dampers, support brackets and accessories</t>
  </si>
  <si>
    <t>Supply and install constant volume Swirl Diffusers</t>
  </si>
  <si>
    <t>Supply and install manual spigot dampers</t>
  </si>
  <si>
    <t>Supply and install 1200x600mm return grille with damper</t>
  </si>
  <si>
    <t>Supply and install return and fresh air plenum box suitable for indoor units</t>
  </si>
  <si>
    <t>Supply and install wall mount indoor unit controllers</t>
  </si>
  <si>
    <t>Blanking of floor grilles</t>
  </si>
  <si>
    <t>Supply and installatioon of conditioned air ducting complete with supports and insulation</t>
  </si>
  <si>
    <t>Supply and installation of a door grille (350mmx350mm)</t>
  </si>
  <si>
    <t>Ablution and kitchen extraction</t>
  </si>
  <si>
    <t>Supply and install extraction air fan complete with galvanised support brackets and attenuators</t>
  </si>
  <si>
    <t>Supply and install extraction air ducting with fire damper, 6x manual control dampers, support brackets and accessories and flexible ducting</t>
  </si>
  <si>
    <t>Supply and install 150mm disc valves</t>
  </si>
  <si>
    <t>Kitchen</t>
  </si>
  <si>
    <t>Supply and installation of airconditioning equipment (Cassette) according to specifications in the Scope of Works</t>
  </si>
  <si>
    <t>Shop detail drawings of  fresh air ducting</t>
  </si>
  <si>
    <t>Boardroom</t>
  </si>
  <si>
    <t>Supply and install fresh air ducting with fire damper, 1x manual control dampers, support brackets and accessories</t>
  </si>
  <si>
    <t>Shop detail drawings of air-conditioning ducting and fresh air</t>
  </si>
  <si>
    <t>UPS ROOM 1 and ROOM 2</t>
  </si>
  <si>
    <t>Supply and install Drain pans and pvc piping</t>
  </si>
  <si>
    <t>Control and Instrumentation Works</t>
  </si>
  <si>
    <t>Supply and Install fresh air sensors</t>
  </si>
  <si>
    <t>Supply and install extraction air sensor</t>
  </si>
  <si>
    <t>Supply and install indoor T,H,CO2,PM12, VOC, Formaldehyde sensors</t>
  </si>
  <si>
    <t>Supply and install PLC complete with power supply and I/O Modules</t>
  </si>
  <si>
    <t>Supply and Installation of an IOTT GATEWAY</t>
  </si>
  <si>
    <t>Supply and installation of a control panel to house PLC and IOT Gateway</t>
  </si>
  <si>
    <t>Supply and installation of an IOT Gateway which have security encryption capabilities, automatically discovers BACnet MS/TP and BACnet/IP devices, facilitating easy integration, Monitors and reports specific objects, with the capability to forward information to cloud platforms, supports BACnet/IP over Ethernet and Wi-Fi, enabling flexible network configurations (1x IOT gateway per floor). From IOT Gateway to BMS it is the responsibility of the electrical contractor.</t>
  </si>
  <si>
    <t xml:space="preserve">Supply and Installation of all cabling </t>
  </si>
  <si>
    <t>Provisional sum for cloud configuration, data analytics, REST API for monitored data, Development of Android monitoring App, 5 year licenses and support subscription and 5 year data subscription and sign-off by PRENG (Electronics Engineer)</t>
  </si>
  <si>
    <t xml:space="preserve">Supply and installation of SCADA server, monitor and power supply </t>
  </si>
  <si>
    <t>Supply and Installation of SCADA Package and configuration on for web access</t>
  </si>
  <si>
    <t>Supply of all control and instrumentation documentation (Datasheets, manuals and commissioning certificates)</t>
  </si>
  <si>
    <t>Training of designated personnel on the control system up to IOT Gateway, cloud configuration and android app installation and monitoring</t>
  </si>
  <si>
    <t>labelling of instrumentation and control equipment</t>
  </si>
  <si>
    <t>Provision for contingency @ 10%</t>
  </si>
  <si>
    <t xml:space="preserve">Sum </t>
  </si>
  <si>
    <t>VAT @ 15%</t>
  </si>
  <si>
    <t>Grand-Total</t>
  </si>
  <si>
    <t>(3 quotes and mark-up of 8% shall apply for all Provisional Sums)</t>
  </si>
  <si>
    <t>FACT SSS HVAC Replacement Project  – Annual Maintenance Pricing Schedule</t>
  </si>
  <si>
    <t>Bidder to price the full year. Annual quantities are pre-populated from maintenance intervals. Contract escalation after Year 1 shall be by CPI.</t>
  </si>
  <si>
    <t>Bidder Name</t>
  </si>
  <si>
    <t>Tender / Contract Reference</t>
  </si>
  <si>
    <t>Site / Facility</t>
  </si>
  <si>
    <t>Item</t>
  </si>
  <si>
    <t>Section</t>
  </si>
  <si>
    <t>Subsection</t>
  </si>
  <si>
    <t>Unit</t>
  </si>
  <si>
    <t>Annual Qty</t>
  </si>
  <si>
    <t>Rate (R) (Excl. VAT)</t>
  </si>
  <si>
    <t>Amount (R) (Excl. VAT)</t>
  </si>
  <si>
    <t>Pricing Basis</t>
  </si>
  <si>
    <t>SECTION 1 – PRELIMINARIES AND GENERALS (P’s and G’s)</t>
  </si>
  <si>
    <t>P&amp;G</t>
  </si>
  <si>
    <t>Contract administration</t>
  </si>
  <si>
    <t>Annual</t>
  </si>
  <si>
    <t>Monthly retainer</t>
  </si>
  <si>
    <t>Month</t>
  </si>
  <si>
    <t>Monthly x 12</t>
  </si>
  <si>
    <t>Insurances required per contract</t>
  </si>
  <si>
    <t>PPE</t>
  </si>
  <si>
    <t>Safety</t>
  </si>
  <si>
    <t>P&amp;G Total</t>
  </si>
  <si>
    <t>SECTION 2 – CRAC UNITS</t>
  </si>
  <si>
    <t>CRAC Units</t>
  </si>
  <si>
    <t>Monthly maintenance activities</t>
  </si>
  <si>
    <t>Visit</t>
  </si>
  <si>
    <t>3 monthly maintenance activities</t>
  </si>
  <si>
    <t>Quarterly x 4</t>
  </si>
  <si>
    <t>6 monthly maintenance activities</t>
  </si>
  <si>
    <t>Half-yearly x 2</t>
  </si>
  <si>
    <t>Yearly maintenance activities</t>
  </si>
  <si>
    <t>Annual x 1</t>
  </si>
  <si>
    <t>CRAC Units Total</t>
  </si>
  <si>
    <t>SECTION 3 – UPS ROOM UNITS</t>
  </si>
  <si>
    <t>UPS Room Units</t>
  </si>
  <si>
    <t>UPS Room Units Total</t>
  </si>
  <si>
    <t>SECTION 4 – BOARDROOM UNITS</t>
  </si>
  <si>
    <t>Boardroom Units</t>
  </si>
  <si>
    <t>Boardroom Units Total</t>
  </si>
  <si>
    <t>SECTION 5 – REST ROOM UNIT</t>
  </si>
  <si>
    <t>Rest Room Unit</t>
  </si>
  <si>
    <t>Rest Room Unit Total</t>
  </si>
  <si>
    <t>SECTION 6 – PILOT ROOM UNITS</t>
  </si>
  <si>
    <t>Pilot Room Units</t>
  </si>
  <si>
    <t>Pilot Room Units Total</t>
  </si>
  <si>
    <t>SECTION 7 – CONTROL INSTRUMENTATION</t>
  </si>
  <si>
    <t>IAQ / ENVIRONMENTAL SENSORS</t>
  </si>
  <si>
    <t>Control Instrumentation</t>
  </si>
  <si>
    <t>BMS / SCADA WORKSTATION &amp; SERVER</t>
  </si>
  <si>
    <t>PLC</t>
  </si>
  <si>
    <t>IOT GATEWAY</t>
  </si>
  <si>
    <t>Control Instrumentation Total</t>
  </si>
  <si>
    <t>SECTION 8 – ELECTRICAL</t>
  </si>
  <si>
    <t>DISTRIBUTION BOARDS (DBs) SUPPLYING HVAC LOADS</t>
  </si>
  <si>
    <t>Electrical</t>
  </si>
  <si>
    <t>FEEDERS TO FRESH AIR FANS</t>
  </si>
  <si>
    <t>INDOOR UNIT ELECTRICAL SUPPLIES</t>
  </si>
  <si>
    <t>INDOOR UNIT ISOLATORS</t>
  </si>
  <si>
    <t>OUTDOOR UNIT ISOLATORS</t>
  </si>
  <si>
    <t>FIRE DETECTION RELAYS / INTERFACE RELAYS</t>
  </si>
  <si>
    <t>GENERAL ELECTRICAL COMPLIANCE / RECORDS</t>
  </si>
  <si>
    <t>Electrical Total</t>
  </si>
  <si>
    <t>SECTION 9 – CLOUD AND ANDROID APP</t>
  </si>
  <si>
    <t>CLOUD PLATFORM / HOSTING / BACKEND OPERATIONS</t>
  </si>
  <si>
    <t>Cloud and Android App</t>
  </si>
  <si>
    <t>REST API / INTEGRATION LAYER</t>
  </si>
  <si>
    <t>ANDROID APP CORE / GOOGLE PLAY</t>
  </si>
  <si>
    <t>LOCAL DATA LAYER (ROOM DATABASE)</t>
  </si>
  <si>
    <t>FIRESTORE / FIREBASE STORAGE</t>
  </si>
  <si>
    <t>AUTHENTICATION / ACCESS CONTROL / USER LICENCES</t>
  </si>
  <si>
    <t>INVENTORY / THRESHOLDS / NOTIFICATIONS</t>
  </si>
  <si>
    <t>JOB CARD MODULE</t>
  </si>
  <si>
    <t>SUPPORT / ISSUE LOG / CHANGE CONTROL</t>
  </si>
  <si>
    <t>PERFORMANCE / SECURITY / GOVERNANCE</t>
  </si>
  <si>
    <t>Cloud and Android App Total</t>
  </si>
  <si>
    <t>SECTION 10 – ANNUAL PROVISIONAL SUMS</t>
  </si>
  <si>
    <t>Provisional Sums</t>
  </si>
  <si>
    <t>Annual provisional sum for spares</t>
  </si>
  <si>
    <t>Annual provisional sum for call-outs</t>
  </si>
  <si>
    <t>Provisional Sums Total (Excl. VAT)</t>
  </si>
  <si>
    <t>GRAND TOTAL FOR YEAR 1</t>
  </si>
  <si>
    <t>MARK-UP PERCENTAGES TABLE</t>
  </si>
  <si>
    <t>Value Range</t>
  </si>
  <si>
    <t>Bidder Mark-up %</t>
  </si>
  <si>
    <t>&gt;0 – R50 000</t>
  </si>
  <si>
    <t>R50 001 – R300 000</t>
  </si>
  <si>
    <t>R300 001 – R750 000</t>
  </si>
  <si>
    <t>Greater than R750 000</t>
  </si>
  <si>
    <t>CALL-OUT RATES TABLE</t>
  </si>
  <si>
    <t>Resource</t>
  </si>
  <si>
    <t>Normal Rate (R)</t>
  </si>
  <si>
    <t>Weekends (R)</t>
  </si>
  <si>
    <t>Public Holidays (R)</t>
  </si>
  <si>
    <t>Refrigerant Mechanic</t>
  </si>
  <si>
    <t>Control Engineer</t>
  </si>
  <si>
    <t>Electrician / Millwright</t>
  </si>
  <si>
    <t>Instrument and Control Technician</t>
  </si>
  <si>
    <t>Note: BOQ is aligned to the uploaded maintenance schedule workbook. Bidder to price Year 1 in full; contract escalation thereafter shall be by CPI.</t>
  </si>
  <si>
    <t>A 6% annual inflation rate has been assumed for the calculation of the contract value for the maintenance. The actual CPI value will be calculated at the anniversary of the contract and used to adjust all the figures that make up the grand total for the year accordingly.</t>
  </si>
  <si>
    <t>MAINTENANCE FREE YEAR</t>
  </si>
  <si>
    <t>Amount (ZAR)</t>
  </si>
  <si>
    <t>Provisional Sum for Spares</t>
  </si>
  <si>
    <t>Provisional Sum for Call Outs</t>
  </si>
  <si>
    <t>Total Maintenance Free Year</t>
  </si>
  <si>
    <t>SUMMARY OF MAINTENANCE FREE YEAR AND ANNUAL TOTALS</t>
  </si>
  <si>
    <t>Maintenance Free Year</t>
  </si>
  <si>
    <t>Grand Total for Year 1</t>
  </si>
  <si>
    <t>Grand Total for Year 2</t>
  </si>
  <si>
    <t>Grand Total for Year 3</t>
  </si>
  <si>
    <t>Grand Total for Year 4</t>
  </si>
  <si>
    <t>Grand Total for Year 5</t>
  </si>
  <si>
    <t>Total Years 1 to 5</t>
  </si>
  <si>
    <t>Total Including Maintenance Free Year and Years 1 to 5</t>
  </si>
  <si>
    <t>Price to be taken to the form of offer price excl. VAT</t>
  </si>
  <si>
    <t>Note: Actual CPI value will be calculated at the anniversary of the contract to adjust the figures at the anniversary of the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</si>
</sst>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ZAR]\ #,##0.00"/>
    <numFmt numFmtId="165" formatCode="&quot;R&quot;#,##0.00"/>
    <numFmt numFmtId="166" formatCode="\R\ #,##0.00;[Red]\(\R\ #,##0.00\)"/>
    <numFmt numFmtId="167" formatCode="\R\ #,##0.00"/>
  </numFmts>
  <fonts count="17" x14ac:knownFonts="1">
    <font>
      <sz val="11"/>
      <color theme="1"/>
      <name val="Aptos Narrow"/>
      <family val="2"/>
      <scheme val="minor"/>
    </font>
    <font>
      <b/>
      <sz val="11"/>
      <color rgb="FFFFFFFF"/>
      <name val="Arial"/>
      <family val="2"/>
    </font>
    <font>
      <sz val="11"/>
      <color theme="1"/>
      <name val="Arial"/>
      <family val="2"/>
    </font>
    <font>
      <b/>
      <sz val="11"/>
      <name val="Arial"/>
      <family val="2"/>
    </font>
    <font>
      <sz val="11"/>
      <color rgb="FF0000FF"/>
      <name val="Arial"/>
      <family val="2"/>
    </font>
    <font>
      <sz val="11"/>
      <color theme="1"/>
      <name val="Calibri"/>
    </font>
    <font>
      <b/>
      <sz val="12"/>
      <name val="Arial"/>
      <family val="2"/>
    </font>
    <font>
      <b/>
      <sz val="11"/>
      <color rgb="FF000000"/>
      <name val="Arial"/>
      <family val="2"/>
    </font>
    <font>
      <b/>
      <sz val="11"/>
      <color theme="1"/>
      <name val="Arial"/>
      <family val="2"/>
    </font>
    <font>
      <b/>
      <sz val="11"/>
      <color theme="1"/>
      <name val="Aptos Narrow"/>
      <family val="2"/>
      <scheme val="minor"/>
    </font>
    <font>
      <b/>
      <sz val="12"/>
      <color rgb="FFFFFFFF"/>
      <name val="Arial"/>
      <family val="2"/>
    </font>
    <font>
      <sz val="12"/>
      <color theme="1"/>
      <name val="Arial"/>
      <family val="2"/>
    </font>
    <font>
      <sz val="10"/>
      <color theme="1"/>
      <name val="Aptos Narrow"/>
      <family val="2"/>
      <scheme val="minor"/>
    </font>
    <font>
      <sz val="10"/>
      <name val="Arial"/>
      <family val="2"/>
    </font>
    <font>
      <b/>
      <sz val="10"/>
      <color theme="1"/>
      <name val="Aptos Narrow"/>
      <family val="2"/>
      <scheme val="minor"/>
    </font>
    <font>
      <b/>
      <sz val="10"/>
      <name val="Arial"/>
      <family val="2"/>
    </font>
    <font>
      <b/>
      <sz val="12"/>
      <color theme="1"/>
      <name val="Aptos Narrow"/>
      <family val="2"/>
      <scheme val="minor"/>
    </font>
  </fonts>
  <fills count="10">
    <fill>
      <patternFill patternType="none"/>
    </fill>
    <fill>
      <patternFill patternType="gray125"/>
    </fill>
    <fill>
      <patternFill patternType="solid">
        <fgColor rgb="FF1F4E78"/>
      </patternFill>
    </fill>
    <fill>
      <patternFill patternType="solid">
        <fgColor rgb="FFD9EAF7"/>
      </patternFill>
    </fill>
    <fill>
      <patternFill patternType="solid">
        <fgColor rgb="FFEAF3FF"/>
      </patternFill>
    </fill>
    <fill>
      <patternFill patternType="solid">
        <fgColor rgb="FFFFF2CC"/>
      </patternFill>
    </fill>
    <fill>
      <patternFill patternType="solid">
        <fgColor rgb="FFE7E6E6"/>
      </patternFill>
    </fill>
    <fill>
      <patternFill patternType="solid">
        <fgColor rgb="FFE2F0D9"/>
      </patternFill>
    </fill>
    <fill>
      <patternFill patternType="solid">
        <fgColor rgb="FFFCE4D6"/>
      </patternFill>
    </fill>
    <fill>
      <patternFill patternType="solid">
        <fgColor rgb="FFD9E7F3"/>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rgb="FFA6A6A6"/>
      </bottom>
      <diagonal/>
    </border>
    <border>
      <left/>
      <right/>
      <top style="thin">
        <color rgb="FFA6A6A6"/>
      </top>
      <bottom/>
      <diagonal/>
    </border>
    <border>
      <left style="thin">
        <color rgb="FF808080"/>
      </left>
      <right style="thin">
        <color rgb="FF808080"/>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thin">
        <color rgb="FF808080"/>
      </left>
      <right/>
      <top style="thin">
        <color rgb="FF808080"/>
      </top>
      <bottom/>
      <diagonal/>
    </border>
    <border>
      <left/>
      <right style="thin">
        <color rgb="FF808080"/>
      </right>
      <top style="thin">
        <color rgb="FF808080"/>
      </top>
      <bottom/>
      <diagonal/>
    </border>
    <border>
      <left style="thin">
        <color rgb="FF808080"/>
      </left>
      <right/>
      <top/>
      <bottom/>
      <diagonal/>
    </border>
    <border>
      <left/>
      <right style="thin">
        <color rgb="FF808080"/>
      </right>
      <top/>
      <bottom/>
      <diagonal/>
    </border>
    <border>
      <left style="thin">
        <color indexed="64"/>
      </left>
      <right/>
      <top style="thin">
        <color indexed="64"/>
      </top>
      <bottom style="thin">
        <color indexed="64"/>
      </bottom>
      <diagonal/>
    </border>
  </borders>
  <cellStyleXfs count="2">
    <xf numFmtId="0" fontId="0" fillId="0" borderId="0"/>
    <xf numFmtId="0" fontId="5" fillId="0" borderId="0"/>
  </cellStyleXfs>
  <cellXfs count="107">
    <xf numFmtId="0" fontId="0" fillId="0" borderId="0" xfId="0"/>
    <xf numFmtId="0" fontId="1" fillId="2" borderId="0" xfId="0" applyFont="1" applyFill="1" applyAlignment="1">
      <alignment horizontal="center" vertical="center" wrapText="1"/>
    </xf>
    <xf numFmtId="0" fontId="2" fillId="0" borderId="0" xfId="0" applyFont="1" applyAlignment="1">
      <alignment wrapText="1"/>
    </xf>
    <xf numFmtId="0" fontId="2" fillId="0" borderId="0" xfId="0" applyFont="1" applyAlignment="1">
      <alignment horizontal="center"/>
    </xf>
    <xf numFmtId="0" fontId="2" fillId="0" borderId="0" xfId="0" applyFont="1"/>
    <xf numFmtId="164" fontId="2" fillId="0" borderId="0" xfId="0" applyNumberFormat="1" applyFont="1"/>
    <xf numFmtId="0" fontId="3" fillId="3" borderId="1" xfId="0" applyFont="1" applyFill="1" applyBorder="1" applyAlignment="1">
      <alignment horizontal="left" vertical="center" wrapText="1"/>
    </xf>
    <xf numFmtId="165" fontId="3" fillId="3" borderId="1" xfId="0" applyNumberFormat="1"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1" fontId="2" fillId="0" borderId="2" xfId="0" applyNumberFormat="1" applyFont="1" applyBorder="1" applyAlignment="1">
      <alignment horizontal="center" vertical="center" wrapText="1"/>
    </xf>
    <xf numFmtId="165" fontId="4" fillId="4" borderId="2" xfId="0" applyNumberFormat="1" applyFont="1" applyFill="1" applyBorder="1" applyAlignment="1">
      <alignment horizontal="center" vertical="center" wrapText="1"/>
    </xf>
    <xf numFmtId="165" fontId="2" fillId="0" borderId="2"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quotePrefix="1" applyFont="1" applyBorder="1" applyAlignment="1">
      <alignment horizontal="center" vertical="center" wrapText="1"/>
    </xf>
    <xf numFmtId="0" fontId="3" fillId="0" borderId="2" xfId="0" applyFont="1" applyBorder="1" applyAlignment="1">
      <alignment horizontal="right"/>
    </xf>
    <xf numFmtId="165" fontId="3" fillId="0" borderId="2" xfId="0" applyNumberFormat="1" applyFont="1" applyBorder="1"/>
    <xf numFmtId="0" fontId="3" fillId="0" borderId="2" xfId="0" quotePrefix="1" applyFont="1" applyBorder="1" applyAlignment="1">
      <alignment horizontal="right"/>
    </xf>
    <xf numFmtId="165" fontId="1" fillId="2" borderId="0" xfId="0" applyNumberFormat="1" applyFont="1" applyFill="1" applyAlignment="1">
      <alignment horizontal="center" vertical="center" wrapText="1"/>
    </xf>
    <xf numFmtId="0" fontId="3" fillId="5" borderId="0" xfId="0" applyFont="1" applyFill="1" applyAlignment="1">
      <alignment horizontal="left" vertical="center" wrapText="1"/>
    </xf>
    <xf numFmtId="0" fontId="2" fillId="0" borderId="0" xfId="0" applyFont="1" applyAlignment="1">
      <alignment horizontal="left"/>
    </xf>
    <xf numFmtId="0" fontId="1" fillId="2" borderId="0" xfId="1" applyFont="1" applyFill="1" applyAlignment="1">
      <alignment horizontal="center" vertical="center" wrapText="1"/>
    </xf>
    <xf numFmtId="0" fontId="2" fillId="0" borderId="0" xfId="1" applyFont="1"/>
    <xf numFmtId="0" fontId="3" fillId="0" borderId="1" xfId="1" applyFont="1" applyBorder="1"/>
    <xf numFmtId="0" fontId="4" fillId="0" borderId="0" xfId="1" applyFont="1"/>
    <xf numFmtId="0" fontId="2" fillId="0" borderId="1" xfId="1" applyFont="1" applyBorder="1" applyAlignment="1">
      <alignment horizontal="center" vertical="center" wrapText="1"/>
    </xf>
    <xf numFmtId="0" fontId="2" fillId="0" borderId="2" xfId="1" applyFont="1" applyBorder="1" applyAlignment="1">
      <alignment horizontal="left" vertical="center" wrapText="1"/>
    </xf>
    <xf numFmtId="0" fontId="2" fillId="0" borderId="2" xfId="1" applyFont="1" applyBorder="1" applyAlignment="1">
      <alignment horizontal="center" vertical="center" wrapText="1"/>
    </xf>
    <xf numFmtId="1" fontId="2" fillId="0" borderId="2" xfId="1" applyNumberFormat="1" applyFont="1" applyBorder="1" applyAlignment="1">
      <alignment horizontal="center" vertical="center" wrapText="1"/>
    </xf>
    <xf numFmtId="166" fontId="4" fillId="4" borderId="2" xfId="1" applyNumberFormat="1" applyFont="1" applyFill="1" applyBorder="1" applyAlignment="1">
      <alignment horizontal="center" vertical="center" wrapText="1"/>
    </xf>
    <xf numFmtId="166" fontId="2" fillId="0" borderId="2" xfId="1" applyNumberFormat="1" applyFont="1" applyBorder="1" applyAlignment="1">
      <alignment horizontal="center" vertical="center" wrapText="1"/>
    </xf>
    <xf numFmtId="0" fontId="2" fillId="0" borderId="1" xfId="1" applyFont="1" applyBorder="1" applyAlignment="1">
      <alignment horizontal="left" vertical="center" wrapText="1"/>
    </xf>
    <xf numFmtId="1" fontId="2" fillId="0" borderId="1" xfId="1" applyNumberFormat="1" applyFont="1" applyBorder="1" applyAlignment="1">
      <alignment horizontal="center" vertical="center" wrapText="1"/>
    </xf>
    <xf numFmtId="166" fontId="4" fillId="4" borderId="1" xfId="1" applyNumberFormat="1" applyFont="1" applyFill="1" applyBorder="1" applyAlignment="1">
      <alignment horizontal="center" vertical="center" wrapText="1"/>
    </xf>
    <xf numFmtId="166" fontId="2" fillId="0" borderId="1" xfId="1" applyNumberFormat="1" applyFont="1" applyBorder="1" applyAlignment="1">
      <alignment horizontal="center" vertical="center" wrapText="1"/>
    </xf>
    <xf numFmtId="0" fontId="2" fillId="0" borderId="7" xfId="1" applyFont="1" applyBorder="1"/>
    <xf numFmtId="166" fontId="3" fillId="0" borderId="2" xfId="1" applyNumberFormat="1" applyFont="1" applyBorder="1"/>
    <xf numFmtId="166" fontId="3" fillId="0" borderId="1" xfId="1" applyNumberFormat="1" applyFont="1" applyBorder="1"/>
    <xf numFmtId="166" fontId="6" fillId="7" borderId="1" xfId="1" applyNumberFormat="1" applyFont="1" applyFill="1" applyBorder="1"/>
    <xf numFmtId="0" fontId="1" fillId="2" borderId="1" xfId="1" applyFont="1" applyFill="1" applyBorder="1" applyAlignment="1">
      <alignment horizontal="center" vertical="center" wrapText="1"/>
    </xf>
    <xf numFmtId="0" fontId="2" fillId="0" borderId="1" xfId="1" applyFont="1" applyBorder="1"/>
    <xf numFmtId="165" fontId="4" fillId="4" borderId="1" xfId="1" applyNumberFormat="1" applyFont="1" applyFill="1" applyBorder="1"/>
    <xf numFmtId="166" fontId="4" fillId="4" borderId="1" xfId="1" applyNumberFormat="1" applyFont="1" applyFill="1" applyBorder="1"/>
    <xf numFmtId="0" fontId="1" fillId="2" borderId="11" xfId="1" applyFont="1" applyFill="1" applyBorder="1" applyAlignment="1">
      <alignment horizontal="center" vertical="center"/>
    </xf>
    <xf numFmtId="0" fontId="1" fillId="2" borderId="10" xfId="1" applyFont="1" applyFill="1" applyBorder="1" applyAlignment="1">
      <alignment horizontal="center" vertical="center"/>
    </xf>
    <xf numFmtId="0" fontId="2" fillId="0" borderId="12" xfId="1" applyFont="1" applyBorder="1" applyAlignment="1">
      <alignment vertical="center"/>
    </xf>
    <xf numFmtId="165" fontId="2" fillId="0" borderId="13" xfId="1" applyNumberFormat="1" applyFont="1" applyBorder="1" applyAlignment="1">
      <alignment vertical="center"/>
    </xf>
    <xf numFmtId="0" fontId="2" fillId="0" borderId="14" xfId="1" applyFont="1" applyBorder="1" applyAlignment="1">
      <alignment vertical="center"/>
    </xf>
    <xf numFmtId="165" fontId="2" fillId="0" borderId="15" xfId="1" applyNumberFormat="1" applyFont="1" applyBorder="1" applyAlignment="1">
      <alignment vertical="center"/>
    </xf>
    <xf numFmtId="0" fontId="8" fillId="7" borderId="11" xfId="1" applyFont="1" applyFill="1" applyBorder="1" applyAlignment="1">
      <alignment vertical="center"/>
    </xf>
    <xf numFmtId="165" fontId="8" fillId="7" borderId="10" xfId="1" applyNumberFormat="1" applyFont="1" applyFill="1" applyBorder="1" applyAlignment="1">
      <alignment vertical="center"/>
    </xf>
    <xf numFmtId="167" fontId="2" fillId="0" borderId="0" xfId="1" applyNumberFormat="1" applyFont="1"/>
    <xf numFmtId="167" fontId="1" fillId="2" borderId="10" xfId="1" applyNumberFormat="1" applyFont="1" applyFill="1" applyBorder="1" applyAlignment="1">
      <alignment horizontal="center" vertical="center"/>
    </xf>
    <xf numFmtId="165" fontId="3" fillId="0" borderId="1" xfId="0" applyNumberFormat="1" applyFont="1" applyBorder="1" applyAlignment="1">
      <alignment horizontal="right" vertical="center" wrapText="1"/>
    </xf>
    <xf numFmtId="0" fontId="12" fillId="0" borderId="0" xfId="0" applyFont="1"/>
    <xf numFmtId="165" fontId="13" fillId="0" borderId="1" xfId="0" applyNumberFormat="1" applyFont="1" applyBorder="1" applyAlignment="1">
      <alignment horizontal="right" vertical="center" wrapText="1"/>
    </xf>
    <xf numFmtId="165" fontId="12" fillId="0" borderId="1" xfId="0" applyNumberFormat="1" applyFont="1" applyBorder="1"/>
    <xf numFmtId="0" fontId="12" fillId="0" borderId="1" xfId="0" applyFont="1" applyBorder="1"/>
    <xf numFmtId="165" fontId="14" fillId="0" borderId="1" xfId="0" applyNumberFormat="1" applyFont="1" applyBorder="1" applyAlignment="1">
      <alignment horizontal="right"/>
    </xf>
    <xf numFmtId="165" fontId="14" fillId="0" borderId="1" xfId="0" applyNumberFormat="1" applyFont="1" applyBorder="1"/>
    <xf numFmtId="165" fontId="9" fillId="0" borderId="1" xfId="0" applyNumberFormat="1" applyFont="1" applyBorder="1"/>
    <xf numFmtId="165" fontId="15" fillId="0" borderId="1" xfId="0" applyNumberFormat="1" applyFont="1" applyBorder="1" applyAlignment="1">
      <alignment horizontal="right" vertical="center" wrapText="1"/>
    </xf>
    <xf numFmtId="165" fontId="16" fillId="0" borderId="1" xfId="0" applyNumberFormat="1" applyFont="1" applyBorder="1"/>
    <xf numFmtId="0" fontId="12" fillId="0" borderId="1" xfId="0" applyFont="1" applyBorder="1" applyAlignment="1">
      <alignment horizontal="center" vertical="top"/>
    </xf>
    <xf numFmtId="0" fontId="12" fillId="0" borderId="1" xfId="0" applyFont="1" applyBorder="1" applyAlignment="1">
      <alignment vertical="top"/>
    </xf>
    <xf numFmtId="0" fontId="14" fillId="0" borderId="1" xfId="0" applyFont="1" applyBorder="1" applyAlignment="1">
      <alignment horizontal="right" vertical="top"/>
    </xf>
    <xf numFmtId="0" fontId="9" fillId="0" borderId="1" xfId="0" applyFont="1" applyBorder="1"/>
    <xf numFmtId="0" fontId="16" fillId="0" borderId="1" xfId="0" applyFont="1" applyBorder="1"/>
    <xf numFmtId="0" fontId="9" fillId="0" borderId="16" xfId="0" applyFont="1" applyBorder="1"/>
    <xf numFmtId="0" fontId="0" fillId="0" borderId="6" xfId="0" applyBorder="1"/>
    <xf numFmtId="0" fontId="0" fillId="0" borderId="5" xfId="0" applyBorder="1"/>
    <xf numFmtId="0" fontId="10" fillId="2" borderId="0" xfId="0" applyFont="1" applyFill="1" applyAlignment="1">
      <alignment horizontal="center" vertical="center" wrapText="1"/>
    </xf>
    <xf numFmtId="0" fontId="11" fillId="0" borderId="0" xfId="0" applyFont="1" applyAlignment="1">
      <alignment wrapText="1"/>
    </xf>
    <xf numFmtId="164" fontId="11" fillId="0" borderId="0" xfId="0" applyNumberFormat="1" applyFont="1"/>
    <xf numFmtId="0" fontId="3" fillId="0" borderId="2" xfId="0" applyFont="1" applyBorder="1" applyAlignment="1">
      <alignment horizontal="right"/>
    </xf>
    <xf numFmtId="0" fontId="2" fillId="0" borderId="3" xfId="0" applyFont="1" applyBorder="1"/>
    <xf numFmtId="0" fontId="2" fillId="0" borderId="4" xfId="0" applyFont="1" applyBorder="1"/>
    <xf numFmtId="0" fontId="1" fillId="2" borderId="0" xfId="0" applyFont="1" applyFill="1" applyAlignment="1">
      <alignment horizontal="center" vertical="center" wrapText="1"/>
    </xf>
    <xf numFmtId="0" fontId="2" fillId="0" borderId="0" xfId="0" applyFont="1" applyAlignment="1">
      <alignment wrapText="1"/>
    </xf>
    <xf numFmtId="0" fontId="2" fillId="0" borderId="0" xfId="0" applyFont="1" applyAlignment="1">
      <alignment horizontal="center"/>
    </xf>
    <xf numFmtId="0" fontId="2" fillId="0" borderId="0" xfId="0" applyFont="1"/>
    <xf numFmtId="164" fontId="2" fillId="0" borderId="0" xfId="0" applyNumberFormat="1" applyFont="1"/>
    <xf numFmtId="0" fontId="8" fillId="8" borderId="14" xfId="1" applyFont="1" applyFill="1" applyBorder="1" applyAlignment="1">
      <alignment horizontal="left" wrapText="1"/>
    </xf>
    <xf numFmtId="0" fontId="8" fillId="8" borderId="0" xfId="1" applyFont="1" applyFill="1" applyAlignment="1">
      <alignment horizontal="left" wrapText="1"/>
    </xf>
    <xf numFmtId="0" fontId="2" fillId="0" borderId="0" xfId="1" applyFont="1" applyAlignment="1">
      <alignment horizontal="center"/>
    </xf>
    <xf numFmtId="0" fontId="3" fillId="3" borderId="1" xfId="1" applyFont="1" applyFill="1" applyBorder="1" applyAlignment="1">
      <alignment horizontal="center"/>
    </xf>
    <xf numFmtId="0" fontId="2" fillId="0" borderId="6" xfId="1" applyFont="1" applyBorder="1"/>
    <xf numFmtId="0" fontId="2" fillId="0" borderId="5" xfId="1" applyFont="1" applyBorder="1"/>
    <xf numFmtId="0" fontId="3" fillId="8" borderId="7" xfId="1" applyFont="1" applyFill="1" applyBorder="1" applyAlignment="1">
      <alignment horizontal="left" vertical="center" wrapText="1"/>
    </xf>
    <xf numFmtId="0" fontId="2" fillId="0" borderId="7" xfId="1" applyFont="1" applyBorder="1"/>
    <xf numFmtId="0" fontId="2" fillId="0" borderId="8" xfId="1" applyFont="1" applyBorder="1" applyAlignment="1">
      <alignment horizontal="center" wrapText="1"/>
    </xf>
    <xf numFmtId="0" fontId="7" fillId="9" borderId="9" xfId="1" applyFont="1" applyFill="1" applyBorder="1" applyAlignment="1">
      <alignment horizontal="center" vertical="center"/>
    </xf>
    <xf numFmtId="0" fontId="2" fillId="0" borderId="10" xfId="1" applyFont="1" applyBorder="1"/>
    <xf numFmtId="0" fontId="8" fillId="0" borderId="14" xfId="1" applyFont="1" applyBorder="1" applyAlignment="1">
      <alignment horizontal="left"/>
    </xf>
    <xf numFmtId="0" fontId="8" fillId="0" borderId="0" xfId="1" applyFont="1" applyAlignment="1">
      <alignment horizontal="left"/>
    </xf>
    <xf numFmtId="0" fontId="3" fillId="6" borderId="1" xfId="1" applyFont="1" applyFill="1" applyBorder="1" applyAlignment="1">
      <alignment horizontal="center" vertical="center" wrapText="1"/>
    </xf>
    <xf numFmtId="0" fontId="3" fillId="0" borderId="2" xfId="1" applyFont="1" applyBorder="1" applyAlignment="1">
      <alignment horizontal="right"/>
    </xf>
    <xf numFmtId="0" fontId="2" fillId="0" borderId="3" xfId="1" applyFont="1" applyBorder="1"/>
    <xf numFmtId="0" fontId="2" fillId="0" borderId="4" xfId="1" applyFont="1" applyBorder="1"/>
    <xf numFmtId="0" fontId="3" fillId="3" borderId="1" xfId="1" applyFont="1" applyFill="1" applyBorder="1" applyAlignment="1">
      <alignment horizontal="left" vertical="center" wrapText="1"/>
    </xf>
    <xf numFmtId="0" fontId="3" fillId="0" borderId="1" xfId="1" applyFont="1" applyBorder="1" applyAlignment="1">
      <alignment horizontal="right"/>
    </xf>
    <xf numFmtId="0" fontId="6" fillId="7" borderId="1" xfId="1" applyFont="1" applyFill="1" applyBorder="1" applyAlignment="1">
      <alignment horizontal="right"/>
    </xf>
    <xf numFmtId="0" fontId="1" fillId="2" borderId="0" xfId="1" applyFont="1" applyFill="1" applyAlignment="1">
      <alignment horizontal="center" vertical="center" wrapText="1"/>
    </xf>
    <xf numFmtId="0" fontId="2" fillId="0" borderId="0" xfId="1" applyFont="1"/>
    <xf numFmtId="0" fontId="3" fillId="5" borderId="0" xfId="1" applyFont="1" applyFill="1" applyAlignment="1">
      <alignment horizontal="left" vertical="center" wrapText="1"/>
    </xf>
    <xf numFmtId="0" fontId="2" fillId="0" borderId="1" xfId="1" applyFont="1" applyBorder="1" applyAlignment="1">
      <alignment horizontal="center"/>
    </xf>
  </cellXfs>
  <cellStyles count="2">
    <cellStyle name="Normal" xfId="0" builtinId="0"/>
    <cellStyle name="Normal 2" xfId="1" xr:uid="{D270D863-22AE-4992-B00A-8FEA76A80F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C2B70-0496-4635-9B80-2D4A6D7D4C7E}">
  <dimension ref="A1:C24"/>
  <sheetViews>
    <sheetView tabSelected="1" zoomScale="80" zoomScaleNormal="80" workbookViewId="0">
      <selection activeCell="C4" sqref="C4"/>
    </sheetView>
  </sheetViews>
  <sheetFormatPr defaultRowHeight="14.5" x14ac:dyDescent="0.35"/>
  <cols>
    <col min="2" max="2" width="47.26953125" customWidth="1"/>
    <col min="3" max="3" width="20.7265625" customWidth="1"/>
  </cols>
  <sheetData>
    <row r="1" spans="1:3" ht="15.5" x14ac:dyDescent="0.35">
      <c r="A1" s="72" t="s">
        <v>0</v>
      </c>
      <c r="B1" s="73"/>
      <c r="C1" s="74"/>
    </row>
    <row r="2" spans="1:3" x14ac:dyDescent="0.35">
      <c r="A2" s="69" t="s">
        <v>1</v>
      </c>
      <c r="B2" s="70"/>
      <c r="C2" s="71"/>
    </row>
    <row r="3" spans="1:3" x14ac:dyDescent="0.35">
      <c r="A3" s="64">
        <v>1</v>
      </c>
      <c r="B3" s="65" t="str">
        <f>Acquisition!B3</f>
        <v>Preliminaries and General</v>
      </c>
      <c r="C3" s="56">
        <f>Acquisition!G3</f>
        <v>0</v>
      </c>
    </row>
    <row r="4" spans="1:3" x14ac:dyDescent="0.35">
      <c r="A4" s="64">
        <v>2</v>
      </c>
      <c r="B4" s="65" t="str">
        <f>Acquisition!B12</f>
        <v xml:space="preserve">Dismantling and Disposal of existing HVAC equipment  </v>
      </c>
      <c r="C4" s="56">
        <f>Acquisition!G12</f>
        <v>0</v>
      </c>
    </row>
    <row r="5" spans="1:3" x14ac:dyDescent="0.35">
      <c r="A5" s="64">
        <v>3</v>
      </c>
      <c r="B5" s="65" t="str">
        <f>Acquisition!B18</f>
        <v>Server room and simulation room</v>
      </c>
      <c r="C5" s="56">
        <f>Acquisition!G18</f>
        <v>560000</v>
      </c>
    </row>
    <row r="6" spans="1:3" x14ac:dyDescent="0.35">
      <c r="A6" s="64">
        <v>4</v>
      </c>
      <c r="B6" s="65" t="str">
        <f>Acquisition!B33</f>
        <v>Pilot room</v>
      </c>
      <c r="C6" s="56">
        <f>Acquisition!G33</f>
        <v>200000</v>
      </c>
    </row>
    <row r="7" spans="1:3" x14ac:dyDescent="0.35">
      <c r="A7" s="64">
        <v>5</v>
      </c>
      <c r="B7" s="65" t="str">
        <f>Acquisition!B52</f>
        <v>Ablution and kitchen extraction</v>
      </c>
      <c r="C7" s="56">
        <f>Acquisition!G52</f>
        <v>150000</v>
      </c>
    </row>
    <row r="8" spans="1:3" x14ac:dyDescent="0.35">
      <c r="A8" s="64">
        <v>6</v>
      </c>
      <c r="B8" s="65" t="str">
        <f>Acquisition!B61</f>
        <v>Kitchen</v>
      </c>
      <c r="C8" s="56">
        <f>Acquisition!G61</f>
        <v>100000</v>
      </c>
    </row>
    <row r="9" spans="1:3" x14ac:dyDescent="0.35">
      <c r="A9" s="64">
        <v>7</v>
      </c>
      <c r="B9" s="65" t="str">
        <f>Acquisition!B74</f>
        <v>Boardroom</v>
      </c>
      <c r="C9" s="56">
        <f>Acquisition!G74</f>
        <v>200000</v>
      </c>
    </row>
    <row r="10" spans="1:3" x14ac:dyDescent="0.35">
      <c r="A10" s="64">
        <v>8</v>
      </c>
      <c r="B10" s="65" t="str">
        <f>Acquisition!B92</f>
        <v>UPS ROOM 1 and ROOM 2</v>
      </c>
      <c r="C10" s="56">
        <f>Acquisition!G92</f>
        <v>200000</v>
      </c>
    </row>
    <row r="11" spans="1:3" x14ac:dyDescent="0.35">
      <c r="A11" s="64">
        <v>9</v>
      </c>
      <c r="B11" s="65" t="str">
        <f>Acquisition!B102</f>
        <v>Control and Instrumentation Works</v>
      </c>
      <c r="C11" s="56">
        <f>Acquisition!G102</f>
        <v>2000000</v>
      </c>
    </row>
    <row r="12" spans="1:3" x14ac:dyDescent="0.35">
      <c r="A12" s="65"/>
      <c r="B12" s="66" t="s">
        <v>2</v>
      </c>
      <c r="C12" s="59">
        <f>SUM(C3:C11)</f>
        <v>3410000</v>
      </c>
    </row>
    <row r="13" spans="1:3" x14ac:dyDescent="0.35">
      <c r="A13" s="65">
        <v>10</v>
      </c>
      <c r="B13" s="65" t="str">
        <f>Acquisition!B120</f>
        <v>Provision for contingency @ 10%</v>
      </c>
      <c r="C13" s="56">
        <f>Acquisition!G120</f>
        <v>341000</v>
      </c>
    </row>
    <row r="14" spans="1:3" x14ac:dyDescent="0.35">
      <c r="A14" s="58"/>
      <c r="B14" s="66" t="s">
        <v>2</v>
      </c>
      <c r="C14" s="60">
        <f>C12+C13</f>
        <v>3751000</v>
      </c>
    </row>
    <row r="15" spans="1:3" x14ac:dyDescent="0.35">
      <c r="A15" s="58"/>
      <c r="B15" s="58" t="s">
        <v>3</v>
      </c>
      <c r="C15" s="57">
        <f>Acquisition!G122</f>
        <v>562650</v>
      </c>
    </row>
    <row r="16" spans="1:3" x14ac:dyDescent="0.35">
      <c r="A16" s="58"/>
      <c r="B16" s="67" t="s">
        <v>4</v>
      </c>
      <c r="C16" s="61">
        <f>C14+C15</f>
        <v>4313650</v>
      </c>
    </row>
    <row r="17" spans="1:3" x14ac:dyDescent="0.35">
      <c r="A17" s="69" t="s">
        <v>5</v>
      </c>
      <c r="B17" s="70"/>
      <c r="C17" s="71"/>
    </row>
    <row r="18" spans="1:3" x14ac:dyDescent="0.35">
      <c r="A18" s="58">
        <v>1</v>
      </c>
      <c r="B18" s="58" t="str">
        <f>Maintenance!A196</f>
        <v>Total Maintenance Free Year</v>
      </c>
      <c r="C18" s="56">
        <f>Maintenance!B196</f>
        <v>700000</v>
      </c>
    </row>
    <row r="19" spans="1:3" x14ac:dyDescent="0.35">
      <c r="A19" s="58">
        <v>2</v>
      </c>
      <c r="B19" s="58" t="str">
        <f>Maintenance!A206</f>
        <v>Total Years 1 to 5</v>
      </c>
      <c r="C19" s="56">
        <f>Maintenance!B206</f>
        <v>4645965.0720000006</v>
      </c>
    </row>
    <row r="20" spans="1:3" x14ac:dyDescent="0.35">
      <c r="A20" s="58"/>
      <c r="B20" s="66" t="s">
        <v>2</v>
      </c>
      <c r="C20" s="62">
        <f>SUM(C18:C19)</f>
        <v>5345965.0720000006</v>
      </c>
    </row>
    <row r="21" spans="1:3" x14ac:dyDescent="0.35">
      <c r="A21" s="58"/>
      <c r="B21" s="58" t="s">
        <v>3</v>
      </c>
      <c r="C21" s="56">
        <f>C20*15%</f>
        <v>801894.76080000005</v>
      </c>
    </row>
    <row r="22" spans="1:3" x14ac:dyDescent="0.35">
      <c r="A22" s="58"/>
      <c r="B22" s="67" t="s">
        <v>4</v>
      </c>
      <c r="C22" s="54">
        <f>C20+C21</f>
        <v>6147859.8328000009</v>
      </c>
    </row>
    <row r="23" spans="1:3" x14ac:dyDescent="0.35">
      <c r="A23" s="58"/>
      <c r="B23" s="58"/>
      <c r="C23" s="55"/>
    </row>
    <row r="24" spans="1:3" ht="16" x14ac:dyDescent="0.4">
      <c r="A24" s="58"/>
      <c r="B24" s="68" t="s">
        <v>6</v>
      </c>
      <c r="C24" s="63">
        <f>C22+C16</f>
        <v>10461509.832800001</v>
      </c>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4"/>
  <sheetViews>
    <sheetView view="pageBreakPreview" topLeftCell="A47" zoomScale="70" zoomScaleNormal="100" zoomScaleSheetLayoutView="70" workbookViewId="0">
      <selection sqref="A1:G1"/>
    </sheetView>
  </sheetViews>
  <sheetFormatPr defaultColWidth="8.81640625" defaultRowHeight="14" x14ac:dyDescent="0.3"/>
  <cols>
    <col min="1" max="1" width="12" style="21" customWidth="1"/>
    <col min="2" max="2" width="70" style="2" customWidth="1"/>
    <col min="3" max="3" width="18.453125" style="3" customWidth="1"/>
    <col min="4" max="4" width="30.81640625" style="3" customWidth="1"/>
    <col min="5" max="5" width="18.453125" style="3" customWidth="1"/>
    <col min="6" max="6" width="18.453125" style="4" customWidth="1"/>
    <col min="7" max="7" width="21.1796875" style="5" customWidth="1"/>
    <col min="8" max="16384" width="8.81640625" style="4"/>
  </cols>
  <sheetData>
    <row r="1" spans="1:7" ht="24" customHeight="1" x14ac:dyDescent="0.3">
      <c r="A1" s="78" t="s">
        <v>7</v>
      </c>
      <c r="B1" s="79"/>
      <c r="C1" s="80"/>
      <c r="D1" s="80"/>
      <c r="E1" s="80"/>
      <c r="F1" s="81"/>
      <c r="G1" s="82"/>
    </row>
    <row r="2" spans="1:7" ht="15" customHeight="1" thickBot="1" x14ac:dyDescent="0.35">
      <c r="A2" s="1" t="s">
        <v>8</v>
      </c>
      <c r="B2" s="1" t="s">
        <v>9</v>
      </c>
      <c r="C2" s="1" t="s">
        <v>10</v>
      </c>
      <c r="D2" s="1" t="s">
        <v>11</v>
      </c>
      <c r="E2" s="1" t="s">
        <v>12</v>
      </c>
      <c r="F2" s="1" t="s">
        <v>13</v>
      </c>
      <c r="G2" s="1" t="s">
        <v>14</v>
      </c>
    </row>
    <row r="3" spans="1:7" ht="15" customHeight="1" thickBot="1" x14ac:dyDescent="0.35">
      <c r="A3" s="6">
        <v>1</v>
      </c>
      <c r="B3" s="6" t="s">
        <v>15</v>
      </c>
      <c r="C3" s="6" t="s">
        <v>16</v>
      </c>
      <c r="D3" s="6"/>
      <c r="E3" s="6">
        <v>1</v>
      </c>
      <c r="F3" s="6"/>
      <c r="G3" s="7">
        <f>SUM(G4:G11)</f>
        <v>0</v>
      </c>
    </row>
    <row r="4" spans="1:7" ht="15" customHeight="1" thickBot="1" x14ac:dyDescent="0.35">
      <c r="A4" s="8">
        <v>1.1000000000000001</v>
      </c>
      <c r="B4" s="9" t="s">
        <v>17</v>
      </c>
      <c r="C4" s="10" t="s">
        <v>16</v>
      </c>
      <c r="D4" s="9"/>
      <c r="E4" s="11">
        <v>1</v>
      </c>
      <c r="F4" s="12"/>
      <c r="G4" s="13">
        <f>E4*F4</f>
        <v>0</v>
      </c>
    </row>
    <row r="5" spans="1:7" ht="15" customHeight="1" thickBot="1" x14ac:dyDescent="0.35">
      <c r="A5" s="8">
        <f>A4+0.1</f>
        <v>1.2000000000000002</v>
      </c>
      <c r="B5" s="9" t="s">
        <v>18</v>
      </c>
      <c r="C5" s="10" t="s">
        <v>16</v>
      </c>
      <c r="D5" s="9"/>
      <c r="E5" s="11">
        <v>1</v>
      </c>
      <c r="F5" s="12"/>
      <c r="G5" s="13">
        <f>E5*F5</f>
        <v>0</v>
      </c>
    </row>
    <row r="6" spans="1:7" ht="15" customHeight="1" thickBot="1" x14ac:dyDescent="0.35">
      <c r="A6" s="8">
        <f t="shared" ref="A6:A11" si="0">A5+0.1</f>
        <v>1.3000000000000003</v>
      </c>
      <c r="B6" s="9" t="s">
        <v>19</v>
      </c>
      <c r="C6" s="10" t="s">
        <v>16</v>
      </c>
      <c r="D6" s="9"/>
      <c r="E6" s="11">
        <v>1</v>
      </c>
      <c r="F6" s="12"/>
      <c r="G6" s="13">
        <f>E6*F6</f>
        <v>0</v>
      </c>
    </row>
    <row r="7" spans="1:7" ht="29.5" customHeight="1" thickBot="1" x14ac:dyDescent="0.35">
      <c r="A7" s="8">
        <f t="shared" si="0"/>
        <v>1.4000000000000004</v>
      </c>
      <c r="B7" s="9" t="s">
        <v>20</v>
      </c>
      <c r="C7" s="10" t="s">
        <v>16</v>
      </c>
      <c r="D7" s="9"/>
      <c r="E7" s="11" t="s">
        <v>16</v>
      </c>
      <c r="F7" s="12"/>
      <c r="G7" s="13">
        <f>F7</f>
        <v>0</v>
      </c>
    </row>
    <row r="8" spans="1:7" ht="15" customHeight="1" thickBot="1" x14ac:dyDescent="0.35">
      <c r="A8" s="8">
        <f t="shared" si="0"/>
        <v>1.5000000000000004</v>
      </c>
      <c r="B8" s="9" t="s">
        <v>21</v>
      </c>
      <c r="C8" s="10" t="s">
        <v>16</v>
      </c>
      <c r="D8" s="9"/>
      <c r="E8" s="11" t="s">
        <v>16</v>
      </c>
      <c r="F8" s="12"/>
      <c r="G8" s="13">
        <f>F8</f>
        <v>0</v>
      </c>
    </row>
    <row r="9" spans="1:7" ht="15" customHeight="1" thickBot="1" x14ac:dyDescent="0.35">
      <c r="A9" s="8">
        <f t="shared" si="0"/>
        <v>1.6000000000000005</v>
      </c>
      <c r="B9" s="9" t="s">
        <v>22</v>
      </c>
      <c r="C9" s="10" t="s">
        <v>16</v>
      </c>
      <c r="D9" s="9"/>
      <c r="E9" s="11" t="s">
        <v>16</v>
      </c>
      <c r="F9" s="12"/>
      <c r="G9" s="13">
        <f>F9</f>
        <v>0</v>
      </c>
    </row>
    <row r="10" spans="1:7" ht="15" customHeight="1" thickBot="1" x14ac:dyDescent="0.35">
      <c r="A10" s="8">
        <f t="shared" si="0"/>
        <v>1.7000000000000006</v>
      </c>
      <c r="B10" s="9" t="s">
        <v>23</v>
      </c>
      <c r="C10" s="10" t="s">
        <v>16</v>
      </c>
      <c r="D10" s="9"/>
      <c r="E10" s="11">
        <v>1</v>
      </c>
      <c r="F10" s="12"/>
      <c r="G10" s="13">
        <f>E10*F10</f>
        <v>0</v>
      </c>
    </row>
    <row r="11" spans="1:7" ht="15" customHeight="1" thickBot="1" x14ac:dyDescent="0.35">
      <c r="A11" s="8">
        <f t="shared" si="0"/>
        <v>1.8000000000000007</v>
      </c>
      <c r="B11" s="9" t="s">
        <v>24</v>
      </c>
      <c r="C11" s="10" t="s">
        <v>16</v>
      </c>
      <c r="D11" s="9"/>
      <c r="E11" s="11">
        <v>1</v>
      </c>
      <c r="F11" s="12"/>
      <c r="G11" s="13">
        <f>E11*F11</f>
        <v>0</v>
      </c>
    </row>
    <row r="12" spans="1:7" ht="15" customHeight="1" thickBot="1" x14ac:dyDescent="0.35">
      <c r="A12" s="6">
        <v>2</v>
      </c>
      <c r="B12" s="6" t="s">
        <v>25</v>
      </c>
      <c r="C12" s="6" t="s">
        <v>16</v>
      </c>
      <c r="D12" s="6"/>
      <c r="E12" s="6">
        <v>1</v>
      </c>
      <c r="F12" s="6"/>
      <c r="G12" s="7">
        <f>SUM(G13:G16)</f>
        <v>0</v>
      </c>
    </row>
    <row r="13" spans="1:7" ht="29.5" customHeight="1" thickBot="1" x14ac:dyDescent="0.35">
      <c r="A13" s="8">
        <v>2.1</v>
      </c>
      <c r="B13" s="9" t="s">
        <v>26</v>
      </c>
      <c r="C13" s="10" t="s">
        <v>16</v>
      </c>
      <c r="D13" s="9"/>
      <c r="E13" s="11">
        <v>1</v>
      </c>
      <c r="F13" s="12"/>
      <c r="G13" s="13">
        <f>F13*E13</f>
        <v>0</v>
      </c>
    </row>
    <row r="14" spans="1:7" ht="29.5" customHeight="1" thickBot="1" x14ac:dyDescent="0.35">
      <c r="A14" s="8">
        <f t="shared" ref="A14:A17" si="1">A13+0.1</f>
        <v>2.2000000000000002</v>
      </c>
      <c r="B14" s="9" t="s">
        <v>27</v>
      </c>
      <c r="C14" s="10" t="s">
        <v>16</v>
      </c>
      <c r="D14" s="9"/>
      <c r="E14" s="11">
        <v>1</v>
      </c>
      <c r="F14" s="12"/>
      <c r="G14" s="13">
        <f>F14*E14</f>
        <v>0</v>
      </c>
    </row>
    <row r="15" spans="1:7" ht="15" customHeight="1" thickBot="1" x14ac:dyDescent="0.35">
      <c r="A15" s="8">
        <f t="shared" si="1"/>
        <v>2.3000000000000003</v>
      </c>
      <c r="B15" s="9" t="s">
        <v>28</v>
      </c>
      <c r="C15" s="10" t="s">
        <v>16</v>
      </c>
      <c r="D15" s="9"/>
      <c r="E15" s="11">
        <v>1</v>
      </c>
      <c r="F15" s="12"/>
      <c r="G15" s="13">
        <f>F15*E15</f>
        <v>0</v>
      </c>
    </row>
    <row r="16" spans="1:7" ht="29.5" customHeight="1" thickBot="1" x14ac:dyDescent="0.35">
      <c r="A16" s="8">
        <f t="shared" si="1"/>
        <v>2.4000000000000004</v>
      </c>
      <c r="B16" s="9" t="s">
        <v>29</v>
      </c>
      <c r="C16" s="10" t="s">
        <v>16</v>
      </c>
      <c r="D16" s="9"/>
      <c r="E16" s="11">
        <v>1</v>
      </c>
      <c r="F16" s="12"/>
      <c r="G16" s="13">
        <f>F16*E16</f>
        <v>0</v>
      </c>
    </row>
    <row r="17" spans="1:7" ht="15" customHeight="1" thickBot="1" x14ac:dyDescent="0.35">
      <c r="A17" s="8">
        <f t="shared" si="1"/>
        <v>2.5000000000000004</v>
      </c>
      <c r="B17" s="9" t="s">
        <v>30</v>
      </c>
      <c r="C17" s="10" t="s">
        <v>16</v>
      </c>
      <c r="D17" s="9"/>
      <c r="E17" s="11">
        <v>1</v>
      </c>
      <c r="F17" s="12"/>
      <c r="G17" s="13">
        <f>F17*E17</f>
        <v>0</v>
      </c>
    </row>
    <row r="18" spans="1:7" ht="15" customHeight="1" thickBot="1" x14ac:dyDescent="0.35">
      <c r="A18" s="6">
        <v>3</v>
      </c>
      <c r="B18" s="6" t="s">
        <v>31</v>
      </c>
      <c r="C18" s="6" t="s">
        <v>16</v>
      </c>
      <c r="D18" s="6"/>
      <c r="E18" s="6">
        <v>1</v>
      </c>
      <c r="F18" s="6"/>
      <c r="G18" s="7">
        <f>SUM(G19:G32)</f>
        <v>560000</v>
      </c>
    </row>
    <row r="19" spans="1:7" ht="56.5" customHeight="1" thickBot="1" x14ac:dyDescent="0.35">
      <c r="A19" s="8">
        <v>3.1</v>
      </c>
      <c r="B19" s="9" t="s">
        <v>32</v>
      </c>
      <c r="C19" s="10" t="s">
        <v>33</v>
      </c>
      <c r="D19" s="9"/>
      <c r="E19" s="11">
        <v>3</v>
      </c>
      <c r="F19" s="12"/>
      <c r="G19" s="13">
        <f>F19*E19</f>
        <v>0</v>
      </c>
    </row>
    <row r="20" spans="1:7" ht="15" customHeight="1" thickBot="1" x14ac:dyDescent="0.35">
      <c r="A20" s="8">
        <f t="shared" ref="A20:A27" si="2">A19+0.1</f>
        <v>3.2</v>
      </c>
      <c r="B20" s="9" t="s">
        <v>34</v>
      </c>
      <c r="C20" s="10" t="s">
        <v>16</v>
      </c>
      <c r="D20" s="9"/>
      <c r="E20" s="11" t="s">
        <v>16</v>
      </c>
      <c r="F20" s="12"/>
      <c r="G20" s="13">
        <v>300000</v>
      </c>
    </row>
    <row r="21" spans="1:7" ht="44.15" customHeight="1" thickBot="1" x14ac:dyDescent="0.35">
      <c r="A21" s="8">
        <f t="shared" si="2"/>
        <v>3.3000000000000003</v>
      </c>
      <c r="B21" s="9" t="s">
        <v>35</v>
      </c>
      <c r="C21" s="10" t="s">
        <v>16</v>
      </c>
      <c r="D21" s="9"/>
      <c r="E21" s="11" t="s">
        <v>16</v>
      </c>
      <c r="F21" s="12"/>
      <c r="G21" s="13">
        <v>0</v>
      </c>
    </row>
    <row r="22" spans="1:7" ht="29.5" customHeight="1" thickBot="1" x14ac:dyDescent="0.35">
      <c r="A22" s="8">
        <f t="shared" si="2"/>
        <v>3.4000000000000004</v>
      </c>
      <c r="B22" s="9" t="s">
        <v>36</v>
      </c>
      <c r="C22" s="10" t="s">
        <v>16</v>
      </c>
      <c r="D22" s="9"/>
      <c r="E22" s="11" t="s">
        <v>16</v>
      </c>
      <c r="F22" s="12"/>
      <c r="G22" s="13">
        <v>0</v>
      </c>
    </row>
    <row r="23" spans="1:7" ht="29.5" customHeight="1" thickBot="1" x14ac:dyDescent="0.35">
      <c r="A23" s="8">
        <f t="shared" si="2"/>
        <v>3.5000000000000004</v>
      </c>
      <c r="B23" s="9" t="s">
        <v>37</v>
      </c>
      <c r="C23" s="10" t="s">
        <v>16</v>
      </c>
      <c r="D23" s="9"/>
      <c r="E23" s="11" t="s">
        <v>16</v>
      </c>
      <c r="F23" s="12"/>
      <c r="G23" s="13">
        <v>0</v>
      </c>
    </row>
    <row r="24" spans="1:7" ht="15" customHeight="1" thickBot="1" x14ac:dyDescent="0.35">
      <c r="A24" s="8">
        <f t="shared" si="2"/>
        <v>3.6000000000000005</v>
      </c>
      <c r="B24" s="9" t="s">
        <v>38</v>
      </c>
      <c r="C24" s="10" t="s">
        <v>16</v>
      </c>
      <c r="D24" s="9"/>
      <c r="E24" s="11" t="s">
        <v>16</v>
      </c>
      <c r="F24" s="12"/>
      <c r="G24" s="13">
        <v>0</v>
      </c>
    </row>
    <row r="25" spans="1:7" ht="29.5" customHeight="1" thickBot="1" x14ac:dyDescent="0.35">
      <c r="A25" s="8">
        <f t="shared" si="2"/>
        <v>3.7000000000000006</v>
      </c>
      <c r="B25" s="9" t="s">
        <v>39</v>
      </c>
      <c r="C25" s="10" t="s">
        <v>16</v>
      </c>
      <c r="D25" s="9"/>
      <c r="E25" s="11" t="s">
        <v>16</v>
      </c>
      <c r="F25" s="12"/>
      <c r="G25" s="13">
        <v>0</v>
      </c>
    </row>
    <row r="26" spans="1:7" ht="15" customHeight="1" thickBot="1" x14ac:dyDescent="0.35">
      <c r="A26" s="8">
        <f t="shared" si="2"/>
        <v>3.8000000000000007</v>
      </c>
      <c r="B26" s="9" t="s">
        <v>40</v>
      </c>
      <c r="C26" s="10" t="s">
        <v>16</v>
      </c>
      <c r="D26" s="9"/>
      <c r="E26" s="11" t="s">
        <v>16</v>
      </c>
      <c r="F26" s="12"/>
      <c r="G26" s="13">
        <v>50000</v>
      </c>
    </row>
    <row r="27" spans="1:7" ht="15" customHeight="1" thickBot="1" x14ac:dyDescent="0.35">
      <c r="A27" s="8">
        <f t="shared" si="2"/>
        <v>3.9000000000000008</v>
      </c>
      <c r="B27" s="9" t="s">
        <v>41</v>
      </c>
      <c r="C27" s="10" t="s">
        <v>16</v>
      </c>
      <c r="D27" s="9"/>
      <c r="E27" s="11" t="s">
        <v>16</v>
      </c>
      <c r="F27" s="12"/>
      <c r="G27" s="13">
        <v>0</v>
      </c>
    </row>
    <row r="28" spans="1:7" ht="29.5" customHeight="1" thickBot="1" x14ac:dyDescent="0.35">
      <c r="A28" s="14">
        <v>3.11</v>
      </c>
      <c r="B28" s="9" t="s">
        <v>42</v>
      </c>
      <c r="C28" s="10" t="s">
        <v>16</v>
      </c>
      <c r="D28" s="9"/>
      <c r="E28" s="11" t="s">
        <v>16</v>
      </c>
      <c r="F28" s="12"/>
      <c r="G28" s="13">
        <v>60000</v>
      </c>
    </row>
    <row r="29" spans="1:7" ht="29.5" customHeight="1" thickBot="1" x14ac:dyDescent="0.35">
      <c r="A29" s="8">
        <v>3.12</v>
      </c>
      <c r="B29" s="9" t="s">
        <v>43</v>
      </c>
      <c r="C29" s="10" t="s">
        <v>16</v>
      </c>
      <c r="D29" s="9"/>
      <c r="E29" s="11" t="s">
        <v>16</v>
      </c>
      <c r="F29" s="12"/>
      <c r="G29" s="13">
        <v>150000</v>
      </c>
    </row>
    <row r="30" spans="1:7" ht="15" customHeight="1" thickBot="1" x14ac:dyDescent="0.35">
      <c r="A30" s="8">
        <v>3.13</v>
      </c>
      <c r="B30" s="9" t="s">
        <v>44</v>
      </c>
      <c r="C30" s="10" t="s">
        <v>16</v>
      </c>
      <c r="D30" s="9"/>
      <c r="E30" s="11" t="s">
        <v>16</v>
      </c>
      <c r="F30" s="12"/>
      <c r="G30" s="13">
        <v>0</v>
      </c>
    </row>
    <row r="31" spans="1:7" ht="23.5" customHeight="1" thickBot="1" x14ac:dyDescent="0.35">
      <c r="A31" s="8">
        <v>3.14</v>
      </c>
      <c r="B31" s="9" t="s">
        <v>45</v>
      </c>
      <c r="C31" s="10" t="s">
        <v>16</v>
      </c>
      <c r="D31" s="9"/>
      <c r="E31" s="11" t="s">
        <v>16</v>
      </c>
      <c r="F31" s="12"/>
      <c r="G31" s="13">
        <v>0</v>
      </c>
    </row>
    <row r="32" spans="1:7" ht="18.649999999999999" customHeight="1" thickBot="1" x14ac:dyDescent="0.35">
      <c r="A32" s="8">
        <v>3.15</v>
      </c>
      <c r="B32" s="9" t="s">
        <v>46</v>
      </c>
      <c r="C32" s="10" t="s">
        <v>16</v>
      </c>
      <c r="D32" s="9"/>
      <c r="E32" s="11" t="s">
        <v>16</v>
      </c>
      <c r="F32" s="12"/>
      <c r="G32" s="13">
        <v>0</v>
      </c>
    </row>
    <row r="33" spans="1:7" ht="15" customHeight="1" thickBot="1" x14ac:dyDescent="0.35">
      <c r="A33" s="6">
        <v>4</v>
      </c>
      <c r="B33" s="6" t="s">
        <v>47</v>
      </c>
      <c r="C33" s="6" t="s">
        <v>16</v>
      </c>
      <c r="D33" s="6"/>
      <c r="E33" s="6">
        <v>1</v>
      </c>
      <c r="F33" s="6"/>
      <c r="G33" s="7">
        <f>SUM(G34:G51)</f>
        <v>200000</v>
      </c>
    </row>
    <row r="34" spans="1:7" ht="29.5" customHeight="1" thickBot="1" x14ac:dyDescent="0.35">
      <c r="A34" s="8">
        <v>4.0999999999999996</v>
      </c>
      <c r="B34" s="9" t="s">
        <v>48</v>
      </c>
      <c r="C34" s="10" t="s">
        <v>33</v>
      </c>
      <c r="D34" s="9"/>
      <c r="E34" s="11">
        <v>2</v>
      </c>
      <c r="F34" s="12"/>
      <c r="G34" s="13">
        <f>F34*E34</f>
        <v>0</v>
      </c>
    </row>
    <row r="35" spans="1:7" ht="15" customHeight="1" thickBot="1" x14ac:dyDescent="0.35">
      <c r="A35" s="8">
        <f t="shared" ref="A35:A42" si="3">A34+0.1</f>
        <v>4.1999999999999993</v>
      </c>
      <c r="B35" s="9" t="s">
        <v>34</v>
      </c>
      <c r="C35" s="10" t="s">
        <v>16</v>
      </c>
      <c r="D35" s="9"/>
      <c r="E35" s="11" t="s">
        <v>16</v>
      </c>
      <c r="F35" s="12"/>
      <c r="G35" s="13">
        <v>200000</v>
      </c>
    </row>
    <row r="36" spans="1:7" ht="44.15" customHeight="1" thickBot="1" x14ac:dyDescent="0.35">
      <c r="A36" s="8">
        <f t="shared" si="3"/>
        <v>4.2999999999999989</v>
      </c>
      <c r="B36" s="9" t="s">
        <v>49</v>
      </c>
      <c r="C36" s="10" t="s">
        <v>16</v>
      </c>
      <c r="D36" s="9"/>
      <c r="E36" s="11" t="s">
        <v>16</v>
      </c>
      <c r="F36" s="12"/>
      <c r="G36" s="13">
        <v>0</v>
      </c>
    </row>
    <row r="37" spans="1:7" ht="29.5" customHeight="1" thickBot="1" x14ac:dyDescent="0.35">
      <c r="A37" s="8">
        <f t="shared" si="3"/>
        <v>4.3999999999999986</v>
      </c>
      <c r="B37" s="9" t="s">
        <v>36</v>
      </c>
      <c r="C37" s="10" t="s">
        <v>16</v>
      </c>
      <c r="D37" s="9"/>
      <c r="E37" s="11" t="s">
        <v>16</v>
      </c>
      <c r="F37" s="12"/>
      <c r="G37" s="13">
        <v>0</v>
      </c>
    </row>
    <row r="38" spans="1:7" ht="29.5" customHeight="1" thickBot="1" x14ac:dyDescent="0.35">
      <c r="A38" s="8">
        <f t="shared" si="3"/>
        <v>4.4999999999999982</v>
      </c>
      <c r="B38" s="9" t="s">
        <v>37</v>
      </c>
      <c r="C38" s="10" t="s">
        <v>16</v>
      </c>
      <c r="D38" s="9"/>
      <c r="E38" s="11" t="s">
        <v>16</v>
      </c>
      <c r="F38" s="12"/>
      <c r="G38" s="13">
        <v>0</v>
      </c>
    </row>
    <row r="39" spans="1:7" ht="15" customHeight="1" thickBot="1" x14ac:dyDescent="0.35">
      <c r="A39" s="8">
        <f t="shared" si="3"/>
        <v>4.5999999999999979</v>
      </c>
      <c r="B39" s="9" t="s">
        <v>38</v>
      </c>
      <c r="C39" s="10" t="s">
        <v>16</v>
      </c>
      <c r="D39" s="9"/>
      <c r="E39" s="11" t="s">
        <v>16</v>
      </c>
      <c r="F39" s="12"/>
      <c r="G39" s="13">
        <v>0</v>
      </c>
    </row>
    <row r="40" spans="1:7" ht="29.5" customHeight="1" thickBot="1" x14ac:dyDescent="0.35">
      <c r="A40" s="8">
        <f t="shared" si="3"/>
        <v>4.6999999999999975</v>
      </c>
      <c r="B40" s="9" t="s">
        <v>39</v>
      </c>
      <c r="C40" s="10" t="s">
        <v>16</v>
      </c>
      <c r="D40" s="9"/>
      <c r="E40" s="11" t="s">
        <v>16</v>
      </c>
      <c r="F40" s="12"/>
      <c r="G40" s="13">
        <v>0</v>
      </c>
    </row>
    <row r="41" spans="1:7" ht="15" customHeight="1" thickBot="1" x14ac:dyDescent="0.35">
      <c r="A41" s="8">
        <f t="shared" si="3"/>
        <v>4.7999999999999972</v>
      </c>
      <c r="B41" s="9" t="s">
        <v>50</v>
      </c>
      <c r="C41" s="10" t="s">
        <v>33</v>
      </c>
      <c r="D41" s="9"/>
      <c r="E41" s="11">
        <v>8</v>
      </c>
      <c r="F41" s="12"/>
      <c r="G41" s="13">
        <f>F41*E41</f>
        <v>0</v>
      </c>
    </row>
    <row r="42" spans="1:7" ht="15" customHeight="1" thickBot="1" x14ac:dyDescent="0.35">
      <c r="A42" s="8">
        <f t="shared" si="3"/>
        <v>4.8999999999999968</v>
      </c>
      <c r="B42" s="9" t="s">
        <v>51</v>
      </c>
      <c r="C42" s="10" t="s">
        <v>33</v>
      </c>
      <c r="D42" s="9"/>
      <c r="E42" s="11">
        <v>8</v>
      </c>
      <c r="F42" s="12"/>
      <c r="G42" s="13">
        <f>F42*E42</f>
        <v>0</v>
      </c>
    </row>
    <row r="43" spans="1:7" ht="15" customHeight="1" x14ac:dyDescent="0.3">
      <c r="A43" s="14">
        <v>4.1100000000000003</v>
      </c>
      <c r="B43" s="9" t="s">
        <v>52</v>
      </c>
      <c r="C43" s="10" t="s">
        <v>33</v>
      </c>
      <c r="D43" s="9"/>
      <c r="E43" s="11">
        <v>2</v>
      </c>
      <c r="F43" s="12"/>
      <c r="G43" s="13">
        <f>F43*E43</f>
        <v>0</v>
      </c>
    </row>
    <row r="44" spans="1:7" ht="29.5" customHeight="1" x14ac:dyDescent="0.3">
      <c r="A44" s="14">
        <v>4.12</v>
      </c>
      <c r="B44" s="9" t="s">
        <v>53</v>
      </c>
      <c r="C44" s="10" t="s">
        <v>33</v>
      </c>
      <c r="D44" s="9"/>
      <c r="E44" s="11">
        <v>2</v>
      </c>
      <c r="F44" s="12"/>
      <c r="G44" s="13">
        <f>F44*E44</f>
        <v>0</v>
      </c>
    </row>
    <row r="45" spans="1:7" ht="15" customHeight="1" x14ac:dyDescent="0.3">
      <c r="A45" s="14">
        <v>4.13</v>
      </c>
      <c r="B45" s="9" t="s">
        <v>54</v>
      </c>
      <c r="C45" s="10" t="s">
        <v>33</v>
      </c>
      <c r="D45" s="9"/>
      <c r="E45" s="11">
        <v>2</v>
      </c>
      <c r="F45" s="12"/>
      <c r="G45" s="13">
        <f>F45*E45</f>
        <v>0</v>
      </c>
    </row>
    <row r="46" spans="1:7" ht="15" customHeight="1" x14ac:dyDescent="0.3">
      <c r="A46" s="14">
        <v>4.1399999999999997</v>
      </c>
      <c r="B46" s="9" t="s">
        <v>55</v>
      </c>
      <c r="C46" s="10" t="s">
        <v>16</v>
      </c>
      <c r="D46" s="9"/>
      <c r="E46" s="11" t="s">
        <v>16</v>
      </c>
      <c r="F46" s="12"/>
      <c r="G46" s="13">
        <v>0</v>
      </c>
    </row>
    <row r="47" spans="1:7" ht="29.5" customHeight="1" x14ac:dyDescent="0.3">
      <c r="A47" s="14">
        <v>4.1500000000000004</v>
      </c>
      <c r="B47" s="9" t="s">
        <v>56</v>
      </c>
      <c r="C47" s="10" t="s">
        <v>16</v>
      </c>
      <c r="D47" s="9"/>
      <c r="E47" s="11" t="s">
        <v>16</v>
      </c>
      <c r="F47" s="12"/>
      <c r="G47" s="13">
        <v>0</v>
      </c>
    </row>
    <row r="48" spans="1:7" ht="15" customHeight="1" x14ac:dyDescent="0.3">
      <c r="A48" s="14">
        <v>4.16</v>
      </c>
      <c r="B48" s="9" t="s">
        <v>57</v>
      </c>
      <c r="C48" s="10" t="s">
        <v>33</v>
      </c>
      <c r="D48" s="9"/>
      <c r="E48" s="11">
        <v>1</v>
      </c>
      <c r="F48" s="12"/>
      <c r="G48" s="13">
        <f>F48*E48</f>
        <v>0</v>
      </c>
    </row>
    <row r="49" spans="1:7" ht="15" customHeight="1" x14ac:dyDescent="0.3">
      <c r="A49" s="14">
        <v>4.17</v>
      </c>
      <c r="B49" s="9" t="s">
        <v>44</v>
      </c>
      <c r="C49" s="10" t="s">
        <v>16</v>
      </c>
      <c r="D49" s="9"/>
      <c r="E49" s="11" t="s">
        <v>16</v>
      </c>
      <c r="F49" s="12"/>
      <c r="G49" s="13">
        <v>0</v>
      </c>
    </row>
    <row r="50" spans="1:7" ht="15" customHeight="1" x14ac:dyDescent="0.3">
      <c r="A50" s="14">
        <v>4.18</v>
      </c>
      <c r="B50" s="9" t="s">
        <v>45</v>
      </c>
      <c r="C50" s="10" t="s">
        <v>16</v>
      </c>
      <c r="D50" s="9"/>
      <c r="E50" s="11" t="s">
        <v>16</v>
      </c>
      <c r="F50" s="12"/>
      <c r="G50" s="13">
        <v>0</v>
      </c>
    </row>
    <row r="51" spans="1:7" ht="15" customHeight="1" x14ac:dyDescent="0.3">
      <c r="A51" s="14">
        <v>4.1900000000000004</v>
      </c>
      <c r="B51" s="9" t="s">
        <v>46</v>
      </c>
      <c r="C51" s="10" t="s">
        <v>16</v>
      </c>
      <c r="D51" s="9"/>
      <c r="E51" s="11" t="s">
        <v>16</v>
      </c>
      <c r="F51" s="12"/>
      <c r="G51" s="13">
        <v>0</v>
      </c>
    </row>
    <row r="52" spans="1:7" ht="15" customHeight="1" x14ac:dyDescent="0.3">
      <c r="A52" s="6">
        <v>5</v>
      </c>
      <c r="B52" s="6" t="s">
        <v>58</v>
      </c>
      <c r="C52" s="6" t="s">
        <v>16</v>
      </c>
      <c r="D52" s="6"/>
      <c r="E52" s="6">
        <v>1</v>
      </c>
      <c r="F52" s="6"/>
      <c r="G52" s="7">
        <f>SUM(G53:G60)</f>
        <v>150000</v>
      </c>
    </row>
    <row r="53" spans="1:7" ht="44.15" customHeight="1" thickBot="1" x14ac:dyDescent="0.35">
      <c r="A53" s="15">
        <v>5.0999999999999996</v>
      </c>
      <c r="B53" s="9" t="s">
        <v>59</v>
      </c>
      <c r="C53" s="10" t="s">
        <v>16</v>
      </c>
      <c r="D53" s="9"/>
      <c r="E53" s="11" t="s">
        <v>16</v>
      </c>
      <c r="F53" s="12"/>
      <c r="G53" s="13">
        <v>0</v>
      </c>
    </row>
    <row r="54" spans="1:7" ht="44.15" customHeight="1" thickBot="1" x14ac:dyDescent="0.35">
      <c r="A54" s="8">
        <f t="shared" ref="A54:A60" si="4">A53+0.1</f>
        <v>5.1999999999999993</v>
      </c>
      <c r="B54" s="9" t="s">
        <v>60</v>
      </c>
      <c r="C54" s="10" t="s">
        <v>16</v>
      </c>
      <c r="D54" s="9"/>
      <c r="E54" s="11" t="s">
        <v>16</v>
      </c>
      <c r="F54" s="12"/>
      <c r="G54" s="13">
        <v>0</v>
      </c>
    </row>
    <row r="55" spans="1:7" ht="15" customHeight="1" thickBot="1" x14ac:dyDescent="0.35">
      <c r="A55" s="8">
        <f t="shared" si="4"/>
        <v>5.2999999999999989</v>
      </c>
      <c r="B55" s="9" t="s">
        <v>61</v>
      </c>
      <c r="C55" s="10" t="s">
        <v>33</v>
      </c>
      <c r="D55" s="9"/>
      <c r="E55" s="11">
        <v>6</v>
      </c>
      <c r="F55" s="12"/>
      <c r="G55" s="13">
        <f>F55*E55</f>
        <v>0</v>
      </c>
    </row>
    <row r="56" spans="1:7" ht="15" customHeight="1" thickBot="1" x14ac:dyDescent="0.35">
      <c r="A56" s="8">
        <f t="shared" si="4"/>
        <v>5.3999999999999986</v>
      </c>
      <c r="B56" s="9" t="s">
        <v>34</v>
      </c>
      <c r="C56" s="10" t="s">
        <v>16</v>
      </c>
      <c r="D56" s="9"/>
      <c r="E56" s="11" t="s">
        <v>16</v>
      </c>
      <c r="F56" s="12"/>
      <c r="G56" s="13">
        <v>150000</v>
      </c>
    </row>
    <row r="57" spans="1:7" ht="15" customHeight="1" thickBot="1" x14ac:dyDescent="0.35">
      <c r="A57" s="8">
        <f t="shared" si="4"/>
        <v>5.4999999999999982</v>
      </c>
      <c r="B57" s="9" t="s">
        <v>57</v>
      </c>
      <c r="C57" s="10" t="s">
        <v>33</v>
      </c>
      <c r="D57" s="9"/>
      <c r="E57" s="11">
        <v>4</v>
      </c>
      <c r="F57" s="12"/>
      <c r="G57" s="13">
        <f>F57*E57</f>
        <v>0</v>
      </c>
    </row>
    <row r="58" spans="1:7" ht="15" customHeight="1" thickBot="1" x14ac:dyDescent="0.35">
      <c r="A58" s="8">
        <f t="shared" si="4"/>
        <v>5.5999999999999979</v>
      </c>
      <c r="B58" s="9" t="s">
        <v>44</v>
      </c>
      <c r="C58" s="10" t="s">
        <v>16</v>
      </c>
      <c r="D58" s="9"/>
      <c r="E58" s="11" t="s">
        <v>16</v>
      </c>
      <c r="F58" s="12"/>
      <c r="G58" s="13">
        <v>0</v>
      </c>
    </row>
    <row r="59" spans="1:7" ht="15" customHeight="1" thickBot="1" x14ac:dyDescent="0.35">
      <c r="A59" s="8">
        <f t="shared" si="4"/>
        <v>5.6999999999999975</v>
      </c>
      <c r="B59" s="9" t="s">
        <v>45</v>
      </c>
      <c r="C59" s="10" t="s">
        <v>16</v>
      </c>
      <c r="D59" s="9"/>
      <c r="E59" s="11" t="s">
        <v>16</v>
      </c>
      <c r="F59" s="12"/>
      <c r="G59" s="13">
        <v>0</v>
      </c>
    </row>
    <row r="60" spans="1:7" ht="15" customHeight="1" thickBot="1" x14ac:dyDescent="0.35">
      <c r="A60" s="8">
        <f t="shared" si="4"/>
        <v>5.7999999999999972</v>
      </c>
      <c r="B60" s="9" t="s">
        <v>46</v>
      </c>
      <c r="C60" s="10" t="s">
        <v>16</v>
      </c>
      <c r="D60" s="9"/>
      <c r="E60" s="11" t="s">
        <v>16</v>
      </c>
      <c r="F60" s="12"/>
      <c r="G60" s="13">
        <v>0</v>
      </c>
    </row>
    <row r="61" spans="1:7" ht="15" customHeight="1" thickBot="1" x14ac:dyDescent="0.35">
      <c r="A61" s="6">
        <v>6</v>
      </c>
      <c r="B61" s="6" t="s">
        <v>62</v>
      </c>
      <c r="C61" s="6" t="s">
        <v>16</v>
      </c>
      <c r="D61" s="6"/>
      <c r="E61" s="6">
        <v>1</v>
      </c>
      <c r="F61" s="6"/>
      <c r="G61" s="7">
        <f>SUM(G62:G73)</f>
        <v>100000</v>
      </c>
    </row>
    <row r="62" spans="1:7" ht="44.15" customHeight="1" thickBot="1" x14ac:dyDescent="0.35">
      <c r="A62" s="15">
        <v>6.1</v>
      </c>
      <c r="B62" s="9" t="s">
        <v>63</v>
      </c>
      <c r="C62" s="10" t="s">
        <v>33</v>
      </c>
      <c r="D62" s="9"/>
      <c r="E62" s="11">
        <v>2</v>
      </c>
      <c r="F62" s="12"/>
      <c r="G62" s="13">
        <f>F62*E62</f>
        <v>0</v>
      </c>
    </row>
    <row r="63" spans="1:7" ht="15" customHeight="1" thickBot="1" x14ac:dyDescent="0.35">
      <c r="A63" s="8">
        <f t="shared" ref="A63:A70" si="5">A62+0.1</f>
        <v>6.1999999999999993</v>
      </c>
      <c r="B63" s="9" t="s">
        <v>34</v>
      </c>
      <c r="C63" s="10" t="s">
        <v>16</v>
      </c>
      <c r="D63" s="9"/>
      <c r="E63" s="11" t="s">
        <v>16</v>
      </c>
      <c r="F63" s="12"/>
      <c r="G63" s="13">
        <v>100000</v>
      </c>
    </row>
    <row r="64" spans="1:7" ht="44.15" customHeight="1" thickBot="1" x14ac:dyDescent="0.35">
      <c r="A64" s="8">
        <f t="shared" si="5"/>
        <v>6.2999999999999989</v>
      </c>
      <c r="B64" s="9" t="s">
        <v>49</v>
      </c>
      <c r="C64" s="10" t="s">
        <v>16</v>
      </c>
      <c r="D64" s="9"/>
      <c r="E64" s="11" t="s">
        <v>16</v>
      </c>
      <c r="F64" s="12"/>
      <c r="G64" s="13">
        <v>0</v>
      </c>
    </row>
    <row r="65" spans="1:7" ht="29.5" customHeight="1" thickBot="1" x14ac:dyDescent="0.35">
      <c r="A65" s="8">
        <f t="shared" si="5"/>
        <v>6.3999999999999986</v>
      </c>
      <c r="B65" s="9" t="s">
        <v>36</v>
      </c>
      <c r="C65" s="10" t="s">
        <v>16</v>
      </c>
      <c r="D65" s="9"/>
      <c r="E65" s="11" t="s">
        <v>16</v>
      </c>
      <c r="F65" s="12"/>
      <c r="G65" s="13">
        <v>0</v>
      </c>
    </row>
    <row r="66" spans="1:7" ht="29.5" customHeight="1" thickBot="1" x14ac:dyDescent="0.35">
      <c r="A66" s="8">
        <f t="shared" si="5"/>
        <v>6.4999999999999982</v>
      </c>
      <c r="B66" s="9" t="s">
        <v>37</v>
      </c>
      <c r="C66" s="10" t="s">
        <v>16</v>
      </c>
      <c r="D66" s="9"/>
      <c r="E66" s="11" t="s">
        <v>16</v>
      </c>
      <c r="F66" s="12"/>
      <c r="G66" s="13">
        <v>0</v>
      </c>
    </row>
    <row r="67" spans="1:7" ht="15" customHeight="1" thickBot="1" x14ac:dyDescent="0.35">
      <c r="A67" s="8">
        <f t="shared" si="5"/>
        <v>6.5999999999999979</v>
      </c>
      <c r="B67" s="9" t="s">
        <v>38</v>
      </c>
      <c r="C67" s="10" t="s">
        <v>16</v>
      </c>
      <c r="D67" s="9"/>
      <c r="E67" s="11" t="s">
        <v>16</v>
      </c>
      <c r="F67" s="12"/>
      <c r="G67" s="13">
        <v>0</v>
      </c>
    </row>
    <row r="68" spans="1:7" ht="29.5" customHeight="1" thickBot="1" x14ac:dyDescent="0.35">
      <c r="A68" s="8">
        <f t="shared" si="5"/>
        <v>6.6999999999999975</v>
      </c>
      <c r="B68" s="9" t="s">
        <v>39</v>
      </c>
      <c r="C68" s="10" t="s">
        <v>16</v>
      </c>
      <c r="D68" s="9"/>
      <c r="E68" s="11" t="s">
        <v>16</v>
      </c>
      <c r="F68" s="12"/>
      <c r="G68" s="13">
        <v>0</v>
      </c>
    </row>
    <row r="69" spans="1:7" ht="15" customHeight="1" thickBot="1" x14ac:dyDescent="0.35">
      <c r="A69" s="8">
        <f t="shared" si="5"/>
        <v>6.7999999999999972</v>
      </c>
      <c r="B69" s="9" t="s">
        <v>51</v>
      </c>
      <c r="C69" s="10" t="s">
        <v>33</v>
      </c>
      <c r="D69" s="9"/>
      <c r="E69" s="11">
        <v>1</v>
      </c>
      <c r="F69" s="12"/>
      <c r="G69" s="13">
        <f>F69*E69</f>
        <v>0</v>
      </c>
    </row>
    <row r="70" spans="1:7" ht="15" customHeight="1" thickBot="1" x14ac:dyDescent="0.35">
      <c r="A70" s="8">
        <f t="shared" si="5"/>
        <v>6.8999999999999968</v>
      </c>
      <c r="B70" s="9" t="s">
        <v>54</v>
      </c>
      <c r="C70" s="10" t="s">
        <v>33</v>
      </c>
      <c r="D70" s="9"/>
      <c r="E70" s="11">
        <v>1</v>
      </c>
      <c r="F70" s="12"/>
      <c r="G70" s="13">
        <f>F70*E70</f>
        <v>0</v>
      </c>
    </row>
    <row r="71" spans="1:7" ht="15" customHeight="1" thickBot="1" x14ac:dyDescent="0.35">
      <c r="A71" s="14">
        <v>6.1</v>
      </c>
      <c r="B71" s="9" t="s">
        <v>44</v>
      </c>
      <c r="C71" s="10" t="s">
        <v>16</v>
      </c>
      <c r="D71" s="9"/>
      <c r="E71" s="11" t="s">
        <v>16</v>
      </c>
      <c r="F71" s="12"/>
      <c r="G71" s="13">
        <v>0</v>
      </c>
    </row>
    <row r="72" spans="1:7" ht="15" customHeight="1" thickBot="1" x14ac:dyDescent="0.35">
      <c r="A72" s="8">
        <v>6.11</v>
      </c>
      <c r="B72" s="9" t="s">
        <v>45</v>
      </c>
      <c r="C72" s="10" t="s">
        <v>16</v>
      </c>
      <c r="D72" s="9"/>
      <c r="E72" s="11" t="s">
        <v>16</v>
      </c>
      <c r="F72" s="12"/>
      <c r="G72" s="13">
        <v>0</v>
      </c>
    </row>
    <row r="73" spans="1:7" ht="15" customHeight="1" thickBot="1" x14ac:dyDescent="0.35">
      <c r="A73" s="8">
        <v>6.12</v>
      </c>
      <c r="B73" s="9" t="s">
        <v>64</v>
      </c>
      <c r="C73" s="10" t="s">
        <v>16</v>
      </c>
      <c r="D73" s="9"/>
      <c r="E73" s="11" t="s">
        <v>16</v>
      </c>
      <c r="F73" s="12"/>
      <c r="G73" s="13">
        <v>0</v>
      </c>
    </row>
    <row r="74" spans="1:7" ht="15" customHeight="1" thickBot="1" x14ac:dyDescent="0.35">
      <c r="A74" s="6">
        <v>7</v>
      </c>
      <c r="B74" s="6" t="s">
        <v>65</v>
      </c>
      <c r="C74" s="6" t="s">
        <v>16</v>
      </c>
      <c r="D74" s="6"/>
      <c r="E74" s="6">
        <v>1</v>
      </c>
      <c r="F74" s="6"/>
      <c r="G74" s="7">
        <f>SUM(G75:G91)</f>
        <v>200000</v>
      </c>
    </row>
    <row r="75" spans="1:7" ht="29.5" customHeight="1" thickBot="1" x14ac:dyDescent="0.35">
      <c r="A75" s="15">
        <v>7.1</v>
      </c>
      <c r="B75" s="9" t="s">
        <v>48</v>
      </c>
      <c r="C75" s="10" t="s">
        <v>33</v>
      </c>
      <c r="D75" s="9"/>
      <c r="E75" s="11">
        <v>1</v>
      </c>
      <c r="F75" s="12"/>
      <c r="G75" s="13">
        <f>F75*E75</f>
        <v>0</v>
      </c>
    </row>
    <row r="76" spans="1:7" ht="15" customHeight="1" thickBot="1" x14ac:dyDescent="0.35">
      <c r="A76" s="8">
        <f t="shared" ref="A76:A83" si="6">A75+0.1</f>
        <v>7.1999999999999993</v>
      </c>
      <c r="B76" s="9" t="s">
        <v>34</v>
      </c>
      <c r="C76" s="10" t="s">
        <v>16</v>
      </c>
      <c r="D76" s="9"/>
      <c r="E76" s="11" t="s">
        <v>16</v>
      </c>
      <c r="F76" s="12"/>
      <c r="G76" s="13">
        <v>200000</v>
      </c>
    </row>
    <row r="77" spans="1:7" ht="44.15" customHeight="1" thickBot="1" x14ac:dyDescent="0.35">
      <c r="A77" s="8">
        <f t="shared" si="6"/>
        <v>7.2999999999999989</v>
      </c>
      <c r="B77" s="9" t="s">
        <v>66</v>
      </c>
      <c r="C77" s="10" t="s">
        <v>16</v>
      </c>
      <c r="D77" s="9"/>
      <c r="E77" s="11" t="s">
        <v>16</v>
      </c>
      <c r="F77" s="12"/>
      <c r="G77" s="13">
        <v>0</v>
      </c>
    </row>
    <row r="78" spans="1:7" ht="29.5" customHeight="1" thickBot="1" x14ac:dyDescent="0.35">
      <c r="A78" s="8">
        <f t="shared" si="6"/>
        <v>7.3999999999999986</v>
      </c>
      <c r="B78" s="9" t="s">
        <v>36</v>
      </c>
      <c r="C78" s="10" t="s">
        <v>16</v>
      </c>
      <c r="D78" s="9"/>
      <c r="E78" s="11" t="s">
        <v>16</v>
      </c>
      <c r="F78" s="12"/>
      <c r="G78" s="13">
        <v>0</v>
      </c>
    </row>
    <row r="79" spans="1:7" ht="29.5" customHeight="1" thickBot="1" x14ac:dyDescent="0.35">
      <c r="A79" s="8">
        <f t="shared" si="6"/>
        <v>7.4999999999999982</v>
      </c>
      <c r="B79" s="9" t="s">
        <v>37</v>
      </c>
      <c r="C79" s="10" t="s">
        <v>16</v>
      </c>
      <c r="D79" s="9"/>
      <c r="E79" s="11" t="s">
        <v>16</v>
      </c>
      <c r="F79" s="12"/>
      <c r="G79" s="13">
        <v>0</v>
      </c>
    </row>
    <row r="80" spans="1:7" ht="15" customHeight="1" thickBot="1" x14ac:dyDescent="0.35">
      <c r="A80" s="8">
        <f t="shared" si="6"/>
        <v>7.5999999999999979</v>
      </c>
      <c r="B80" s="9" t="s">
        <v>38</v>
      </c>
      <c r="C80" s="10" t="s">
        <v>16</v>
      </c>
      <c r="D80" s="9"/>
      <c r="E80" s="11" t="s">
        <v>16</v>
      </c>
      <c r="F80" s="12"/>
      <c r="G80" s="13">
        <v>0</v>
      </c>
    </row>
    <row r="81" spans="1:7" ht="29.5" customHeight="1" thickBot="1" x14ac:dyDescent="0.35">
      <c r="A81" s="8">
        <f t="shared" si="6"/>
        <v>7.6999999999999975</v>
      </c>
      <c r="B81" s="9" t="s">
        <v>39</v>
      </c>
      <c r="C81" s="10" t="s">
        <v>16</v>
      </c>
      <c r="D81" s="9"/>
      <c r="E81" s="11" t="s">
        <v>16</v>
      </c>
      <c r="F81" s="12"/>
      <c r="G81" s="13">
        <v>0</v>
      </c>
    </row>
    <row r="82" spans="1:7" ht="15" customHeight="1" thickBot="1" x14ac:dyDescent="0.35">
      <c r="A82" s="8">
        <f t="shared" si="6"/>
        <v>7.7999999999999972</v>
      </c>
      <c r="B82" s="9" t="s">
        <v>50</v>
      </c>
      <c r="C82" s="10" t="s">
        <v>33</v>
      </c>
      <c r="D82" s="9"/>
      <c r="E82" s="11">
        <v>4</v>
      </c>
      <c r="F82" s="12"/>
      <c r="G82" s="13">
        <f>F82*E82</f>
        <v>0</v>
      </c>
    </row>
    <row r="83" spans="1:7" ht="15" customHeight="1" thickBot="1" x14ac:dyDescent="0.35">
      <c r="A83" s="8">
        <f t="shared" si="6"/>
        <v>7.8999999999999968</v>
      </c>
      <c r="B83" s="9" t="s">
        <v>51</v>
      </c>
      <c r="C83" s="10" t="s">
        <v>33</v>
      </c>
      <c r="D83" s="9"/>
      <c r="E83" s="11">
        <v>4</v>
      </c>
      <c r="F83" s="12"/>
      <c r="G83" s="13">
        <f>F83*E83</f>
        <v>0</v>
      </c>
    </row>
    <row r="84" spans="1:7" ht="15" customHeight="1" thickBot="1" x14ac:dyDescent="0.35">
      <c r="A84" s="14">
        <v>7.1</v>
      </c>
      <c r="B84" s="9" t="s">
        <v>52</v>
      </c>
      <c r="C84" s="10" t="s">
        <v>33</v>
      </c>
      <c r="D84" s="9"/>
      <c r="E84" s="11">
        <v>1</v>
      </c>
      <c r="F84" s="12"/>
      <c r="G84" s="13">
        <f>F84*E84</f>
        <v>0</v>
      </c>
    </row>
    <row r="85" spans="1:7" ht="29.5" customHeight="1" thickBot="1" x14ac:dyDescent="0.35">
      <c r="A85" s="8">
        <v>7.11</v>
      </c>
      <c r="B85" s="9" t="s">
        <v>53</v>
      </c>
      <c r="C85" s="10" t="s">
        <v>33</v>
      </c>
      <c r="D85" s="9"/>
      <c r="E85" s="11">
        <v>1</v>
      </c>
      <c r="F85" s="12"/>
      <c r="G85" s="13">
        <f>F85*E85</f>
        <v>0</v>
      </c>
    </row>
    <row r="86" spans="1:7" ht="15" customHeight="1" thickBot="1" x14ac:dyDescent="0.35">
      <c r="A86" s="8">
        <v>7.12</v>
      </c>
      <c r="B86" s="9" t="s">
        <v>54</v>
      </c>
      <c r="C86" s="10" t="s">
        <v>33</v>
      </c>
      <c r="D86" s="9"/>
      <c r="E86" s="11">
        <v>1</v>
      </c>
      <c r="F86" s="12"/>
      <c r="G86" s="13">
        <f>F86*E86</f>
        <v>0</v>
      </c>
    </row>
    <row r="87" spans="1:7" ht="29.5" customHeight="1" thickBot="1" x14ac:dyDescent="0.35">
      <c r="A87" s="14">
        <v>7.13</v>
      </c>
      <c r="B87" s="9" t="s">
        <v>56</v>
      </c>
      <c r="C87" s="10" t="s">
        <v>16</v>
      </c>
      <c r="D87" s="9"/>
      <c r="E87" s="11" t="s">
        <v>16</v>
      </c>
      <c r="F87" s="12"/>
      <c r="G87" s="13">
        <v>0</v>
      </c>
    </row>
    <row r="88" spans="1:7" ht="15" customHeight="1" thickBot="1" x14ac:dyDescent="0.35">
      <c r="A88" s="8">
        <v>7.14</v>
      </c>
      <c r="B88" s="9" t="s">
        <v>57</v>
      </c>
      <c r="C88" s="10" t="s">
        <v>33</v>
      </c>
      <c r="D88" s="9"/>
      <c r="E88" s="11">
        <v>1</v>
      </c>
      <c r="F88" s="12"/>
      <c r="G88" s="13">
        <f>F88*E88</f>
        <v>0</v>
      </c>
    </row>
    <row r="89" spans="1:7" ht="15" customHeight="1" thickBot="1" x14ac:dyDescent="0.35">
      <c r="A89" s="8">
        <v>7.15</v>
      </c>
      <c r="B89" s="9" t="s">
        <v>44</v>
      </c>
      <c r="C89" s="10" t="s">
        <v>16</v>
      </c>
      <c r="D89" s="9"/>
      <c r="E89" s="11" t="s">
        <v>16</v>
      </c>
      <c r="F89" s="12"/>
      <c r="G89" s="13">
        <v>0</v>
      </c>
    </row>
    <row r="90" spans="1:7" ht="15" customHeight="1" thickBot="1" x14ac:dyDescent="0.35">
      <c r="A90" s="14">
        <v>7.16</v>
      </c>
      <c r="B90" s="9" t="s">
        <v>45</v>
      </c>
      <c r="C90" s="10" t="s">
        <v>16</v>
      </c>
      <c r="D90" s="9"/>
      <c r="E90" s="11" t="s">
        <v>16</v>
      </c>
      <c r="F90" s="12"/>
      <c r="G90" s="13">
        <v>0</v>
      </c>
    </row>
    <row r="91" spans="1:7" ht="29.5" customHeight="1" thickBot="1" x14ac:dyDescent="0.35">
      <c r="A91" s="8">
        <v>7.17</v>
      </c>
      <c r="B91" s="9" t="s">
        <v>67</v>
      </c>
      <c r="C91" s="10" t="s">
        <v>16</v>
      </c>
      <c r="D91" s="9"/>
      <c r="E91" s="11" t="s">
        <v>16</v>
      </c>
      <c r="F91" s="12"/>
      <c r="G91" s="13">
        <v>0</v>
      </c>
    </row>
    <row r="92" spans="1:7" ht="15" customHeight="1" thickBot="1" x14ac:dyDescent="0.35">
      <c r="A92" s="6">
        <v>8</v>
      </c>
      <c r="B92" s="6" t="s">
        <v>68</v>
      </c>
      <c r="C92" s="6" t="s">
        <v>16</v>
      </c>
      <c r="D92" s="6"/>
      <c r="E92" s="6">
        <v>1</v>
      </c>
      <c r="F92" s="6"/>
      <c r="G92" s="7">
        <f>SUM(G93:G101)</f>
        <v>200000</v>
      </c>
    </row>
    <row r="93" spans="1:7" ht="29.5" customHeight="1" thickBot="1" x14ac:dyDescent="0.35">
      <c r="A93" s="15">
        <v>8.1</v>
      </c>
      <c r="B93" s="9" t="s">
        <v>48</v>
      </c>
      <c r="C93" s="10" t="s">
        <v>33</v>
      </c>
      <c r="D93" s="9"/>
      <c r="E93" s="11">
        <v>4</v>
      </c>
      <c r="F93" s="12"/>
      <c r="G93" s="13">
        <f>F93*E93</f>
        <v>0</v>
      </c>
    </row>
    <row r="94" spans="1:7" ht="15" customHeight="1" thickBot="1" x14ac:dyDescent="0.35">
      <c r="A94" s="8">
        <f t="shared" ref="A94:A101" si="7">A93+0.1</f>
        <v>8.1999999999999993</v>
      </c>
      <c r="B94" s="9" t="s">
        <v>34</v>
      </c>
      <c r="C94" s="10" t="s">
        <v>16</v>
      </c>
      <c r="D94" s="9"/>
      <c r="E94" s="11" t="s">
        <v>16</v>
      </c>
      <c r="F94" s="12"/>
      <c r="G94" s="13">
        <v>200000</v>
      </c>
    </row>
    <row r="95" spans="1:7" ht="29.5" customHeight="1" thickBot="1" x14ac:dyDescent="0.35">
      <c r="A95" s="8">
        <f t="shared" si="7"/>
        <v>8.2999999999999989</v>
      </c>
      <c r="B95" s="9" t="s">
        <v>36</v>
      </c>
      <c r="C95" s="10" t="s">
        <v>16</v>
      </c>
      <c r="D95" s="9"/>
      <c r="E95" s="11" t="s">
        <v>16</v>
      </c>
      <c r="F95" s="12"/>
      <c r="G95" s="13">
        <v>0</v>
      </c>
    </row>
    <row r="96" spans="1:7" ht="29.5" customHeight="1" thickBot="1" x14ac:dyDescent="0.35">
      <c r="A96" s="8">
        <f t="shared" si="7"/>
        <v>8.3999999999999986</v>
      </c>
      <c r="B96" s="9" t="s">
        <v>37</v>
      </c>
      <c r="C96" s="10" t="s">
        <v>16</v>
      </c>
      <c r="D96" s="9"/>
      <c r="E96" s="11" t="s">
        <v>16</v>
      </c>
      <c r="F96" s="12"/>
      <c r="G96" s="13">
        <v>0</v>
      </c>
    </row>
    <row r="97" spans="1:7" ht="15" customHeight="1" thickBot="1" x14ac:dyDescent="0.35">
      <c r="A97" s="8">
        <f t="shared" si="7"/>
        <v>8.4999999999999982</v>
      </c>
      <c r="B97" s="9" t="s">
        <v>38</v>
      </c>
      <c r="C97" s="10" t="s">
        <v>16</v>
      </c>
      <c r="D97" s="9"/>
      <c r="E97" s="11" t="s">
        <v>16</v>
      </c>
      <c r="F97" s="12"/>
      <c r="G97" s="13">
        <v>0</v>
      </c>
    </row>
    <row r="98" spans="1:7" ht="15" customHeight="1" thickBot="1" x14ac:dyDescent="0.35">
      <c r="A98" s="8">
        <f t="shared" si="7"/>
        <v>8.5999999999999979</v>
      </c>
      <c r="B98" s="9" t="s">
        <v>54</v>
      </c>
      <c r="C98" s="10" t="s">
        <v>33</v>
      </c>
      <c r="D98" s="9"/>
      <c r="E98" s="11">
        <v>4</v>
      </c>
      <c r="F98" s="12"/>
      <c r="G98" s="13">
        <f>F98*E98</f>
        <v>0</v>
      </c>
    </row>
    <row r="99" spans="1:7" ht="15" customHeight="1" thickBot="1" x14ac:dyDescent="0.35">
      <c r="A99" s="8">
        <f t="shared" si="7"/>
        <v>8.6999999999999975</v>
      </c>
      <c r="B99" s="9" t="s">
        <v>44</v>
      </c>
      <c r="C99" s="10" t="s">
        <v>16</v>
      </c>
      <c r="D99" s="9"/>
      <c r="E99" s="11" t="s">
        <v>16</v>
      </c>
      <c r="F99" s="12"/>
      <c r="G99" s="13">
        <v>0</v>
      </c>
    </row>
    <row r="100" spans="1:7" ht="15" customHeight="1" thickBot="1" x14ac:dyDescent="0.35">
      <c r="A100" s="8">
        <f t="shared" si="7"/>
        <v>8.7999999999999972</v>
      </c>
      <c r="B100" s="9" t="s">
        <v>45</v>
      </c>
      <c r="C100" s="10" t="s">
        <v>16</v>
      </c>
      <c r="D100" s="9"/>
      <c r="E100" s="11" t="s">
        <v>16</v>
      </c>
      <c r="F100" s="12"/>
      <c r="G100" s="13">
        <v>0</v>
      </c>
    </row>
    <row r="101" spans="1:7" ht="15" customHeight="1" thickBot="1" x14ac:dyDescent="0.35">
      <c r="A101" s="8">
        <f t="shared" si="7"/>
        <v>8.8999999999999968</v>
      </c>
      <c r="B101" s="9" t="s">
        <v>69</v>
      </c>
      <c r="C101" s="10" t="s">
        <v>16</v>
      </c>
      <c r="D101" s="9"/>
      <c r="E101" s="11" t="s">
        <v>16</v>
      </c>
      <c r="F101" s="12"/>
      <c r="G101" s="13">
        <v>0</v>
      </c>
    </row>
    <row r="102" spans="1:7" ht="15" customHeight="1" thickBot="1" x14ac:dyDescent="0.35">
      <c r="A102" s="6">
        <v>9</v>
      </c>
      <c r="B102" s="6" t="s">
        <v>70</v>
      </c>
      <c r="C102" s="6" t="s">
        <v>16</v>
      </c>
      <c r="D102" s="6"/>
      <c r="E102" s="6">
        <v>1</v>
      </c>
      <c r="F102" s="6"/>
      <c r="G102" s="7">
        <f>SUM(G103:G118)</f>
        <v>2000000</v>
      </c>
    </row>
    <row r="103" spans="1:7" ht="15" customHeight="1" thickBot="1" x14ac:dyDescent="0.35">
      <c r="A103" s="8">
        <v>9.1</v>
      </c>
      <c r="B103" s="9" t="s">
        <v>71</v>
      </c>
      <c r="C103" s="10" t="s">
        <v>33</v>
      </c>
      <c r="D103" s="9"/>
      <c r="E103" s="11">
        <v>4</v>
      </c>
      <c r="F103" s="12"/>
      <c r="G103" s="13">
        <f>F103*E103</f>
        <v>0</v>
      </c>
    </row>
    <row r="104" spans="1:7" ht="15" customHeight="1" thickBot="1" x14ac:dyDescent="0.35">
      <c r="A104" s="8">
        <f t="shared" ref="A104:A111" si="8">A103+0.1</f>
        <v>9.1999999999999993</v>
      </c>
      <c r="B104" s="9" t="s">
        <v>72</v>
      </c>
      <c r="C104" s="10" t="s">
        <v>33</v>
      </c>
      <c r="D104" s="9"/>
      <c r="E104" s="11">
        <v>1</v>
      </c>
      <c r="F104" s="12"/>
      <c r="G104" s="13">
        <f>F104*E104</f>
        <v>0</v>
      </c>
    </row>
    <row r="105" spans="1:7" ht="29.5" customHeight="1" thickBot="1" x14ac:dyDescent="0.35">
      <c r="A105" s="8">
        <f t="shared" si="8"/>
        <v>9.2999999999999989</v>
      </c>
      <c r="B105" s="9" t="s">
        <v>73</v>
      </c>
      <c r="C105" s="10" t="s">
        <v>33</v>
      </c>
      <c r="D105" s="9"/>
      <c r="E105" s="11">
        <v>5</v>
      </c>
      <c r="F105" s="12"/>
      <c r="G105" s="13">
        <f>F105*E105</f>
        <v>0</v>
      </c>
    </row>
    <row r="106" spans="1:7" ht="29.5" customHeight="1" thickBot="1" x14ac:dyDescent="0.35">
      <c r="A106" s="8">
        <f t="shared" si="8"/>
        <v>9.3999999999999986</v>
      </c>
      <c r="B106" s="9" t="s">
        <v>74</v>
      </c>
      <c r="C106" s="10" t="s">
        <v>16</v>
      </c>
      <c r="D106" s="9"/>
      <c r="E106" s="11" t="s">
        <v>16</v>
      </c>
      <c r="F106" s="12"/>
      <c r="G106" s="13">
        <v>0</v>
      </c>
    </row>
    <row r="107" spans="1:7" ht="15" customHeight="1" thickBot="1" x14ac:dyDescent="0.35">
      <c r="A107" s="8">
        <f t="shared" si="8"/>
        <v>9.4999999999999982</v>
      </c>
      <c r="B107" s="9" t="s">
        <v>75</v>
      </c>
      <c r="C107" s="10" t="s">
        <v>16</v>
      </c>
      <c r="D107" s="9"/>
      <c r="E107" s="11" t="s">
        <v>16</v>
      </c>
      <c r="F107" s="12"/>
      <c r="G107" s="13">
        <v>0</v>
      </c>
    </row>
    <row r="108" spans="1:7" ht="29.5" customHeight="1" thickBot="1" x14ac:dyDescent="0.35">
      <c r="A108" s="8">
        <f t="shared" si="8"/>
        <v>9.5999999999999979</v>
      </c>
      <c r="B108" s="9" t="s">
        <v>76</v>
      </c>
      <c r="C108" s="10" t="s">
        <v>33</v>
      </c>
      <c r="D108" s="9"/>
      <c r="E108" s="11">
        <v>5</v>
      </c>
      <c r="F108" s="12"/>
      <c r="G108" s="13">
        <f>F108*E108</f>
        <v>0</v>
      </c>
    </row>
    <row r="109" spans="1:7" ht="130.4" customHeight="1" thickBot="1" x14ac:dyDescent="0.35">
      <c r="A109" s="8">
        <f t="shared" si="8"/>
        <v>9.6999999999999975</v>
      </c>
      <c r="B109" s="9" t="s">
        <v>77</v>
      </c>
      <c r="C109" s="10" t="s">
        <v>16</v>
      </c>
      <c r="D109" s="9"/>
      <c r="E109" s="11" t="s">
        <v>16</v>
      </c>
      <c r="F109" s="12"/>
      <c r="G109" s="13">
        <v>0</v>
      </c>
    </row>
    <row r="110" spans="1:7" ht="15" customHeight="1" thickBot="1" x14ac:dyDescent="0.35">
      <c r="A110" s="8">
        <f t="shared" si="8"/>
        <v>9.7999999999999972</v>
      </c>
      <c r="B110" s="9" t="s">
        <v>78</v>
      </c>
      <c r="C110" s="10" t="s">
        <v>16</v>
      </c>
      <c r="D110" s="9"/>
      <c r="E110" s="11" t="s">
        <v>16</v>
      </c>
      <c r="F110" s="12"/>
      <c r="G110" s="13">
        <v>0</v>
      </c>
    </row>
    <row r="111" spans="1:7" ht="29.5" customHeight="1" thickBot="1" x14ac:dyDescent="0.35">
      <c r="A111" s="8">
        <f t="shared" si="8"/>
        <v>9.8999999999999968</v>
      </c>
      <c r="B111" s="9" t="s">
        <v>37</v>
      </c>
      <c r="C111" s="10" t="s">
        <v>16</v>
      </c>
      <c r="D111" s="9"/>
      <c r="E111" s="11" t="s">
        <v>16</v>
      </c>
      <c r="F111" s="12"/>
      <c r="G111" s="13">
        <v>0</v>
      </c>
    </row>
    <row r="112" spans="1:7" ht="72.650000000000006" customHeight="1" thickBot="1" x14ac:dyDescent="0.35">
      <c r="A112" s="14">
        <v>9.1</v>
      </c>
      <c r="B112" s="9" t="s">
        <v>79</v>
      </c>
      <c r="C112" s="10" t="s">
        <v>16</v>
      </c>
      <c r="D112" s="9"/>
      <c r="E112" s="11" t="s">
        <v>16</v>
      </c>
      <c r="F112" s="12"/>
      <c r="G112" s="13">
        <v>2000000</v>
      </c>
    </row>
    <row r="113" spans="1:7" ht="29.5" customHeight="1" thickBot="1" x14ac:dyDescent="0.35">
      <c r="A113" s="8">
        <v>9.11</v>
      </c>
      <c r="B113" s="9" t="s">
        <v>80</v>
      </c>
      <c r="C113" s="10" t="s">
        <v>16</v>
      </c>
      <c r="D113" s="9"/>
      <c r="E113" s="11" t="s">
        <v>16</v>
      </c>
      <c r="F113" s="12"/>
      <c r="G113" s="13">
        <v>0</v>
      </c>
    </row>
    <row r="114" spans="1:7" ht="29.5" customHeight="1" thickBot="1" x14ac:dyDescent="0.35">
      <c r="A114" s="8">
        <v>9.1199999999999992</v>
      </c>
      <c r="B114" s="9" t="s">
        <v>81</v>
      </c>
      <c r="C114" s="10" t="s">
        <v>16</v>
      </c>
      <c r="D114" s="9"/>
      <c r="E114" s="11" t="s">
        <v>16</v>
      </c>
      <c r="F114" s="12"/>
      <c r="G114" s="13">
        <v>0</v>
      </c>
    </row>
    <row r="115" spans="1:7" ht="29.5" customHeight="1" thickBot="1" x14ac:dyDescent="0.35">
      <c r="A115" s="14">
        <v>9.1300000000000008</v>
      </c>
      <c r="B115" s="9" t="s">
        <v>82</v>
      </c>
      <c r="C115" s="10" t="s">
        <v>16</v>
      </c>
      <c r="D115" s="9"/>
      <c r="E115" s="11" t="s">
        <v>16</v>
      </c>
      <c r="F115" s="12"/>
      <c r="G115" s="13">
        <v>0</v>
      </c>
    </row>
    <row r="116" spans="1:7" ht="44.15" customHeight="1" thickBot="1" x14ac:dyDescent="0.35">
      <c r="A116" s="8">
        <v>9.14</v>
      </c>
      <c r="B116" s="9" t="s">
        <v>83</v>
      </c>
      <c r="C116" s="10" t="s">
        <v>16</v>
      </c>
      <c r="D116" s="9"/>
      <c r="E116" s="11" t="s">
        <v>16</v>
      </c>
      <c r="F116" s="12"/>
      <c r="G116" s="13">
        <v>0</v>
      </c>
    </row>
    <row r="117" spans="1:7" ht="15" customHeight="1" thickBot="1" x14ac:dyDescent="0.35">
      <c r="A117" s="8">
        <v>9.15</v>
      </c>
      <c r="B117" s="9" t="s">
        <v>84</v>
      </c>
      <c r="C117" s="10" t="s">
        <v>16</v>
      </c>
      <c r="D117" s="9"/>
      <c r="E117" s="11" t="s">
        <v>16</v>
      </c>
      <c r="F117" s="12"/>
      <c r="G117" s="13">
        <v>0</v>
      </c>
    </row>
    <row r="118" spans="1:7" ht="15" customHeight="1" thickBot="1" x14ac:dyDescent="0.35">
      <c r="A118" s="14">
        <v>9.16</v>
      </c>
      <c r="B118" s="9" t="s">
        <v>45</v>
      </c>
      <c r="C118" s="10" t="s">
        <v>16</v>
      </c>
      <c r="D118" s="9"/>
      <c r="E118" s="11" t="s">
        <v>16</v>
      </c>
      <c r="F118" s="12"/>
      <c r="G118" s="13">
        <v>0</v>
      </c>
    </row>
    <row r="119" spans="1:7" ht="15" customHeight="1" thickBot="1" x14ac:dyDescent="0.35">
      <c r="A119" s="75">
        <v>30.16</v>
      </c>
      <c r="B119" s="76"/>
      <c r="C119" s="76"/>
      <c r="D119" s="76"/>
      <c r="E119" s="76"/>
      <c r="F119" s="77"/>
      <c r="G119" s="17">
        <f>G3+G12+G18+G33+G52+G61+G74+G92+G102</f>
        <v>3410000</v>
      </c>
    </row>
    <row r="120" spans="1:7" ht="15" customHeight="1" thickBot="1" x14ac:dyDescent="0.35">
      <c r="A120" s="8">
        <v>10</v>
      </c>
      <c r="B120" s="9" t="s">
        <v>85</v>
      </c>
      <c r="C120" s="10" t="s">
        <v>86</v>
      </c>
      <c r="D120" s="9"/>
      <c r="E120" s="11">
        <v>1</v>
      </c>
      <c r="F120" s="12"/>
      <c r="G120" s="13">
        <f>G119*10%</f>
        <v>341000</v>
      </c>
    </row>
    <row r="121" spans="1:7" ht="15" customHeight="1" thickBot="1" x14ac:dyDescent="0.35">
      <c r="A121" s="16"/>
      <c r="B121" s="16"/>
      <c r="C121" s="16"/>
      <c r="D121" s="16"/>
      <c r="E121" s="16"/>
      <c r="F121" s="16" t="s">
        <v>2</v>
      </c>
      <c r="G121" s="17">
        <f>G119+G120</f>
        <v>3751000</v>
      </c>
    </row>
    <row r="122" spans="1:7" ht="15" customHeight="1" thickBot="1" x14ac:dyDescent="0.35">
      <c r="A122" s="16"/>
      <c r="B122" s="16"/>
      <c r="C122" s="16"/>
      <c r="D122" s="16"/>
      <c r="E122" s="16"/>
      <c r="F122" s="18" t="s">
        <v>87</v>
      </c>
      <c r="G122" s="13">
        <f>G121*15%</f>
        <v>562650</v>
      </c>
    </row>
    <row r="123" spans="1:7" ht="15" customHeight="1" thickBot="1" x14ac:dyDescent="0.35">
      <c r="A123" s="16"/>
      <c r="B123" s="16"/>
      <c r="C123" s="16"/>
      <c r="D123" s="16"/>
      <c r="E123" s="16"/>
      <c r="F123" s="1" t="s">
        <v>88</v>
      </c>
      <c r="G123" s="19">
        <f>SUM(G121:G122)</f>
        <v>4313650</v>
      </c>
    </row>
    <row r="124" spans="1:7" ht="29.15" customHeight="1" x14ac:dyDescent="0.3">
      <c r="A124" s="20"/>
      <c r="B124" s="20" t="s">
        <v>89</v>
      </c>
      <c r="C124" s="20"/>
      <c r="D124" s="20"/>
      <c r="E124" s="20"/>
      <c r="F124" s="20"/>
      <c r="G124" s="20"/>
    </row>
  </sheetData>
  <mergeCells count="2">
    <mergeCell ref="A119:F119"/>
    <mergeCell ref="A1:G1"/>
  </mergeCells>
  <pageMargins left="0.7" right="0.7" top="0.75" bottom="0.75" header="0.3" footer="0.3"/>
  <pageSetup scale="4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95E30-A843-42E1-ADA7-EC61216920DE}">
  <dimension ref="A1:I210"/>
  <sheetViews>
    <sheetView view="pageBreakPreview" topLeftCell="A182" zoomScale="60" zoomScaleNormal="100" workbookViewId="0">
      <selection activeCell="H171" sqref="H171"/>
    </sheetView>
  </sheetViews>
  <sheetFormatPr defaultColWidth="8.81640625" defaultRowHeight="14" x14ac:dyDescent="0.3"/>
  <cols>
    <col min="1" max="1" width="56.7265625" style="23" bestFit="1" customWidth="1"/>
    <col min="2" max="2" width="22.26953125" style="23" bestFit="1" customWidth="1"/>
    <col min="3" max="3" width="46.26953125" style="23" bestFit="1" customWidth="1"/>
    <col min="4" max="4" width="33.7265625" style="23" bestFit="1" customWidth="1"/>
    <col min="5" max="5" width="6.54296875" style="23" bestFit="1" customWidth="1"/>
    <col min="6" max="6" width="11.7265625" style="23" bestFit="1" customWidth="1"/>
    <col min="7" max="7" width="13.7265625" style="23" customWidth="1"/>
    <col min="8" max="8" width="23.7265625" style="23" bestFit="1" customWidth="1"/>
    <col min="9" max="9" width="17.81640625" style="23" bestFit="1" customWidth="1"/>
    <col min="10" max="16384" width="8.81640625" style="23"/>
  </cols>
  <sheetData>
    <row r="1" spans="1:9" ht="22.15" customHeight="1" x14ac:dyDescent="0.3">
      <c r="A1" s="103" t="s">
        <v>90</v>
      </c>
      <c r="B1" s="104"/>
      <c r="C1" s="104"/>
      <c r="D1" s="104"/>
      <c r="E1" s="104"/>
      <c r="F1" s="104"/>
      <c r="G1" s="104"/>
      <c r="H1" s="104"/>
      <c r="I1" s="104"/>
    </row>
    <row r="2" spans="1:9" ht="22.15" customHeight="1" x14ac:dyDescent="0.3">
      <c r="A2" s="105" t="s">
        <v>91</v>
      </c>
      <c r="B2" s="104"/>
      <c r="C2" s="104"/>
      <c r="D2" s="104"/>
      <c r="E2" s="104"/>
      <c r="F2" s="104"/>
      <c r="G2" s="104"/>
      <c r="H2" s="104"/>
      <c r="I2" s="104"/>
    </row>
    <row r="3" spans="1:9" ht="22.15" customHeight="1" x14ac:dyDescent="0.3"/>
    <row r="4" spans="1:9" ht="22.15" customHeight="1" x14ac:dyDescent="0.3">
      <c r="A4" s="24" t="s">
        <v>92</v>
      </c>
      <c r="B4" s="106"/>
      <c r="C4" s="88"/>
      <c r="E4" s="25"/>
    </row>
    <row r="5" spans="1:9" ht="22.15" customHeight="1" x14ac:dyDescent="0.3">
      <c r="A5" s="24" t="s">
        <v>93</v>
      </c>
      <c r="B5" s="106"/>
      <c r="C5" s="88"/>
      <c r="E5" s="25"/>
    </row>
    <row r="6" spans="1:9" ht="22.15" customHeight="1" x14ac:dyDescent="0.3">
      <c r="A6" s="24" t="s">
        <v>94</v>
      </c>
      <c r="B6" s="106"/>
      <c r="C6" s="88"/>
      <c r="E6" s="25"/>
    </row>
    <row r="7" spans="1:9" ht="22.15" customHeight="1" x14ac:dyDescent="0.3"/>
    <row r="8" spans="1:9" ht="28" x14ac:dyDescent="0.3">
      <c r="A8" s="22" t="s">
        <v>95</v>
      </c>
      <c r="B8" s="22" t="s">
        <v>96</v>
      </c>
      <c r="C8" s="22" t="s">
        <v>97</v>
      </c>
      <c r="D8" s="22" t="s">
        <v>9</v>
      </c>
      <c r="E8" s="22" t="s">
        <v>98</v>
      </c>
      <c r="F8" s="22" t="s">
        <v>99</v>
      </c>
      <c r="G8" s="22" t="s">
        <v>100</v>
      </c>
      <c r="H8" s="22" t="s">
        <v>101</v>
      </c>
      <c r="I8" s="22" t="s">
        <v>102</v>
      </c>
    </row>
    <row r="9" spans="1:9" ht="22.15" customHeight="1" x14ac:dyDescent="0.3">
      <c r="A9" s="100" t="s">
        <v>103</v>
      </c>
      <c r="B9" s="87"/>
      <c r="C9" s="87"/>
      <c r="D9" s="87"/>
      <c r="E9" s="87"/>
      <c r="F9" s="87"/>
      <c r="G9" s="87"/>
      <c r="H9" s="87"/>
      <c r="I9" s="88"/>
    </row>
    <row r="10" spans="1:9" ht="22.15" customHeight="1" x14ac:dyDescent="0.3">
      <c r="A10" s="26">
        <v>1</v>
      </c>
      <c r="B10" s="27" t="s">
        <v>104</v>
      </c>
      <c r="C10" s="27"/>
      <c r="D10" s="27" t="s">
        <v>105</v>
      </c>
      <c r="E10" s="28" t="s">
        <v>95</v>
      </c>
      <c r="F10" s="29">
        <v>1</v>
      </c>
      <c r="G10" s="30">
        <v>0</v>
      </c>
      <c r="H10" s="31">
        <f>F10*G10</f>
        <v>0</v>
      </c>
      <c r="I10" s="27" t="s">
        <v>106</v>
      </c>
    </row>
    <row r="11" spans="1:9" ht="22.15" customHeight="1" x14ac:dyDescent="0.3">
      <c r="A11" s="26">
        <v>2</v>
      </c>
      <c r="B11" s="32" t="s">
        <v>104</v>
      </c>
      <c r="C11" s="32"/>
      <c r="D11" s="32" t="s">
        <v>107</v>
      </c>
      <c r="E11" s="26" t="s">
        <v>108</v>
      </c>
      <c r="F11" s="33">
        <v>12</v>
      </c>
      <c r="G11" s="34">
        <v>0</v>
      </c>
      <c r="H11" s="35">
        <f>F11*G11</f>
        <v>0</v>
      </c>
      <c r="I11" s="32" t="s">
        <v>109</v>
      </c>
    </row>
    <row r="12" spans="1:9" ht="22.15" customHeight="1" x14ac:dyDescent="0.3">
      <c r="A12" s="26">
        <v>3</v>
      </c>
      <c r="B12" s="32" t="s">
        <v>104</v>
      </c>
      <c r="C12" s="32"/>
      <c r="D12" s="32" t="s">
        <v>110</v>
      </c>
      <c r="E12" s="26" t="s">
        <v>95</v>
      </c>
      <c r="F12" s="33">
        <v>1</v>
      </c>
      <c r="G12" s="34">
        <v>0</v>
      </c>
      <c r="H12" s="35">
        <f>F12*G12</f>
        <v>0</v>
      </c>
      <c r="I12" s="32" t="s">
        <v>106</v>
      </c>
    </row>
    <row r="13" spans="1:9" ht="22.15" customHeight="1" x14ac:dyDescent="0.3">
      <c r="A13" s="26">
        <v>4</v>
      </c>
      <c r="B13" s="32" t="s">
        <v>104</v>
      </c>
      <c r="C13" s="32"/>
      <c r="D13" s="32" t="s">
        <v>111</v>
      </c>
      <c r="E13" s="26" t="s">
        <v>95</v>
      </c>
      <c r="F13" s="33">
        <v>1</v>
      </c>
      <c r="G13" s="34">
        <v>0</v>
      </c>
      <c r="H13" s="35">
        <f>F13*G13</f>
        <v>0</v>
      </c>
      <c r="I13" s="32" t="s">
        <v>106</v>
      </c>
    </row>
    <row r="14" spans="1:9" ht="22.15" customHeight="1" x14ac:dyDescent="0.3">
      <c r="A14" s="26">
        <v>5</v>
      </c>
      <c r="B14" s="32" t="s">
        <v>104</v>
      </c>
      <c r="C14" s="32"/>
      <c r="D14" s="32" t="s">
        <v>112</v>
      </c>
      <c r="E14" s="26" t="s">
        <v>95</v>
      </c>
      <c r="F14" s="33">
        <v>1</v>
      </c>
      <c r="G14" s="34">
        <v>0</v>
      </c>
      <c r="H14" s="35">
        <f>F14*G14</f>
        <v>0</v>
      </c>
      <c r="I14" s="32" t="s">
        <v>106</v>
      </c>
    </row>
    <row r="15" spans="1:9" ht="22.15" customHeight="1" x14ac:dyDescent="0.3">
      <c r="A15" s="36"/>
      <c r="B15" s="36"/>
      <c r="C15" s="36"/>
      <c r="D15" s="97" t="s">
        <v>113</v>
      </c>
      <c r="E15" s="98"/>
      <c r="F15" s="98"/>
      <c r="G15" s="99"/>
      <c r="H15" s="37">
        <f>SUM(H10:H14)</f>
        <v>0</v>
      </c>
      <c r="I15" s="36"/>
    </row>
    <row r="16" spans="1:9" ht="22.15" customHeight="1" x14ac:dyDescent="0.3"/>
    <row r="17" spans="1:9" ht="22.15" customHeight="1" x14ac:dyDescent="0.3">
      <c r="A17" s="100" t="s">
        <v>114</v>
      </c>
      <c r="B17" s="87"/>
      <c r="C17" s="87"/>
      <c r="D17" s="87"/>
      <c r="E17" s="87"/>
      <c r="F17" s="87"/>
      <c r="G17" s="87"/>
      <c r="H17" s="87"/>
      <c r="I17" s="88"/>
    </row>
    <row r="18" spans="1:9" ht="22.15" customHeight="1" x14ac:dyDescent="0.3">
      <c r="A18" s="26">
        <v>6</v>
      </c>
      <c r="B18" s="32" t="s">
        <v>115</v>
      </c>
      <c r="C18" s="32"/>
      <c r="D18" s="32" t="s">
        <v>116</v>
      </c>
      <c r="E18" s="26" t="s">
        <v>117</v>
      </c>
      <c r="F18" s="33">
        <v>12</v>
      </c>
      <c r="G18" s="34">
        <v>0</v>
      </c>
      <c r="H18" s="35">
        <f>F18*G18</f>
        <v>0</v>
      </c>
      <c r="I18" s="32" t="s">
        <v>109</v>
      </c>
    </row>
    <row r="19" spans="1:9" ht="22.15" customHeight="1" x14ac:dyDescent="0.3">
      <c r="A19" s="26">
        <v>7</v>
      </c>
      <c r="B19" s="32" t="s">
        <v>115</v>
      </c>
      <c r="C19" s="32"/>
      <c r="D19" s="32" t="s">
        <v>118</v>
      </c>
      <c r="E19" s="26" t="s">
        <v>117</v>
      </c>
      <c r="F19" s="33">
        <v>4</v>
      </c>
      <c r="G19" s="34">
        <v>0</v>
      </c>
      <c r="H19" s="35">
        <f>F19*G19</f>
        <v>0</v>
      </c>
      <c r="I19" s="32" t="s">
        <v>119</v>
      </c>
    </row>
    <row r="20" spans="1:9" ht="22.15" customHeight="1" x14ac:dyDescent="0.3">
      <c r="A20" s="26">
        <v>8</v>
      </c>
      <c r="B20" s="32" t="s">
        <v>115</v>
      </c>
      <c r="C20" s="32"/>
      <c r="D20" s="32" t="s">
        <v>120</v>
      </c>
      <c r="E20" s="26" t="s">
        <v>117</v>
      </c>
      <c r="F20" s="33">
        <v>2</v>
      </c>
      <c r="G20" s="34">
        <v>0</v>
      </c>
      <c r="H20" s="35">
        <f>F20*G20</f>
        <v>0</v>
      </c>
      <c r="I20" s="32" t="s">
        <v>121</v>
      </c>
    </row>
    <row r="21" spans="1:9" ht="22.15" customHeight="1" x14ac:dyDescent="0.3">
      <c r="A21" s="26">
        <v>9</v>
      </c>
      <c r="B21" s="32" t="s">
        <v>115</v>
      </c>
      <c r="C21" s="32"/>
      <c r="D21" s="32" t="s">
        <v>122</v>
      </c>
      <c r="E21" s="26" t="s">
        <v>117</v>
      </c>
      <c r="F21" s="33">
        <v>1</v>
      </c>
      <c r="G21" s="34">
        <v>0</v>
      </c>
      <c r="H21" s="35">
        <f>F21*G21</f>
        <v>0</v>
      </c>
      <c r="I21" s="32" t="s">
        <v>123</v>
      </c>
    </row>
    <row r="22" spans="1:9" ht="22.15" customHeight="1" x14ac:dyDescent="0.3">
      <c r="A22" s="36"/>
      <c r="B22" s="36"/>
      <c r="C22" s="36"/>
      <c r="D22" s="97" t="s">
        <v>124</v>
      </c>
      <c r="E22" s="98"/>
      <c r="F22" s="98"/>
      <c r="G22" s="99"/>
      <c r="H22" s="37">
        <f>SUM(H18:H21)</f>
        <v>0</v>
      </c>
      <c r="I22" s="36"/>
    </row>
    <row r="23" spans="1:9" ht="22.15" customHeight="1" x14ac:dyDescent="0.3"/>
    <row r="24" spans="1:9" ht="22.15" customHeight="1" x14ac:dyDescent="0.3">
      <c r="A24" s="100" t="s">
        <v>125</v>
      </c>
      <c r="B24" s="87"/>
      <c r="C24" s="87"/>
      <c r="D24" s="87"/>
      <c r="E24" s="87"/>
      <c r="F24" s="87"/>
      <c r="G24" s="87"/>
      <c r="H24" s="87"/>
      <c r="I24" s="88"/>
    </row>
    <row r="25" spans="1:9" ht="22.15" customHeight="1" x14ac:dyDescent="0.3">
      <c r="A25" s="26">
        <v>10</v>
      </c>
      <c r="B25" s="32" t="s">
        <v>126</v>
      </c>
      <c r="C25" s="32"/>
      <c r="D25" s="32" t="s">
        <v>116</v>
      </c>
      <c r="E25" s="26" t="s">
        <v>117</v>
      </c>
      <c r="F25" s="33">
        <v>12</v>
      </c>
      <c r="G25" s="34">
        <v>0</v>
      </c>
      <c r="H25" s="35">
        <f>F25*G25</f>
        <v>0</v>
      </c>
      <c r="I25" s="32" t="s">
        <v>109</v>
      </c>
    </row>
    <row r="26" spans="1:9" ht="22.15" customHeight="1" x14ac:dyDescent="0.3">
      <c r="A26" s="26">
        <v>11</v>
      </c>
      <c r="B26" s="32" t="s">
        <v>126</v>
      </c>
      <c r="C26" s="32"/>
      <c r="D26" s="32" t="s">
        <v>118</v>
      </c>
      <c r="E26" s="26" t="s">
        <v>117</v>
      </c>
      <c r="F26" s="33">
        <v>4</v>
      </c>
      <c r="G26" s="34">
        <v>0</v>
      </c>
      <c r="H26" s="35">
        <f>F26*G26</f>
        <v>0</v>
      </c>
      <c r="I26" s="32" t="s">
        <v>119</v>
      </c>
    </row>
    <row r="27" spans="1:9" ht="22.15" customHeight="1" x14ac:dyDescent="0.3">
      <c r="A27" s="26">
        <v>12</v>
      </c>
      <c r="B27" s="32" t="s">
        <v>126</v>
      </c>
      <c r="C27" s="32"/>
      <c r="D27" s="32" t="s">
        <v>120</v>
      </c>
      <c r="E27" s="26" t="s">
        <v>117</v>
      </c>
      <c r="F27" s="33">
        <v>2</v>
      </c>
      <c r="G27" s="34">
        <v>0</v>
      </c>
      <c r="H27" s="35">
        <f>F27*G27</f>
        <v>0</v>
      </c>
      <c r="I27" s="32" t="s">
        <v>121</v>
      </c>
    </row>
    <row r="28" spans="1:9" ht="22.15" customHeight="1" x14ac:dyDescent="0.3">
      <c r="A28" s="26">
        <v>13</v>
      </c>
      <c r="B28" s="32" t="s">
        <v>126</v>
      </c>
      <c r="C28" s="32"/>
      <c r="D28" s="32" t="s">
        <v>122</v>
      </c>
      <c r="E28" s="26" t="s">
        <v>117</v>
      </c>
      <c r="F28" s="33">
        <v>1</v>
      </c>
      <c r="G28" s="34">
        <v>0</v>
      </c>
      <c r="H28" s="35">
        <f>F28*G28</f>
        <v>0</v>
      </c>
      <c r="I28" s="32" t="s">
        <v>123</v>
      </c>
    </row>
    <row r="29" spans="1:9" ht="22.15" customHeight="1" x14ac:dyDescent="0.3">
      <c r="A29" s="36"/>
      <c r="B29" s="36"/>
      <c r="C29" s="36"/>
      <c r="D29" s="97" t="s">
        <v>127</v>
      </c>
      <c r="E29" s="98"/>
      <c r="F29" s="98"/>
      <c r="G29" s="99"/>
      <c r="H29" s="37">
        <f>SUM(H25:H28)</f>
        <v>0</v>
      </c>
      <c r="I29" s="36"/>
    </row>
    <row r="30" spans="1:9" ht="22.15" customHeight="1" x14ac:dyDescent="0.3"/>
    <row r="31" spans="1:9" ht="22.15" customHeight="1" x14ac:dyDescent="0.3">
      <c r="A31" s="100" t="s">
        <v>128</v>
      </c>
      <c r="B31" s="87"/>
      <c r="C31" s="87"/>
      <c r="D31" s="87"/>
      <c r="E31" s="87"/>
      <c r="F31" s="87"/>
      <c r="G31" s="87"/>
      <c r="H31" s="87"/>
      <c r="I31" s="88"/>
    </row>
    <row r="32" spans="1:9" ht="22.15" customHeight="1" x14ac:dyDescent="0.3">
      <c r="A32" s="26">
        <v>14</v>
      </c>
      <c r="B32" s="32" t="s">
        <v>129</v>
      </c>
      <c r="C32" s="32"/>
      <c r="D32" s="32" t="s">
        <v>116</v>
      </c>
      <c r="E32" s="26" t="s">
        <v>117</v>
      </c>
      <c r="F32" s="33">
        <v>12</v>
      </c>
      <c r="G32" s="34">
        <v>0</v>
      </c>
      <c r="H32" s="35">
        <f>F32*G32</f>
        <v>0</v>
      </c>
      <c r="I32" s="32" t="s">
        <v>109</v>
      </c>
    </row>
    <row r="33" spans="1:9" ht="22.15" customHeight="1" x14ac:dyDescent="0.3">
      <c r="A33" s="26">
        <v>15</v>
      </c>
      <c r="B33" s="32" t="s">
        <v>129</v>
      </c>
      <c r="C33" s="32"/>
      <c r="D33" s="32" t="s">
        <v>118</v>
      </c>
      <c r="E33" s="26" t="s">
        <v>117</v>
      </c>
      <c r="F33" s="33">
        <v>4</v>
      </c>
      <c r="G33" s="34">
        <v>0</v>
      </c>
      <c r="H33" s="35">
        <f>F33*G33</f>
        <v>0</v>
      </c>
      <c r="I33" s="32" t="s">
        <v>119</v>
      </c>
    </row>
    <row r="34" spans="1:9" ht="22.15" customHeight="1" x14ac:dyDescent="0.3">
      <c r="A34" s="26">
        <v>16</v>
      </c>
      <c r="B34" s="32" t="s">
        <v>129</v>
      </c>
      <c r="C34" s="32"/>
      <c r="D34" s="32" t="s">
        <v>120</v>
      </c>
      <c r="E34" s="26" t="s">
        <v>117</v>
      </c>
      <c r="F34" s="33">
        <v>2</v>
      </c>
      <c r="G34" s="34">
        <v>0</v>
      </c>
      <c r="H34" s="35">
        <f>F34*G34</f>
        <v>0</v>
      </c>
      <c r="I34" s="32" t="s">
        <v>121</v>
      </c>
    </row>
    <row r="35" spans="1:9" ht="22.15" customHeight="1" x14ac:dyDescent="0.3">
      <c r="A35" s="26">
        <v>17</v>
      </c>
      <c r="B35" s="32" t="s">
        <v>129</v>
      </c>
      <c r="C35" s="32"/>
      <c r="D35" s="32" t="s">
        <v>122</v>
      </c>
      <c r="E35" s="26" t="s">
        <v>117</v>
      </c>
      <c r="F35" s="33">
        <v>1</v>
      </c>
      <c r="G35" s="34">
        <v>0</v>
      </c>
      <c r="H35" s="35">
        <f>F35*G35</f>
        <v>0</v>
      </c>
      <c r="I35" s="32" t="s">
        <v>123</v>
      </c>
    </row>
    <row r="36" spans="1:9" ht="22.15" customHeight="1" x14ac:dyDescent="0.3">
      <c r="A36" s="36"/>
      <c r="B36" s="36"/>
      <c r="C36" s="36"/>
      <c r="D36" s="97" t="s">
        <v>130</v>
      </c>
      <c r="E36" s="98"/>
      <c r="F36" s="98"/>
      <c r="G36" s="99"/>
      <c r="H36" s="37">
        <f>SUM(H32:H35)</f>
        <v>0</v>
      </c>
      <c r="I36" s="36"/>
    </row>
    <row r="37" spans="1:9" ht="22.15" customHeight="1" x14ac:dyDescent="0.3"/>
    <row r="38" spans="1:9" ht="22.15" customHeight="1" x14ac:dyDescent="0.3">
      <c r="A38" s="100" t="s">
        <v>131</v>
      </c>
      <c r="B38" s="87"/>
      <c r="C38" s="87"/>
      <c r="D38" s="87"/>
      <c r="E38" s="87"/>
      <c r="F38" s="87"/>
      <c r="G38" s="87"/>
      <c r="H38" s="87"/>
      <c r="I38" s="88"/>
    </row>
    <row r="39" spans="1:9" ht="22.15" customHeight="1" x14ac:dyDescent="0.3">
      <c r="A39" s="26">
        <v>18</v>
      </c>
      <c r="B39" s="32" t="s">
        <v>132</v>
      </c>
      <c r="C39" s="32"/>
      <c r="D39" s="32" t="s">
        <v>116</v>
      </c>
      <c r="E39" s="26" t="s">
        <v>117</v>
      </c>
      <c r="F39" s="33">
        <v>12</v>
      </c>
      <c r="G39" s="34">
        <v>0</v>
      </c>
      <c r="H39" s="35">
        <f>F39*G39</f>
        <v>0</v>
      </c>
      <c r="I39" s="32" t="s">
        <v>109</v>
      </c>
    </row>
    <row r="40" spans="1:9" ht="22.15" customHeight="1" x14ac:dyDescent="0.3">
      <c r="A40" s="26">
        <v>19</v>
      </c>
      <c r="B40" s="32" t="s">
        <v>132</v>
      </c>
      <c r="C40" s="32"/>
      <c r="D40" s="32" t="s">
        <v>118</v>
      </c>
      <c r="E40" s="26" t="s">
        <v>117</v>
      </c>
      <c r="F40" s="33">
        <v>4</v>
      </c>
      <c r="G40" s="34">
        <v>0</v>
      </c>
      <c r="H40" s="35">
        <f>F40*G40</f>
        <v>0</v>
      </c>
      <c r="I40" s="32" t="s">
        <v>119</v>
      </c>
    </row>
    <row r="41" spans="1:9" ht="22.15" customHeight="1" x14ac:dyDescent="0.3">
      <c r="A41" s="26">
        <v>20</v>
      </c>
      <c r="B41" s="32" t="s">
        <v>132</v>
      </c>
      <c r="C41" s="32"/>
      <c r="D41" s="32" t="s">
        <v>120</v>
      </c>
      <c r="E41" s="26" t="s">
        <v>117</v>
      </c>
      <c r="F41" s="33">
        <v>2</v>
      </c>
      <c r="G41" s="34">
        <v>0</v>
      </c>
      <c r="H41" s="35">
        <f>F41*G41</f>
        <v>0</v>
      </c>
      <c r="I41" s="32" t="s">
        <v>121</v>
      </c>
    </row>
    <row r="42" spans="1:9" ht="22.15" customHeight="1" x14ac:dyDescent="0.3">
      <c r="A42" s="26">
        <v>21</v>
      </c>
      <c r="B42" s="32" t="s">
        <v>132</v>
      </c>
      <c r="C42" s="32"/>
      <c r="D42" s="32" t="s">
        <v>122</v>
      </c>
      <c r="E42" s="26" t="s">
        <v>117</v>
      </c>
      <c r="F42" s="33">
        <v>1</v>
      </c>
      <c r="G42" s="34">
        <v>0</v>
      </c>
      <c r="H42" s="35">
        <f>F42*G42</f>
        <v>0</v>
      </c>
      <c r="I42" s="32" t="s">
        <v>123</v>
      </c>
    </row>
    <row r="43" spans="1:9" ht="22.15" customHeight="1" x14ac:dyDescent="0.3">
      <c r="A43" s="36"/>
      <c r="B43" s="36"/>
      <c r="C43" s="36"/>
      <c r="D43" s="97" t="s">
        <v>133</v>
      </c>
      <c r="E43" s="98"/>
      <c r="F43" s="98"/>
      <c r="G43" s="99"/>
      <c r="H43" s="37">
        <f>SUM(H39:H42)</f>
        <v>0</v>
      </c>
      <c r="I43" s="36"/>
    </row>
    <row r="44" spans="1:9" ht="22.15" customHeight="1" x14ac:dyDescent="0.3"/>
    <row r="45" spans="1:9" ht="22.15" customHeight="1" x14ac:dyDescent="0.3">
      <c r="A45" s="100" t="s">
        <v>134</v>
      </c>
      <c r="B45" s="87"/>
      <c r="C45" s="87"/>
      <c r="D45" s="87"/>
      <c r="E45" s="87"/>
      <c r="F45" s="87"/>
      <c r="G45" s="87"/>
      <c r="H45" s="87"/>
      <c r="I45" s="88"/>
    </row>
    <row r="46" spans="1:9" ht="22.15" customHeight="1" x14ac:dyDescent="0.3">
      <c r="A46" s="26">
        <v>22</v>
      </c>
      <c r="B46" s="32" t="s">
        <v>135</v>
      </c>
      <c r="C46" s="32"/>
      <c r="D46" s="32" t="s">
        <v>116</v>
      </c>
      <c r="E46" s="26" t="s">
        <v>117</v>
      </c>
      <c r="F46" s="33">
        <v>12</v>
      </c>
      <c r="G46" s="34">
        <v>0</v>
      </c>
      <c r="H46" s="35">
        <f>F46*G46</f>
        <v>0</v>
      </c>
      <c r="I46" s="32" t="s">
        <v>109</v>
      </c>
    </row>
    <row r="47" spans="1:9" ht="22.15" customHeight="1" x14ac:dyDescent="0.3">
      <c r="A47" s="26">
        <v>23</v>
      </c>
      <c r="B47" s="32" t="s">
        <v>135</v>
      </c>
      <c r="C47" s="32"/>
      <c r="D47" s="32" t="s">
        <v>118</v>
      </c>
      <c r="E47" s="26" t="s">
        <v>117</v>
      </c>
      <c r="F47" s="33">
        <v>4</v>
      </c>
      <c r="G47" s="34">
        <v>0</v>
      </c>
      <c r="H47" s="35">
        <f>F47*G47</f>
        <v>0</v>
      </c>
      <c r="I47" s="32" t="s">
        <v>119</v>
      </c>
    </row>
    <row r="48" spans="1:9" ht="22.15" customHeight="1" x14ac:dyDescent="0.3">
      <c r="A48" s="26">
        <v>24</v>
      </c>
      <c r="B48" s="32" t="s">
        <v>135</v>
      </c>
      <c r="C48" s="32"/>
      <c r="D48" s="32" t="s">
        <v>120</v>
      </c>
      <c r="E48" s="26" t="s">
        <v>117</v>
      </c>
      <c r="F48" s="33">
        <v>2</v>
      </c>
      <c r="G48" s="34">
        <v>0</v>
      </c>
      <c r="H48" s="35">
        <f>F48*G48</f>
        <v>0</v>
      </c>
      <c r="I48" s="32" t="s">
        <v>121</v>
      </c>
    </row>
    <row r="49" spans="1:9" ht="22.15" customHeight="1" x14ac:dyDescent="0.3">
      <c r="A49" s="26">
        <v>25</v>
      </c>
      <c r="B49" s="32" t="s">
        <v>135</v>
      </c>
      <c r="C49" s="32"/>
      <c r="D49" s="32" t="s">
        <v>122</v>
      </c>
      <c r="E49" s="26" t="s">
        <v>117</v>
      </c>
      <c r="F49" s="33">
        <v>1</v>
      </c>
      <c r="G49" s="34">
        <v>0</v>
      </c>
      <c r="H49" s="35">
        <f>F49*G49</f>
        <v>0</v>
      </c>
      <c r="I49" s="32" t="s">
        <v>123</v>
      </c>
    </row>
    <row r="50" spans="1:9" ht="22.15" customHeight="1" x14ac:dyDescent="0.3">
      <c r="A50" s="36"/>
      <c r="B50" s="36"/>
      <c r="C50" s="36"/>
      <c r="D50" s="97" t="s">
        <v>136</v>
      </c>
      <c r="E50" s="98"/>
      <c r="F50" s="98"/>
      <c r="G50" s="99"/>
      <c r="H50" s="37">
        <f>SUM(H46:H49)</f>
        <v>0</v>
      </c>
      <c r="I50" s="36"/>
    </row>
    <row r="51" spans="1:9" ht="22.15" customHeight="1" x14ac:dyDescent="0.3"/>
    <row r="52" spans="1:9" ht="22.15" customHeight="1" x14ac:dyDescent="0.3">
      <c r="A52" s="100" t="s">
        <v>137</v>
      </c>
      <c r="B52" s="87"/>
      <c r="C52" s="87"/>
      <c r="D52" s="87"/>
      <c r="E52" s="87"/>
      <c r="F52" s="87"/>
      <c r="G52" s="87"/>
      <c r="H52" s="87"/>
      <c r="I52" s="88"/>
    </row>
    <row r="53" spans="1:9" ht="22.15" customHeight="1" x14ac:dyDescent="0.3">
      <c r="A53" s="96" t="s">
        <v>138</v>
      </c>
      <c r="B53" s="87"/>
      <c r="C53" s="87"/>
      <c r="D53" s="87"/>
      <c r="E53" s="87"/>
      <c r="F53" s="87"/>
      <c r="G53" s="87"/>
      <c r="H53" s="87"/>
      <c r="I53" s="88"/>
    </row>
    <row r="54" spans="1:9" ht="22.15" customHeight="1" x14ac:dyDescent="0.3">
      <c r="A54" s="26">
        <v>26</v>
      </c>
      <c r="B54" s="32" t="s">
        <v>139</v>
      </c>
      <c r="C54" s="32" t="s">
        <v>138</v>
      </c>
      <c r="D54" s="32" t="s">
        <v>116</v>
      </c>
      <c r="E54" s="26" t="s">
        <v>117</v>
      </c>
      <c r="F54" s="33">
        <v>12</v>
      </c>
      <c r="G54" s="34">
        <v>0</v>
      </c>
      <c r="H54" s="35">
        <f>F54*G54</f>
        <v>0</v>
      </c>
      <c r="I54" s="32" t="s">
        <v>109</v>
      </c>
    </row>
    <row r="55" spans="1:9" ht="22.15" customHeight="1" x14ac:dyDescent="0.3">
      <c r="A55" s="26">
        <v>27</v>
      </c>
      <c r="B55" s="32" t="s">
        <v>139</v>
      </c>
      <c r="C55" s="32" t="s">
        <v>138</v>
      </c>
      <c r="D55" s="32" t="s">
        <v>118</v>
      </c>
      <c r="E55" s="26" t="s">
        <v>117</v>
      </c>
      <c r="F55" s="33">
        <v>4</v>
      </c>
      <c r="G55" s="34">
        <v>0</v>
      </c>
      <c r="H55" s="35">
        <f>F55*G55</f>
        <v>0</v>
      </c>
      <c r="I55" s="32" t="s">
        <v>119</v>
      </c>
    </row>
    <row r="56" spans="1:9" ht="22.15" customHeight="1" x14ac:dyDescent="0.3">
      <c r="A56" s="26">
        <v>28</v>
      </c>
      <c r="B56" s="32" t="s">
        <v>139</v>
      </c>
      <c r="C56" s="32" t="s">
        <v>138</v>
      </c>
      <c r="D56" s="32" t="s">
        <v>120</v>
      </c>
      <c r="E56" s="26" t="s">
        <v>117</v>
      </c>
      <c r="F56" s="33">
        <v>2</v>
      </c>
      <c r="G56" s="34">
        <v>0</v>
      </c>
      <c r="H56" s="35">
        <f>F56*G56</f>
        <v>0</v>
      </c>
      <c r="I56" s="32" t="s">
        <v>121</v>
      </c>
    </row>
    <row r="57" spans="1:9" ht="22.15" customHeight="1" x14ac:dyDescent="0.3">
      <c r="A57" s="26">
        <v>29</v>
      </c>
      <c r="B57" s="32" t="s">
        <v>139</v>
      </c>
      <c r="C57" s="32" t="s">
        <v>138</v>
      </c>
      <c r="D57" s="32" t="s">
        <v>122</v>
      </c>
      <c r="E57" s="26" t="s">
        <v>117</v>
      </c>
      <c r="F57" s="33">
        <v>1</v>
      </c>
      <c r="G57" s="34">
        <v>0</v>
      </c>
      <c r="H57" s="35">
        <f>F57*G57</f>
        <v>0</v>
      </c>
      <c r="I57" s="32" t="s">
        <v>123</v>
      </c>
    </row>
    <row r="58" spans="1:9" ht="22.15" customHeight="1" x14ac:dyDescent="0.3">
      <c r="A58" s="96" t="s">
        <v>140</v>
      </c>
      <c r="B58" s="87"/>
      <c r="C58" s="87"/>
      <c r="D58" s="87"/>
      <c r="E58" s="87"/>
      <c r="F58" s="87"/>
      <c r="G58" s="87"/>
      <c r="H58" s="87"/>
      <c r="I58" s="88"/>
    </row>
    <row r="59" spans="1:9" ht="22.15" customHeight="1" x14ac:dyDescent="0.3">
      <c r="A59" s="26">
        <v>30</v>
      </c>
      <c r="B59" s="32" t="s">
        <v>139</v>
      </c>
      <c r="C59" s="32" t="s">
        <v>140</v>
      </c>
      <c r="D59" s="32" t="s">
        <v>116</v>
      </c>
      <c r="E59" s="26" t="s">
        <v>117</v>
      </c>
      <c r="F59" s="33">
        <v>12</v>
      </c>
      <c r="G59" s="34">
        <v>0</v>
      </c>
      <c r="H59" s="35">
        <f>F59*G59</f>
        <v>0</v>
      </c>
      <c r="I59" s="32" t="s">
        <v>109</v>
      </c>
    </row>
    <row r="60" spans="1:9" ht="22.15" customHeight="1" x14ac:dyDescent="0.3">
      <c r="A60" s="26">
        <v>31</v>
      </c>
      <c r="B60" s="32" t="s">
        <v>139</v>
      </c>
      <c r="C60" s="32" t="s">
        <v>140</v>
      </c>
      <c r="D60" s="32" t="s">
        <v>118</v>
      </c>
      <c r="E60" s="26" t="s">
        <v>117</v>
      </c>
      <c r="F60" s="33">
        <v>4</v>
      </c>
      <c r="G60" s="34">
        <v>0</v>
      </c>
      <c r="H60" s="35">
        <f>F60*G60</f>
        <v>0</v>
      </c>
      <c r="I60" s="32" t="s">
        <v>119</v>
      </c>
    </row>
    <row r="61" spans="1:9" ht="22.15" customHeight="1" x14ac:dyDescent="0.3">
      <c r="A61" s="26">
        <v>32</v>
      </c>
      <c r="B61" s="32" t="s">
        <v>139</v>
      </c>
      <c r="C61" s="32" t="s">
        <v>140</v>
      </c>
      <c r="D61" s="32" t="s">
        <v>120</v>
      </c>
      <c r="E61" s="26" t="s">
        <v>117</v>
      </c>
      <c r="F61" s="33">
        <v>2</v>
      </c>
      <c r="G61" s="34">
        <v>0</v>
      </c>
      <c r="H61" s="35">
        <f>F61*G61</f>
        <v>0</v>
      </c>
      <c r="I61" s="32" t="s">
        <v>121</v>
      </c>
    </row>
    <row r="62" spans="1:9" ht="22.15" customHeight="1" x14ac:dyDescent="0.3">
      <c r="A62" s="26">
        <v>33</v>
      </c>
      <c r="B62" s="32" t="s">
        <v>139</v>
      </c>
      <c r="C62" s="32" t="s">
        <v>140</v>
      </c>
      <c r="D62" s="32" t="s">
        <v>122</v>
      </c>
      <c r="E62" s="26" t="s">
        <v>117</v>
      </c>
      <c r="F62" s="33">
        <v>1</v>
      </c>
      <c r="G62" s="34">
        <v>0</v>
      </c>
      <c r="H62" s="35">
        <f>F62*G62</f>
        <v>0</v>
      </c>
      <c r="I62" s="32" t="s">
        <v>123</v>
      </c>
    </row>
    <row r="63" spans="1:9" ht="22.15" customHeight="1" x14ac:dyDescent="0.3">
      <c r="A63" s="96" t="s">
        <v>141</v>
      </c>
      <c r="B63" s="87"/>
      <c r="C63" s="87"/>
      <c r="D63" s="87"/>
      <c r="E63" s="87"/>
      <c r="F63" s="87"/>
      <c r="G63" s="87"/>
      <c r="H63" s="87"/>
      <c r="I63" s="88"/>
    </row>
    <row r="64" spans="1:9" ht="22.15" customHeight="1" x14ac:dyDescent="0.3">
      <c r="A64" s="26">
        <v>34</v>
      </c>
      <c r="B64" s="32" t="s">
        <v>139</v>
      </c>
      <c r="C64" s="32" t="s">
        <v>141</v>
      </c>
      <c r="D64" s="32" t="s">
        <v>116</v>
      </c>
      <c r="E64" s="26" t="s">
        <v>117</v>
      </c>
      <c r="F64" s="33">
        <v>12</v>
      </c>
      <c r="G64" s="34">
        <v>0</v>
      </c>
      <c r="H64" s="35">
        <f>F64*G64</f>
        <v>0</v>
      </c>
      <c r="I64" s="32" t="s">
        <v>109</v>
      </c>
    </row>
    <row r="65" spans="1:9" ht="22.15" customHeight="1" x14ac:dyDescent="0.3">
      <c r="A65" s="26">
        <v>35</v>
      </c>
      <c r="B65" s="32" t="s">
        <v>139</v>
      </c>
      <c r="C65" s="32" t="s">
        <v>141</v>
      </c>
      <c r="D65" s="32" t="s">
        <v>118</v>
      </c>
      <c r="E65" s="26" t="s">
        <v>117</v>
      </c>
      <c r="F65" s="33">
        <v>4</v>
      </c>
      <c r="G65" s="34">
        <v>0</v>
      </c>
      <c r="H65" s="35">
        <f>F65*G65</f>
        <v>0</v>
      </c>
      <c r="I65" s="32" t="s">
        <v>119</v>
      </c>
    </row>
    <row r="66" spans="1:9" ht="22.15" customHeight="1" x14ac:dyDescent="0.3">
      <c r="A66" s="26">
        <v>36</v>
      </c>
      <c r="B66" s="32" t="s">
        <v>139</v>
      </c>
      <c r="C66" s="32" t="s">
        <v>141</v>
      </c>
      <c r="D66" s="32" t="s">
        <v>120</v>
      </c>
      <c r="E66" s="26" t="s">
        <v>117</v>
      </c>
      <c r="F66" s="33">
        <v>2</v>
      </c>
      <c r="G66" s="34">
        <v>0</v>
      </c>
      <c r="H66" s="35">
        <f>F66*G66</f>
        <v>0</v>
      </c>
      <c r="I66" s="32" t="s">
        <v>121</v>
      </c>
    </row>
    <row r="67" spans="1:9" ht="22.15" customHeight="1" x14ac:dyDescent="0.3">
      <c r="A67" s="26">
        <v>37</v>
      </c>
      <c r="B67" s="32" t="s">
        <v>139</v>
      </c>
      <c r="C67" s="32" t="s">
        <v>141</v>
      </c>
      <c r="D67" s="32" t="s">
        <v>122</v>
      </c>
      <c r="E67" s="26" t="s">
        <v>117</v>
      </c>
      <c r="F67" s="33">
        <v>1</v>
      </c>
      <c r="G67" s="34">
        <v>0</v>
      </c>
      <c r="H67" s="35">
        <f>F67*G67</f>
        <v>0</v>
      </c>
      <c r="I67" s="32" t="s">
        <v>123</v>
      </c>
    </row>
    <row r="68" spans="1:9" ht="22.15" customHeight="1" x14ac:dyDescent="0.3">
      <c r="A68" s="96" t="s">
        <v>142</v>
      </c>
      <c r="B68" s="87"/>
      <c r="C68" s="87"/>
      <c r="D68" s="87"/>
      <c r="E68" s="87"/>
      <c r="F68" s="87"/>
      <c r="G68" s="87"/>
      <c r="H68" s="87"/>
      <c r="I68" s="88"/>
    </row>
    <row r="69" spans="1:9" ht="22.15" customHeight="1" x14ac:dyDescent="0.3">
      <c r="A69" s="26">
        <v>38</v>
      </c>
      <c r="B69" s="32" t="s">
        <v>139</v>
      </c>
      <c r="C69" s="32" t="s">
        <v>142</v>
      </c>
      <c r="D69" s="32" t="s">
        <v>116</v>
      </c>
      <c r="E69" s="26" t="s">
        <v>117</v>
      </c>
      <c r="F69" s="33">
        <v>12</v>
      </c>
      <c r="G69" s="34">
        <v>0</v>
      </c>
      <c r="H69" s="35">
        <f>F69*G69</f>
        <v>0</v>
      </c>
      <c r="I69" s="32" t="s">
        <v>109</v>
      </c>
    </row>
    <row r="70" spans="1:9" ht="22.15" customHeight="1" x14ac:dyDescent="0.3">
      <c r="A70" s="26">
        <v>39</v>
      </c>
      <c r="B70" s="32" t="s">
        <v>139</v>
      </c>
      <c r="C70" s="32" t="s">
        <v>142</v>
      </c>
      <c r="D70" s="32" t="s">
        <v>118</v>
      </c>
      <c r="E70" s="26" t="s">
        <v>117</v>
      </c>
      <c r="F70" s="33">
        <v>4</v>
      </c>
      <c r="G70" s="34">
        <v>0</v>
      </c>
      <c r="H70" s="35">
        <f>F70*G70</f>
        <v>0</v>
      </c>
      <c r="I70" s="32" t="s">
        <v>119</v>
      </c>
    </row>
    <row r="71" spans="1:9" ht="22.15" customHeight="1" x14ac:dyDescent="0.3">
      <c r="A71" s="26">
        <v>40</v>
      </c>
      <c r="B71" s="32" t="s">
        <v>139</v>
      </c>
      <c r="C71" s="32" t="s">
        <v>142</v>
      </c>
      <c r="D71" s="32" t="s">
        <v>120</v>
      </c>
      <c r="E71" s="26" t="s">
        <v>117</v>
      </c>
      <c r="F71" s="33">
        <v>2</v>
      </c>
      <c r="G71" s="34">
        <v>0</v>
      </c>
      <c r="H71" s="35">
        <f>F71*G71</f>
        <v>0</v>
      </c>
      <c r="I71" s="32" t="s">
        <v>121</v>
      </c>
    </row>
    <row r="72" spans="1:9" ht="22.15" customHeight="1" x14ac:dyDescent="0.3">
      <c r="A72" s="26">
        <v>41</v>
      </c>
      <c r="B72" s="32" t="s">
        <v>139</v>
      </c>
      <c r="C72" s="32" t="s">
        <v>142</v>
      </c>
      <c r="D72" s="32" t="s">
        <v>122</v>
      </c>
      <c r="E72" s="26" t="s">
        <v>117</v>
      </c>
      <c r="F72" s="33">
        <v>1</v>
      </c>
      <c r="G72" s="34">
        <v>0</v>
      </c>
      <c r="H72" s="35">
        <f>F72*G72</f>
        <v>0</v>
      </c>
      <c r="I72" s="32" t="s">
        <v>123</v>
      </c>
    </row>
    <row r="73" spans="1:9" ht="22.15" customHeight="1" x14ac:dyDescent="0.3">
      <c r="A73" s="36"/>
      <c r="B73" s="36"/>
      <c r="C73" s="36"/>
      <c r="D73" s="101" t="s">
        <v>143</v>
      </c>
      <c r="E73" s="87"/>
      <c r="F73" s="87"/>
      <c r="G73" s="88"/>
      <c r="H73" s="38">
        <f>SUM(H53:H72)</f>
        <v>0</v>
      </c>
      <c r="I73" s="36"/>
    </row>
    <row r="74" spans="1:9" ht="22.15" customHeight="1" x14ac:dyDescent="0.3"/>
    <row r="75" spans="1:9" ht="22.15" customHeight="1" x14ac:dyDescent="0.3">
      <c r="A75" s="100" t="s">
        <v>144</v>
      </c>
      <c r="B75" s="87"/>
      <c r="C75" s="87"/>
      <c r="D75" s="87"/>
      <c r="E75" s="87"/>
      <c r="F75" s="87"/>
      <c r="G75" s="87"/>
      <c r="H75" s="87"/>
      <c r="I75" s="88"/>
    </row>
    <row r="76" spans="1:9" ht="22.15" customHeight="1" x14ac:dyDescent="0.3">
      <c r="A76" s="96" t="s">
        <v>145</v>
      </c>
      <c r="B76" s="87"/>
      <c r="C76" s="87"/>
      <c r="D76" s="87"/>
      <c r="E76" s="87"/>
      <c r="F76" s="87"/>
      <c r="G76" s="87"/>
      <c r="H76" s="87"/>
      <c r="I76" s="88"/>
    </row>
    <row r="77" spans="1:9" ht="34.15" customHeight="1" x14ac:dyDescent="0.3">
      <c r="A77" s="26">
        <v>42</v>
      </c>
      <c r="B77" s="32" t="s">
        <v>146</v>
      </c>
      <c r="C77" s="32" t="s">
        <v>145</v>
      </c>
      <c r="D77" s="32" t="s">
        <v>116</v>
      </c>
      <c r="E77" s="26" t="s">
        <v>117</v>
      </c>
      <c r="F77" s="33">
        <v>12</v>
      </c>
      <c r="G77" s="34">
        <v>0</v>
      </c>
      <c r="H77" s="35">
        <f>F77*G77</f>
        <v>0</v>
      </c>
      <c r="I77" s="32" t="s">
        <v>109</v>
      </c>
    </row>
    <row r="78" spans="1:9" ht="32.5" customHeight="1" x14ac:dyDescent="0.3">
      <c r="A78" s="26">
        <v>43</v>
      </c>
      <c r="B78" s="32" t="s">
        <v>146</v>
      </c>
      <c r="C78" s="32" t="s">
        <v>145</v>
      </c>
      <c r="D78" s="32" t="s">
        <v>118</v>
      </c>
      <c r="E78" s="26" t="s">
        <v>117</v>
      </c>
      <c r="F78" s="33">
        <v>4</v>
      </c>
      <c r="G78" s="34">
        <v>0</v>
      </c>
      <c r="H78" s="35">
        <f>F78*G78</f>
        <v>0</v>
      </c>
      <c r="I78" s="32" t="s">
        <v>119</v>
      </c>
    </row>
    <row r="79" spans="1:9" ht="33" customHeight="1" x14ac:dyDescent="0.3">
      <c r="A79" s="26">
        <v>44</v>
      </c>
      <c r="B79" s="32" t="s">
        <v>146</v>
      </c>
      <c r="C79" s="32" t="s">
        <v>145</v>
      </c>
      <c r="D79" s="32" t="s">
        <v>120</v>
      </c>
      <c r="E79" s="26" t="s">
        <v>117</v>
      </c>
      <c r="F79" s="33">
        <v>2</v>
      </c>
      <c r="G79" s="34">
        <v>0</v>
      </c>
      <c r="H79" s="35">
        <f>F79*G79</f>
        <v>0</v>
      </c>
      <c r="I79" s="32" t="s">
        <v>121</v>
      </c>
    </row>
    <row r="80" spans="1:9" ht="33.65" customHeight="1" x14ac:dyDescent="0.3">
      <c r="A80" s="26">
        <v>45</v>
      </c>
      <c r="B80" s="32" t="s">
        <v>146</v>
      </c>
      <c r="C80" s="32" t="s">
        <v>145</v>
      </c>
      <c r="D80" s="32" t="s">
        <v>122</v>
      </c>
      <c r="E80" s="26" t="s">
        <v>117</v>
      </c>
      <c r="F80" s="33">
        <v>1</v>
      </c>
      <c r="G80" s="34">
        <v>0</v>
      </c>
      <c r="H80" s="35">
        <f>F80*G80</f>
        <v>0</v>
      </c>
      <c r="I80" s="32" t="s">
        <v>123</v>
      </c>
    </row>
    <row r="81" spans="1:9" ht="22.15" customHeight="1" x14ac:dyDescent="0.3">
      <c r="A81" s="96" t="s">
        <v>147</v>
      </c>
      <c r="B81" s="87"/>
      <c r="C81" s="87"/>
      <c r="D81" s="87"/>
      <c r="E81" s="87"/>
      <c r="F81" s="87"/>
      <c r="G81" s="87"/>
      <c r="H81" s="87"/>
      <c r="I81" s="88"/>
    </row>
    <row r="82" spans="1:9" ht="22.15" customHeight="1" x14ac:dyDescent="0.3">
      <c r="A82" s="26">
        <v>46</v>
      </c>
      <c r="B82" s="32" t="s">
        <v>146</v>
      </c>
      <c r="C82" s="32" t="s">
        <v>147</v>
      </c>
      <c r="D82" s="32" t="s">
        <v>116</v>
      </c>
      <c r="E82" s="26" t="s">
        <v>117</v>
      </c>
      <c r="F82" s="33">
        <v>12</v>
      </c>
      <c r="G82" s="34">
        <v>0</v>
      </c>
      <c r="H82" s="35">
        <f>F82*G82</f>
        <v>0</v>
      </c>
      <c r="I82" s="32" t="s">
        <v>109</v>
      </c>
    </row>
    <row r="83" spans="1:9" ht="22.15" customHeight="1" x14ac:dyDescent="0.3">
      <c r="A83" s="26">
        <v>47</v>
      </c>
      <c r="B83" s="32" t="s">
        <v>146</v>
      </c>
      <c r="C83" s="32" t="s">
        <v>147</v>
      </c>
      <c r="D83" s="32" t="s">
        <v>118</v>
      </c>
      <c r="E83" s="26" t="s">
        <v>117</v>
      </c>
      <c r="F83" s="33">
        <v>4</v>
      </c>
      <c r="G83" s="34">
        <v>0</v>
      </c>
      <c r="H83" s="35">
        <f>F83*G83</f>
        <v>0</v>
      </c>
      <c r="I83" s="32" t="s">
        <v>119</v>
      </c>
    </row>
    <row r="84" spans="1:9" ht="22.15" customHeight="1" x14ac:dyDescent="0.3">
      <c r="A84" s="26">
        <v>48</v>
      </c>
      <c r="B84" s="32" t="s">
        <v>146</v>
      </c>
      <c r="C84" s="32" t="s">
        <v>147</v>
      </c>
      <c r="D84" s="32" t="s">
        <v>120</v>
      </c>
      <c r="E84" s="26" t="s">
        <v>117</v>
      </c>
      <c r="F84" s="33">
        <v>2</v>
      </c>
      <c r="G84" s="34">
        <v>0</v>
      </c>
      <c r="H84" s="35">
        <f>F84*G84</f>
        <v>0</v>
      </c>
      <c r="I84" s="32" t="s">
        <v>121</v>
      </c>
    </row>
    <row r="85" spans="1:9" ht="22.15" customHeight="1" x14ac:dyDescent="0.3">
      <c r="A85" s="26">
        <v>49</v>
      </c>
      <c r="B85" s="32" t="s">
        <v>146</v>
      </c>
      <c r="C85" s="32" t="s">
        <v>147</v>
      </c>
      <c r="D85" s="32" t="s">
        <v>122</v>
      </c>
      <c r="E85" s="26" t="s">
        <v>117</v>
      </c>
      <c r="F85" s="33">
        <v>1</v>
      </c>
      <c r="G85" s="34">
        <v>0</v>
      </c>
      <c r="H85" s="35">
        <f>F85*G85</f>
        <v>0</v>
      </c>
      <c r="I85" s="32" t="s">
        <v>123</v>
      </c>
    </row>
    <row r="86" spans="1:9" ht="22.15" customHeight="1" x14ac:dyDescent="0.3">
      <c r="A86" s="96" t="s">
        <v>148</v>
      </c>
      <c r="B86" s="87"/>
      <c r="C86" s="87"/>
      <c r="D86" s="87"/>
      <c r="E86" s="87"/>
      <c r="F86" s="87"/>
      <c r="G86" s="87"/>
      <c r="H86" s="87"/>
      <c r="I86" s="88"/>
    </row>
    <row r="87" spans="1:9" ht="22.15" customHeight="1" x14ac:dyDescent="0.3">
      <c r="A87" s="26">
        <v>50</v>
      </c>
      <c r="B87" s="32" t="s">
        <v>146</v>
      </c>
      <c r="C87" s="32" t="s">
        <v>148</v>
      </c>
      <c r="D87" s="32" t="s">
        <v>116</v>
      </c>
      <c r="E87" s="26" t="s">
        <v>117</v>
      </c>
      <c r="F87" s="33">
        <v>12</v>
      </c>
      <c r="G87" s="34">
        <v>0</v>
      </c>
      <c r="H87" s="35">
        <f>F87*G87</f>
        <v>0</v>
      </c>
      <c r="I87" s="32" t="s">
        <v>109</v>
      </c>
    </row>
    <row r="88" spans="1:9" ht="22.15" customHeight="1" x14ac:dyDescent="0.3">
      <c r="A88" s="26">
        <v>51</v>
      </c>
      <c r="B88" s="32" t="s">
        <v>146</v>
      </c>
      <c r="C88" s="32" t="s">
        <v>148</v>
      </c>
      <c r="D88" s="32" t="s">
        <v>118</v>
      </c>
      <c r="E88" s="26" t="s">
        <v>117</v>
      </c>
      <c r="F88" s="33">
        <v>4</v>
      </c>
      <c r="G88" s="34">
        <v>0</v>
      </c>
      <c r="H88" s="35">
        <f>F88*G88</f>
        <v>0</v>
      </c>
      <c r="I88" s="32" t="s">
        <v>119</v>
      </c>
    </row>
    <row r="89" spans="1:9" ht="22.15" customHeight="1" x14ac:dyDescent="0.3">
      <c r="A89" s="26">
        <v>52</v>
      </c>
      <c r="B89" s="32" t="s">
        <v>146</v>
      </c>
      <c r="C89" s="32" t="s">
        <v>148</v>
      </c>
      <c r="D89" s="32" t="s">
        <v>120</v>
      </c>
      <c r="E89" s="26" t="s">
        <v>117</v>
      </c>
      <c r="F89" s="33">
        <v>2</v>
      </c>
      <c r="G89" s="34">
        <v>0</v>
      </c>
      <c r="H89" s="35">
        <f>F89*G89</f>
        <v>0</v>
      </c>
      <c r="I89" s="32" t="s">
        <v>121</v>
      </c>
    </row>
    <row r="90" spans="1:9" ht="22.15" customHeight="1" x14ac:dyDescent="0.3">
      <c r="A90" s="26">
        <v>53</v>
      </c>
      <c r="B90" s="32" t="s">
        <v>146</v>
      </c>
      <c r="C90" s="32" t="s">
        <v>148</v>
      </c>
      <c r="D90" s="32" t="s">
        <v>122</v>
      </c>
      <c r="E90" s="26" t="s">
        <v>117</v>
      </c>
      <c r="F90" s="33">
        <v>1</v>
      </c>
      <c r="G90" s="34">
        <v>0</v>
      </c>
      <c r="H90" s="35">
        <f>F90*G90</f>
        <v>0</v>
      </c>
      <c r="I90" s="32" t="s">
        <v>123</v>
      </c>
    </row>
    <row r="91" spans="1:9" ht="22.15" customHeight="1" x14ac:dyDescent="0.3">
      <c r="A91" s="96" t="s">
        <v>149</v>
      </c>
      <c r="B91" s="87"/>
      <c r="C91" s="87"/>
      <c r="D91" s="87"/>
      <c r="E91" s="87"/>
      <c r="F91" s="87"/>
      <c r="G91" s="87"/>
      <c r="H91" s="87"/>
      <c r="I91" s="88"/>
    </row>
    <row r="92" spans="1:9" ht="22.15" customHeight="1" x14ac:dyDescent="0.3">
      <c r="A92" s="26">
        <v>54</v>
      </c>
      <c r="B92" s="32" t="s">
        <v>146</v>
      </c>
      <c r="C92" s="32" t="s">
        <v>149</v>
      </c>
      <c r="D92" s="32" t="s">
        <v>116</v>
      </c>
      <c r="E92" s="26" t="s">
        <v>117</v>
      </c>
      <c r="F92" s="33">
        <v>12</v>
      </c>
      <c r="G92" s="34">
        <v>0</v>
      </c>
      <c r="H92" s="35">
        <f>F92*G92</f>
        <v>0</v>
      </c>
      <c r="I92" s="32" t="s">
        <v>109</v>
      </c>
    </row>
    <row r="93" spans="1:9" ht="22.15" customHeight="1" x14ac:dyDescent="0.3">
      <c r="A93" s="26">
        <v>55</v>
      </c>
      <c r="B93" s="32" t="s">
        <v>146</v>
      </c>
      <c r="C93" s="32" t="s">
        <v>149</v>
      </c>
      <c r="D93" s="32" t="s">
        <v>118</v>
      </c>
      <c r="E93" s="26" t="s">
        <v>117</v>
      </c>
      <c r="F93" s="33">
        <v>4</v>
      </c>
      <c r="G93" s="34">
        <v>0</v>
      </c>
      <c r="H93" s="35">
        <f>F93*G93</f>
        <v>0</v>
      </c>
      <c r="I93" s="32" t="s">
        <v>119</v>
      </c>
    </row>
    <row r="94" spans="1:9" ht="22.15" customHeight="1" x14ac:dyDescent="0.3">
      <c r="A94" s="26">
        <v>56</v>
      </c>
      <c r="B94" s="32" t="s">
        <v>146</v>
      </c>
      <c r="C94" s="32" t="s">
        <v>149</v>
      </c>
      <c r="D94" s="32" t="s">
        <v>120</v>
      </c>
      <c r="E94" s="26" t="s">
        <v>117</v>
      </c>
      <c r="F94" s="33">
        <v>2</v>
      </c>
      <c r="G94" s="34">
        <v>0</v>
      </c>
      <c r="H94" s="35">
        <f>F94*G94</f>
        <v>0</v>
      </c>
      <c r="I94" s="32" t="s">
        <v>121</v>
      </c>
    </row>
    <row r="95" spans="1:9" ht="22.15" customHeight="1" x14ac:dyDescent="0.3">
      <c r="A95" s="26">
        <v>57</v>
      </c>
      <c r="B95" s="32" t="s">
        <v>146</v>
      </c>
      <c r="C95" s="32" t="s">
        <v>149</v>
      </c>
      <c r="D95" s="32" t="s">
        <v>122</v>
      </c>
      <c r="E95" s="26" t="s">
        <v>117</v>
      </c>
      <c r="F95" s="33">
        <v>1</v>
      </c>
      <c r="G95" s="34">
        <v>0</v>
      </c>
      <c r="H95" s="35">
        <f>F95*G95</f>
        <v>0</v>
      </c>
      <c r="I95" s="32" t="s">
        <v>123</v>
      </c>
    </row>
    <row r="96" spans="1:9" ht="22.15" customHeight="1" x14ac:dyDescent="0.3">
      <c r="A96" s="96" t="s">
        <v>150</v>
      </c>
      <c r="B96" s="87"/>
      <c r="C96" s="87"/>
      <c r="D96" s="87"/>
      <c r="E96" s="87"/>
      <c r="F96" s="87"/>
      <c r="G96" s="87"/>
      <c r="H96" s="87"/>
      <c r="I96" s="88"/>
    </row>
    <row r="97" spans="1:9" ht="22.15" customHeight="1" x14ac:dyDescent="0.3">
      <c r="A97" s="26">
        <v>58</v>
      </c>
      <c r="B97" s="32" t="s">
        <v>146</v>
      </c>
      <c r="C97" s="32" t="s">
        <v>150</v>
      </c>
      <c r="D97" s="32" t="s">
        <v>116</v>
      </c>
      <c r="E97" s="26" t="s">
        <v>117</v>
      </c>
      <c r="F97" s="33">
        <v>12</v>
      </c>
      <c r="G97" s="34">
        <v>0</v>
      </c>
      <c r="H97" s="35">
        <f>F97*G97</f>
        <v>0</v>
      </c>
      <c r="I97" s="32" t="s">
        <v>109</v>
      </c>
    </row>
    <row r="98" spans="1:9" ht="22.15" customHeight="1" x14ac:dyDescent="0.3">
      <c r="A98" s="26">
        <v>59</v>
      </c>
      <c r="B98" s="32" t="s">
        <v>146</v>
      </c>
      <c r="C98" s="32" t="s">
        <v>150</v>
      </c>
      <c r="D98" s="32" t="s">
        <v>118</v>
      </c>
      <c r="E98" s="26" t="s">
        <v>117</v>
      </c>
      <c r="F98" s="33">
        <v>4</v>
      </c>
      <c r="G98" s="34">
        <v>0</v>
      </c>
      <c r="H98" s="35">
        <f>F98*G98</f>
        <v>0</v>
      </c>
      <c r="I98" s="32" t="s">
        <v>119</v>
      </c>
    </row>
    <row r="99" spans="1:9" ht="22.15" customHeight="1" x14ac:dyDescent="0.3">
      <c r="A99" s="26">
        <v>60</v>
      </c>
      <c r="B99" s="32" t="s">
        <v>146</v>
      </c>
      <c r="C99" s="32" t="s">
        <v>150</v>
      </c>
      <c r="D99" s="32" t="s">
        <v>120</v>
      </c>
      <c r="E99" s="26" t="s">
        <v>117</v>
      </c>
      <c r="F99" s="33">
        <v>2</v>
      </c>
      <c r="G99" s="34">
        <v>0</v>
      </c>
      <c r="H99" s="35">
        <f>F99*G99</f>
        <v>0</v>
      </c>
      <c r="I99" s="32" t="s">
        <v>121</v>
      </c>
    </row>
    <row r="100" spans="1:9" ht="22.15" customHeight="1" x14ac:dyDescent="0.3">
      <c r="A100" s="26">
        <v>61</v>
      </c>
      <c r="B100" s="32" t="s">
        <v>146</v>
      </c>
      <c r="C100" s="32" t="s">
        <v>150</v>
      </c>
      <c r="D100" s="32" t="s">
        <v>122</v>
      </c>
      <c r="E100" s="26" t="s">
        <v>117</v>
      </c>
      <c r="F100" s="33">
        <v>1</v>
      </c>
      <c r="G100" s="34">
        <v>0</v>
      </c>
      <c r="H100" s="35">
        <f>F100*G100</f>
        <v>0</v>
      </c>
      <c r="I100" s="32" t="s">
        <v>123</v>
      </c>
    </row>
    <row r="101" spans="1:9" ht="22.15" customHeight="1" x14ac:dyDescent="0.3">
      <c r="A101" s="96" t="s">
        <v>151</v>
      </c>
      <c r="B101" s="87"/>
      <c r="C101" s="87"/>
      <c r="D101" s="87"/>
      <c r="E101" s="87"/>
      <c r="F101" s="87"/>
      <c r="G101" s="87"/>
      <c r="H101" s="87"/>
      <c r="I101" s="88"/>
    </row>
    <row r="102" spans="1:9" ht="32.5" customHeight="1" x14ac:dyDescent="0.3">
      <c r="A102" s="26">
        <v>62</v>
      </c>
      <c r="B102" s="32" t="s">
        <v>146</v>
      </c>
      <c r="C102" s="32" t="s">
        <v>151</v>
      </c>
      <c r="D102" s="32" t="s">
        <v>116</v>
      </c>
      <c r="E102" s="26" t="s">
        <v>117</v>
      </c>
      <c r="F102" s="33">
        <v>12</v>
      </c>
      <c r="G102" s="34">
        <v>0</v>
      </c>
      <c r="H102" s="35">
        <f>F102*G102</f>
        <v>0</v>
      </c>
      <c r="I102" s="32" t="s">
        <v>109</v>
      </c>
    </row>
    <row r="103" spans="1:9" ht="33.65" customHeight="1" x14ac:dyDescent="0.3">
      <c r="A103" s="26">
        <v>63</v>
      </c>
      <c r="B103" s="32" t="s">
        <v>146</v>
      </c>
      <c r="C103" s="32" t="s">
        <v>151</v>
      </c>
      <c r="D103" s="32" t="s">
        <v>118</v>
      </c>
      <c r="E103" s="26" t="s">
        <v>117</v>
      </c>
      <c r="F103" s="33">
        <v>4</v>
      </c>
      <c r="G103" s="34">
        <v>0</v>
      </c>
      <c r="H103" s="35">
        <f>F103*G103</f>
        <v>0</v>
      </c>
      <c r="I103" s="32" t="s">
        <v>119</v>
      </c>
    </row>
    <row r="104" spans="1:9" ht="33" customHeight="1" x14ac:dyDescent="0.3">
      <c r="A104" s="26">
        <v>64</v>
      </c>
      <c r="B104" s="32" t="s">
        <v>146</v>
      </c>
      <c r="C104" s="32" t="s">
        <v>151</v>
      </c>
      <c r="D104" s="32" t="s">
        <v>120</v>
      </c>
      <c r="E104" s="26" t="s">
        <v>117</v>
      </c>
      <c r="F104" s="33">
        <v>2</v>
      </c>
      <c r="G104" s="34">
        <v>0</v>
      </c>
      <c r="H104" s="35">
        <f>F104*G104</f>
        <v>0</v>
      </c>
      <c r="I104" s="32" t="s">
        <v>121</v>
      </c>
    </row>
    <row r="105" spans="1:9" ht="31.15" customHeight="1" x14ac:dyDescent="0.3">
      <c r="A105" s="26">
        <v>65</v>
      </c>
      <c r="B105" s="32" t="s">
        <v>146</v>
      </c>
      <c r="C105" s="32" t="s">
        <v>151</v>
      </c>
      <c r="D105" s="32" t="s">
        <v>122</v>
      </c>
      <c r="E105" s="26" t="s">
        <v>117</v>
      </c>
      <c r="F105" s="33">
        <v>1</v>
      </c>
      <c r="G105" s="34">
        <v>0</v>
      </c>
      <c r="H105" s="35">
        <f>F105*G105</f>
        <v>0</v>
      </c>
      <c r="I105" s="32" t="s">
        <v>123</v>
      </c>
    </row>
    <row r="106" spans="1:9" ht="22.15" customHeight="1" x14ac:dyDescent="0.3">
      <c r="A106" s="96" t="s">
        <v>152</v>
      </c>
      <c r="B106" s="87"/>
      <c r="C106" s="87"/>
      <c r="D106" s="87"/>
      <c r="E106" s="87"/>
      <c r="F106" s="87"/>
      <c r="G106" s="87"/>
      <c r="H106" s="87"/>
      <c r="I106" s="88"/>
    </row>
    <row r="107" spans="1:9" ht="39" customHeight="1" x14ac:dyDescent="0.3">
      <c r="A107" s="26">
        <v>66</v>
      </c>
      <c r="B107" s="32" t="s">
        <v>146</v>
      </c>
      <c r="C107" s="32" t="s">
        <v>152</v>
      </c>
      <c r="D107" s="32" t="s">
        <v>116</v>
      </c>
      <c r="E107" s="26" t="s">
        <v>117</v>
      </c>
      <c r="F107" s="33">
        <v>12</v>
      </c>
      <c r="G107" s="34">
        <v>0</v>
      </c>
      <c r="H107" s="35">
        <f>F107*G107</f>
        <v>0</v>
      </c>
      <c r="I107" s="32" t="s">
        <v>109</v>
      </c>
    </row>
    <row r="108" spans="1:9" ht="33.65" customHeight="1" x14ac:dyDescent="0.3">
      <c r="A108" s="26">
        <v>67</v>
      </c>
      <c r="B108" s="32" t="s">
        <v>146</v>
      </c>
      <c r="C108" s="32" t="s">
        <v>152</v>
      </c>
      <c r="D108" s="32" t="s">
        <v>118</v>
      </c>
      <c r="E108" s="26" t="s">
        <v>117</v>
      </c>
      <c r="F108" s="33">
        <v>4</v>
      </c>
      <c r="G108" s="34">
        <v>0</v>
      </c>
      <c r="H108" s="35">
        <f>F108*G108</f>
        <v>0</v>
      </c>
      <c r="I108" s="32" t="s">
        <v>119</v>
      </c>
    </row>
    <row r="109" spans="1:9" ht="32.5" customHeight="1" x14ac:dyDescent="0.3">
      <c r="A109" s="26">
        <v>68</v>
      </c>
      <c r="B109" s="32" t="s">
        <v>146</v>
      </c>
      <c r="C109" s="32" t="s">
        <v>152</v>
      </c>
      <c r="D109" s="32" t="s">
        <v>120</v>
      </c>
      <c r="E109" s="26" t="s">
        <v>117</v>
      </c>
      <c r="F109" s="33">
        <v>2</v>
      </c>
      <c r="G109" s="34">
        <v>0</v>
      </c>
      <c r="H109" s="35">
        <f>F109*G109</f>
        <v>0</v>
      </c>
      <c r="I109" s="32" t="s">
        <v>121</v>
      </c>
    </row>
    <row r="110" spans="1:9" ht="39" customHeight="1" x14ac:dyDescent="0.3">
      <c r="A110" s="26">
        <v>69</v>
      </c>
      <c r="B110" s="32" t="s">
        <v>146</v>
      </c>
      <c r="C110" s="32" t="s">
        <v>152</v>
      </c>
      <c r="D110" s="32" t="s">
        <v>122</v>
      </c>
      <c r="E110" s="26" t="s">
        <v>117</v>
      </c>
      <c r="F110" s="33">
        <v>1</v>
      </c>
      <c r="G110" s="34">
        <v>0</v>
      </c>
      <c r="H110" s="35">
        <f>F110*G110</f>
        <v>0</v>
      </c>
      <c r="I110" s="32" t="s">
        <v>123</v>
      </c>
    </row>
    <row r="111" spans="1:9" ht="22.15" customHeight="1" x14ac:dyDescent="0.3">
      <c r="A111" s="36"/>
      <c r="B111" s="36"/>
      <c r="C111" s="36"/>
      <c r="D111" s="101" t="s">
        <v>153</v>
      </c>
      <c r="E111" s="87"/>
      <c r="F111" s="87"/>
      <c r="G111" s="88"/>
      <c r="H111" s="38">
        <f>SUM(H76:H110)</f>
        <v>0</v>
      </c>
      <c r="I111" s="36"/>
    </row>
    <row r="112" spans="1:9" ht="22.15" customHeight="1" x14ac:dyDescent="0.3"/>
    <row r="113" spans="1:9" ht="22.15" customHeight="1" x14ac:dyDescent="0.3">
      <c r="A113" s="100" t="s">
        <v>154</v>
      </c>
      <c r="B113" s="87"/>
      <c r="C113" s="87"/>
      <c r="D113" s="87"/>
      <c r="E113" s="87"/>
      <c r="F113" s="87"/>
      <c r="G113" s="87"/>
      <c r="H113" s="87"/>
      <c r="I113" s="88"/>
    </row>
    <row r="114" spans="1:9" ht="22.15" customHeight="1" x14ac:dyDescent="0.3">
      <c r="A114" s="96" t="s">
        <v>155</v>
      </c>
      <c r="B114" s="87"/>
      <c r="C114" s="87"/>
      <c r="D114" s="87"/>
      <c r="E114" s="87"/>
      <c r="F114" s="87"/>
      <c r="G114" s="87"/>
      <c r="H114" s="87"/>
      <c r="I114" s="88"/>
    </row>
    <row r="115" spans="1:9" ht="29.5" customHeight="1" x14ac:dyDescent="0.3">
      <c r="A115" s="26">
        <v>70</v>
      </c>
      <c r="B115" s="32" t="s">
        <v>156</v>
      </c>
      <c r="C115" s="32" t="s">
        <v>155</v>
      </c>
      <c r="D115" s="32" t="s">
        <v>116</v>
      </c>
      <c r="E115" s="26" t="s">
        <v>117</v>
      </c>
      <c r="F115" s="33">
        <v>12</v>
      </c>
      <c r="G115" s="34">
        <v>0</v>
      </c>
      <c r="H115" s="35">
        <f>F115*G115</f>
        <v>0</v>
      </c>
      <c r="I115" s="32" t="s">
        <v>109</v>
      </c>
    </row>
    <row r="116" spans="1:9" ht="36" customHeight="1" x14ac:dyDescent="0.3">
      <c r="A116" s="26">
        <v>71</v>
      </c>
      <c r="B116" s="32" t="s">
        <v>156</v>
      </c>
      <c r="C116" s="32" t="s">
        <v>155</v>
      </c>
      <c r="D116" s="32" t="s">
        <v>118</v>
      </c>
      <c r="E116" s="26" t="s">
        <v>117</v>
      </c>
      <c r="F116" s="33">
        <v>4</v>
      </c>
      <c r="G116" s="34">
        <v>0</v>
      </c>
      <c r="H116" s="35">
        <f>F116*G116</f>
        <v>0</v>
      </c>
      <c r="I116" s="32" t="s">
        <v>119</v>
      </c>
    </row>
    <row r="117" spans="1:9" ht="35.5" customHeight="1" x14ac:dyDescent="0.3">
      <c r="A117" s="26">
        <v>72</v>
      </c>
      <c r="B117" s="32" t="s">
        <v>156</v>
      </c>
      <c r="C117" s="32" t="s">
        <v>155</v>
      </c>
      <c r="D117" s="32" t="s">
        <v>120</v>
      </c>
      <c r="E117" s="26" t="s">
        <v>117</v>
      </c>
      <c r="F117" s="33">
        <v>2</v>
      </c>
      <c r="G117" s="34">
        <v>0</v>
      </c>
      <c r="H117" s="35">
        <f>F117*G117</f>
        <v>0</v>
      </c>
      <c r="I117" s="32" t="s">
        <v>121</v>
      </c>
    </row>
    <row r="118" spans="1:9" ht="41.5" customHeight="1" x14ac:dyDescent="0.3">
      <c r="A118" s="26">
        <v>73</v>
      </c>
      <c r="B118" s="32" t="s">
        <v>156</v>
      </c>
      <c r="C118" s="32" t="s">
        <v>155</v>
      </c>
      <c r="D118" s="32" t="s">
        <v>122</v>
      </c>
      <c r="E118" s="26" t="s">
        <v>117</v>
      </c>
      <c r="F118" s="33">
        <v>1</v>
      </c>
      <c r="G118" s="34">
        <v>0</v>
      </c>
      <c r="H118" s="35">
        <f>F118*G118</f>
        <v>0</v>
      </c>
      <c r="I118" s="32" t="s">
        <v>123</v>
      </c>
    </row>
    <row r="119" spans="1:9" ht="22.15" customHeight="1" x14ac:dyDescent="0.3">
      <c r="A119" s="96" t="s">
        <v>157</v>
      </c>
      <c r="B119" s="87"/>
      <c r="C119" s="87"/>
      <c r="D119" s="87"/>
      <c r="E119" s="87"/>
      <c r="F119" s="87"/>
      <c r="G119" s="87"/>
      <c r="H119" s="87"/>
      <c r="I119" s="88"/>
    </row>
    <row r="120" spans="1:9" ht="22.15" customHeight="1" x14ac:dyDescent="0.3">
      <c r="A120" s="26">
        <v>74</v>
      </c>
      <c r="B120" s="32" t="s">
        <v>156</v>
      </c>
      <c r="C120" s="32" t="s">
        <v>157</v>
      </c>
      <c r="D120" s="32" t="s">
        <v>116</v>
      </c>
      <c r="E120" s="26" t="s">
        <v>117</v>
      </c>
      <c r="F120" s="33">
        <v>12</v>
      </c>
      <c r="G120" s="34">
        <v>0</v>
      </c>
      <c r="H120" s="35">
        <f>F120*G120</f>
        <v>0</v>
      </c>
      <c r="I120" s="32" t="s">
        <v>109</v>
      </c>
    </row>
    <row r="121" spans="1:9" ht="22.15" customHeight="1" x14ac:dyDescent="0.3">
      <c r="A121" s="26">
        <v>75</v>
      </c>
      <c r="B121" s="32" t="s">
        <v>156</v>
      </c>
      <c r="C121" s="32" t="s">
        <v>157</v>
      </c>
      <c r="D121" s="32" t="s">
        <v>118</v>
      </c>
      <c r="E121" s="26" t="s">
        <v>117</v>
      </c>
      <c r="F121" s="33">
        <v>4</v>
      </c>
      <c r="G121" s="34">
        <v>0</v>
      </c>
      <c r="H121" s="35">
        <f>F121*G121</f>
        <v>0</v>
      </c>
      <c r="I121" s="32" t="s">
        <v>119</v>
      </c>
    </row>
    <row r="122" spans="1:9" ht="22.15" customHeight="1" x14ac:dyDescent="0.3">
      <c r="A122" s="26">
        <v>76</v>
      </c>
      <c r="B122" s="32" t="s">
        <v>156</v>
      </c>
      <c r="C122" s="32" t="s">
        <v>157</v>
      </c>
      <c r="D122" s="32" t="s">
        <v>120</v>
      </c>
      <c r="E122" s="26" t="s">
        <v>117</v>
      </c>
      <c r="F122" s="33">
        <v>2</v>
      </c>
      <c r="G122" s="34">
        <v>0</v>
      </c>
      <c r="H122" s="35">
        <f>F122*G122</f>
        <v>0</v>
      </c>
      <c r="I122" s="32" t="s">
        <v>121</v>
      </c>
    </row>
    <row r="123" spans="1:9" ht="22.15" customHeight="1" x14ac:dyDescent="0.3">
      <c r="A123" s="26">
        <v>77</v>
      </c>
      <c r="B123" s="32" t="s">
        <v>156</v>
      </c>
      <c r="C123" s="32" t="s">
        <v>157</v>
      </c>
      <c r="D123" s="32" t="s">
        <v>122</v>
      </c>
      <c r="E123" s="26" t="s">
        <v>117</v>
      </c>
      <c r="F123" s="33">
        <v>1</v>
      </c>
      <c r="G123" s="34">
        <v>0</v>
      </c>
      <c r="H123" s="35">
        <f>F123*G123</f>
        <v>0</v>
      </c>
      <c r="I123" s="32" t="s">
        <v>123</v>
      </c>
    </row>
    <row r="124" spans="1:9" ht="22.15" customHeight="1" x14ac:dyDescent="0.3">
      <c r="A124" s="96" t="s">
        <v>158</v>
      </c>
      <c r="B124" s="87"/>
      <c r="C124" s="87"/>
      <c r="D124" s="87"/>
      <c r="E124" s="87"/>
      <c r="F124" s="87"/>
      <c r="G124" s="87"/>
      <c r="H124" s="87"/>
      <c r="I124" s="88"/>
    </row>
    <row r="125" spans="1:9" ht="22.15" customHeight="1" x14ac:dyDescent="0.3">
      <c r="A125" s="26">
        <v>78</v>
      </c>
      <c r="B125" s="32" t="s">
        <v>156</v>
      </c>
      <c r="C125" s="32" t="s">
        <v>158</v>
      </c>
      <c r="D125" s="32" t="s">
        <v>116</v>
      </c>
      <c r="E125" s="26" t="s">
        <v>117</v>
      </c>
      <c r="F125" s="33">
        <v>12</v>
      </c>
      <c r="G125" s="34">
        <v>0</v>
      </c>
      <c r="H125" s="35">
        <f>F125*G125</f>
        <v>0</v>
      </c>
      <c r="I125" s="32" t="s">
        <v>109</v>
      </c>
    </row>
    <row r="126" spans="1:9" ht="22.15" customHeight="1" x14ac:dyDescent="0.3">
      <c r="A126" s="26">
        <v>79</v>
      </c>
      <c r="B126" s="32" t="s">
        <v>156</v>
      </c>
      <c r="C126" s="32" t="s">
        <v>158</v>
      </c>
      <c r="D126" s="32" t="s">
        <v>118</v>
      </c>
      <c r="E126" s="26" t="s">
        <v>117</v>
      </c>
      <c r="F126" s="33">
        <v>4</v>
      </c>
      <c r="G126" s="34">
        <v>0</v>
      </c>
      <c r="H126" s="35">
        <f>F126*G126</f>
        <v>0</v>
      </c>
      <c r="I126" s="32" t="s">
        <v>119</v>
      </c>
    </row>
    <row r="127" spans="1:9" ht="22.15" customHeight="1" x14ac:dyDescent="0.3">
      <c r="A127" s="26">
        <v>80</v>
      </c>
      <c r="B127" s="32" t="s">
        <v>156</v>
      </c>
      <c r="C127" s="32" t="s">
        <v>158</v>
      </c>
      <c r="D127" s="32" t="s">
        <v>120</v>
      </c>
      <c r="E127" s="26" t="s">
        <v>117</v>
      </c>
      <c r="F127" s="33">
        <v>2</v>
      </c>
      <c r="G127" s="34">
        <v>0</v>
      </c>
      <c r="H127" s="35">
        <f>F127*G127</f>
        <v>0</v>
      </c>
      <c r="I127" s="32" t="s">
        <v>121</v>
      </c>
    </row>
    <row r="128" spans="1:9" ht="22.15" customHeight="1" x14ac:dyDescent="0.3">
      <c r="A128" s="26">
        <v>81</v>
      </c>
      <c r="B128" s="32" t="s">
        <v>156</v>
      </c>
      <c r="C128" s="32" t="s">
        <v>158</v>
      </c>
      <c r="D128" s="32" t="s">
        <v>122</v>
      </c>
      <c r="E128" s="26" t="s">
        <v>117</v>
      </c>
      <c r="F128" s="33">
        <v>1</v>
      </c>
      <c r="G128" s="34">
        <v>0</v>
      </c>
      <c r="H128" s="35">
        <f>F128*G128</f>
        <v>0</v>
      </c>
      <c r="I128" s="32" t="s">
        <v>123</v>
      </c>
    </row>
    <row r="129" spans="1:9" ht="22.15" customHeight="1" x14ac:dyDescent="0.3">
      <c r="A129" s="96" t="s">
        <v>159</v>
      </c>
      <c r="B129" s="87"/>
      <c r="C129" s="87"/>
      <c r="D129" s="87"/>
      <c r="E129" s="87"/>
      <c r="F129" s="87"/>
      <c r="G129" s="87"/>
      <c r="H129" s="87"/>
      <c r="I129" s="88"/>
    </row>
    <row r="130" spans="1:9" ht="22.15" customHeight="1" x14ac:dyDescent="0.3">
      <c r="A130" s="26">
        <v>82</v>
      </c>
      <c r="B130" s="32" t="s">
        <v>156</v>
      </c>
      <c r="C130" s="32" t="s">
        <v>159</v>
      </c>
      <c r="D130" s="32" t="s">
        <v>116</v>
      </c>
      <c r="E130" s="26" t="s">
        <v>117</v>
      </c>
      <c r="F130" s="33">
        <v>12</v>
      </c>
      <c r="G130" s="34">
        <v>0</v>
      </c>
      <c r="H130" s="35">
        <f>F130*G130</f>
        <v>0</v>
      </c>
      <c r="I130" s="32" t="s">
        <v>109</v>
      </c>
    </row>
    <row r="131" spans="1:9" ht="22.15" customHeight="1" x14ac:dyDescent="0.3">
      <c r="A131" s="26">
        <v>83</v>
      </c>
      <c r="B131" s="32" t="s">
        <v>156</v>
      </c>
      <c r="C131" s="32" t="s">
        <v>159</v>
      </c>
      <c r="D131" s="32" t="s">
        <v>118</v>
      </c>
      <c r="E131" s="26" t="s">
        <v>117</v>
      </c>
      <c r="F131" s="33">
        <v>4</v>
      </c>
      <c r="G131" s="34">
        <v>0</v>
      </c>
      <c r="H131" s="35">
        <f>F131*G131</f>
        <v>0</v>
      </c>
      <c r="I131" s="32" t="s">
        <v>119</v>
      </c>
    </row>
    <row r="132" spans="1:9" ht="22.15" customHeight="1" x14ac:dyDescent="0.3">
      <c r="A132" s="26">
        <v>84</v>
      </c>
      <c r="B132" s="32" t="s">
        <v>156</v>
      </c>
      <c r="C132" s="32" t="s">
        <v>159</v>
      </c>
      <c r="D132" s="32" t="s">
        <v>120</v>
      </c>
      <c r="E132" s="26" t="s">
        <v>117</v>
      </c>
      <c r="F132" s="33">
        <v>2</v>
      </c>
      <c r="G132" s="34">
        <v>0</v>
      </c>
      <c r="H132" s="35">
        <f>F132*G132</f>
        <v>0</v>
      </c>
      <c r="I132" s="32" t="s">
        <v>121</v>
      </c>
    </row>
    <row r="133" spans="1:9" ht="22.15" customHeight="1" x14ac:dyDescent="0.3">
      <c r="A133" s="26">
        <v>85</v>
      </c>
      <c r="B133" s="32" t="s">
        <v>156</v>
      </c>
      <c r="C133" s="32" t="s">
        <v>159</v>
      </c>
      <c r="D133" s="32" t="s">
        <v>122</v>
      </c>
      <c r="E133" s="26" t="s">
        <v>117</v>
      </c>
      <c r="F133" s="33">
        <v>1</v>
      </c>
      <c r="G133" s="34">
        <v>0</v>
      </c>
      <c r="H133" s="35">
        <f>F133*G133</f>
        <v>0</v>
      </c>
      <c r="I133" s="32" t="s">
        <v>123</v>
      </c>
    </row>
    <row r="134" spans="1:9" ht="22.15" customHeight="1" x14ac:dyDescent="0.3">
      <c r="A134" s="96" t="s">
        <v>160</v>
      </c>
      <c r="B134" s="87"/>
      <c r="C134" s="87"/>
      <c r="D134" s="87"/>
      <c r="E134" s="87"/>
      <c r="F134" s="87"/>
      <c r="G134" s="87"/>
      <c r="H134" s="87"/>
      <c r="I134" s="88"/>
    </row>
    <row r="135" spans="1:9" ht="22.15" customHeight="1" x14ac:dyDescent="0.3">
      <c r="A135" s="26">
        <v>86</v>
      </c>
      <c r="B135" s="32" t="s">
        <v>156</v>
      </c>
      <c r="C135" s="32" t="s">
        <v>160</v>
      </c>
      <c r="D135" s="32" t="s">
        <v>116</v>
      </c>
      <c r="E135" s="26" t="s">
        <v>117</v>
      </c>
      <c r="F135" s="33">
        <v>12</v>
      </c>
      <c r="G135" s="34">
        <v>0</v>
      </c>
      <c r="H135" s="35">
        <f>F135*G135</f>
        <v>0</v>
      </c>
      <c r="I135" s="32" t="s">
        <v>109</v>
      </c>
    </row>
    <row r="136" spans="1:9" ht="22.15" customHeight="1" x14ac:dyDescent="0.3">
      <c r="A136" s="26">
        <v>87</v>
      </c>
      <c r="B136" s="32" t="s">
        <v>156</v>
      </c>
      <c r="C136" s="32" t="s">
        <v>160</v>
      </c>
      <c r="D136" s="32" t="s">
        <v>118</v>
      </c>
      <c r="E136" s="26" t="s">
        <v>117</v>
      </c>
      <c r="F136" s="33">
        <v>4</v>
      </c>
      <c r="G136" s="34">
        <v>0</v>
      </c>
      <c r="H136" s="35">
        <f>F136*G136</f>
        <v>0</v>
      </c>
      <c r="I136" s="32" t="s">
        <v>119</v>
      </c>
    </row>
    <row r="137" spans="1:9" ht="22.15" customHeight="1" x14ac:dyDescent="0.3">
      <c r="A137" s="26">
        <v>88</v>
      </c>
      <c r="B137" s="32" t="s">
        <v>156</v>
      </c>
      <c r="C137" s="32" t="s">
        <v>160</v>
      </c>
      <c r="D137" s="32" t="s">
        <v>120</v>
      </c>
      <c r="E137" s="26" t="s">
        <v>117</v>
      </c>
      <c r="F137" s="33">
        <v>2</v>
      </c>
      <c r="G137" s="34">
        <v>0</v>
      </c>
      <c r="H137" s="35">
        <f>F137*G137</f>
        <v>0</v>
      </c>
      <c r="I137" s="32" t="s">
        <v>121</v>
      </c>
    </row>
    <row r="138" spans="1:9" ht="22.15" customHeight="1" x14ac:dyDescent="0.3">
      <c r="A138" s="26">
        <v>89</v>
      </c>
      <c r="B138" s="32" t="s">
        <v>156</v>
      </c>
      <c r="C138" s="32" t="s">
        <v>160</v>
      </c>
      <c r="D138" s="32" t="s">
        <v>122</v>
      </c>
      <c r="E138" s="26" t="s">
        <v>117</v>
      </c>
      <c r="F138" s="33">
        <v>1</v>
      </c>
      <c r="G138" s="34">
        <v>0</v>
      </c>
      <c r="H138" s="35">
        <f>F138*G138</f>
        <v>0</v>
      </c>
      <c r="I138" s="32" t="s">
        <v>123</v>
      </c>
    </row>
    <row r="139" spans="1:9" ht="22.15" customHeight="1" x14ac:dyDescent="0.3">
      <c r="A139" s="96" t="s">
        <v>161</v>
      </c>
      <c r="B139" s="87"/>
      <c r="C139" s="87"/>
      <c r="D139" s="87"/>
      <c r="E139" s="87"/>
      <c r="F139" s="87"/>
      <c r="G139" s="87"/>
      <c r="H139" s="87"/>
      <c r="I139" s="88"/>
    </row>
    <row r="140" spans="1:9" ht="33" customHeight="1" x14ac:dyDescent="0.3">
      <c r="A140" s="26">
        <v>90</v>
      </c>
      <c r="B140" s="32" t="s">
        <v>156</v>
      </c>
      <c r="C140" s="32" t="s">
        <v>161</v>
      </c>
      <c r="D140" s="32" t="s">
        <v>116</v>
      </c>
      <c r="E140" s="26" t="s">
        <v>117</v>
      </c>
      <c r="F140" s="33">
        <v>12</v>
      </c>
      <c r="G140" s="34">
        <v>0</v>
      </c>
      <c r="H140" s="35">
        <f>F140*G140</f>
        <v>0</v>
      </c>
      <c r="I140" s="32" t="s">
        <v>109</v>
      </c>
    </row>
    <row r="141" spans="1:9" ht="39.65" customHeight="1" x14ac:dyDescent="0.3">
      <c r="A141" s="26">
        <v>91</v>
      </c>
      <c r="B141" s="32" t="s">
        <v>156</v>
      </c>
      <c r="C141" s="32" t="s">
        <v>161</v>
      </c>
      <c r="D141" s="32" t="s">
        <v>118</v>
      </c>
      <c r="E141" s="26" t="s">
        <v>117</v>
      </c>
      <c r="F141" s="33">
        <v>4</v>
      </c>
      <c r="G141" s="34">
        <v>0</v>
      </c>
      <c r="H141" s="35">
        <f>F141*G141</f>
        <v>0</v>
      </c>
      <c r="I141" s="32" t="s">
        <v>119</v>
      </c>
    </row>
    <row r="142" spans="1:9" ht="35.5" customHeight="1" x14ac:dyDescent="0.3">
      <c r="A142" s="26">
        <v>92</v>
      </c>
      <c r="B142" s="32" t="s">
        <v>156</v>
      </c>
      <c r="C142" s="32" t="s">
        <v>161</v>
      </c>
      <c r="D142" s="32" t="s">
        <v>120</v>
      </c>
      <c r="E142" s="26" t="s">
        <v>117</v>
      </c>
      <c r="F142" s="33">
        <v>2</v>
      </c>
      <c r="G142" s="34">
        <v>0</v>
      </c>
      <c r="H142" s="35">
        <f>F142*G142</f>
        <v>0</v>
      </c>
      <c r="I142" s="32" t="s">
        <v>121</v>
      </c>
    </row>
    <row r="143" spans="1:9" ht="39.65" customHeight="1" x14ac:dyDescent="0.3">
      <c r="A143" s="26">
        <v>93</v>
      </c>
      <c r="B143" s="32" t="s">
        <v>156</v>
      </c>
      <c r="C143" s="32" t="s">
        <v>161</v>
      </c>
      <c r="D143" s="32" t="s">
        <v>122</v>
      </c>
      <c r="E143" s="26" t="s">
        <v>117</v>
      </c>
      <c r="F143" s="33">
        <v>1</v>
      </c>
      <c r="G143" s="34">
        <v>0</v>
      </c>
      <c r="H143" s="35">
        <f>F143*G143</f>
        <v>0</v>
      </c>
      <c r="I143" s="32" t="s">
        <v>123</v>
      </c>
    </row>
    <row r="144" spans="1:9" ht="22.15" customHeight="1" x14ac:dyDescent="0.3">
      <c r="A144" s="96" t="s">
        <v>162</v>
      </c>
      <c r="B144" s="87"/>
      <c r="C144" s="87"/>
      <c r="D144" s="87"/>
      <c r="E144" s="87"/>
      <c r="F144" s="87"/>
      <c r="G144" s="87"/>
      <c r="H144" s="87"/>
      <c r="I144" s="88"/>
    </row>
    <row r="145" spans="1:9" ht="36.65" customHeight="1" x14ac:dyDescent="0.3">
      <c r="A145" s="26">
        <v>94</v>
      </c>
      <c r="B145" s="32" t="s">
        <v>156</v>
      </c>
      <c r="C145" s="32" t="s">
        <v>162</v>
      </c>
      <c r="D145" s="32" t="s">
        <v>116</v>
      </c>
      <c r="E145" s="26" t="s">
        <v>117</v>
      </c>
      <c r="F145" s="33">
        <v>12</v>
      </c>
      <c r="G145" s="34">
        <v>0</v>
      </c>
      <c r="H145" s="35">
        <f>F145*G145</f>
        <v>0</v>
      </c>
      <c r="I145" s="32" t="s">
        <v>109</v>
      </c>
    </row>
    <row r="146" spans="1:9" ht="22.15" customHeight="1" x14ac:dyDescent="0.3">
      <c r="A146" s="26">
        <v>95</v>
      </c>
      <c r="B146" s="32" t="s">
        <v>156</v>
      </c>
      <c r="C146" s="32" t="s">
        <v>162</v>
      </c>
      <c r="D146" s="32" t="s">
        <v>118</v>
      </c>
      <c r="E146" s="26" t="s">
        <v>117</v>
      </c>
      <c r="F146" s="33">
        <v>4</v>
      </c>
      <c r="G146" s="34">
        <v>0</v>
      </c>
      <c r="H146" s="35">
        <f>F146*G146</f>
        <v>0</v>
      </c>
      <c r="I146" s="32" t="s">
        <v>119</v>
      </c>
    </row>
    <row r="147" spans="1:9" ht="22.15" customHeight="1" x14ac:dyDescent="0.3">
      <c r="A147" s="26">
        <v>96</v>
      </c>
      <c r="B147" s="32" t="s">
        <v>156</v>
      </c>
      <c r="C147" s="32" t="s">
        <v>162</v>
      </c>
      <c r="D147" s="32" t="s">
        <v>120</v>
      </c>
      <c r="E147" s="26" t="s">
        <v>117</v>
      </c>
      <c r="F147" s="33">
        <v>2</v>
      </c>
      <c r="G147" s="34">
        <v>0</v>
      </c>
      <c r="H147" s="35">
        <f>F147*G147</f>
        <v>0</v>
      </c>
      <c r="I147" s="32" t="s">
        <v>121</v>
      </c>
    </row>
    <row r="148" spans="1:9" ht="22.15" customHeight="1" x14ac:dyDescent="0.3">
      <c r="A148" s="26">
        <v>97</v>
      </c>
      <c r="B148" s="32" t="s">
        <v>156</v>
      </c>
      <c r="C148" s="32" t="s">
        <v>162</v>
      </c>
      <c r="D148" s="32" t="s">
        <v>122</v>
      </c>
      <c r="E148" s="26" t="s">
        <v>117</v>
      </c>
      <c r="F148" s="33">
        <v>1</v>
      </c>
      <c r="G148" s="34">
        <v>0</v>
      </c>
      <c r="H148" s="35">
        <f>F148*G148</f>
        <v>0</v>
      </c>
      <c r="I148" s="32" t="s">
        <v>123</v>
      </c>
    </row>
    <row r="149" spans="1:9" ht="22.15" customHeight="1" x14ac:dyDescent="0.3">
      <c r="A149" s="96" t="s">
        <v>163</v>
      </c>
      <c r="B149" s="87"/>
      <c r="C149" s="87"/>
      <c r="D149" s="87"/>
      <c r="E149" s="87"/>
      <c r="F149" s="87"/>
      <c r="G149" s="87"/>
      <c r="H149" s="87"/>
      <c r="I149" s="88"/>
    </row>
    <row r="150" spans="1:9" ht="22.15" customHeight="1" x14ac:dyDescent="0.3">
      <c r="A150" s="26">
        <v>98</v>
      </c>
      <c r="B150" s="32" t="s">
        <v>156</v>
      </c>
      <c r="C150" s="32" t="s">
        <v>163</v>
      </c>
      <c r="D150" s="32" t="s">
        <v>116</v>
      </c>
      <c r="E150" s="26" t="s">
        <v>117</v>
      </c>
      <c r="F150" s="33">
        <v>12</v>
      </c>
      <c r="G150" s="34">
        <v>0</v>
      </c>
      <c r="H150" s="35">
        <f>F150*G150</f>
        <v>0</v>
      </c>
      <c r="I150" s="32" t="s">
        <v>109</v>
      </c>
    </row>
    <row r="151" spans="1:9" ht="22.15" customHeight="1" x14ac:dyDescent="0.3">
      <c r="A151" s="26">
        <v>99</v>
      </c>
      <c r="B151" s="32" t="s">
        <v>156</v>
      </c>
      <c r="C151" s="32" t="s">
        <v>163</v>
      </c>
      <c r="D151" s="32" t="s">
        <v>118</v>
      </c>
      <c r="E151" s="26" t="s">
        <v>117</v>
      </c>
      <c r="F151" s="33">
        <v>4</v>
      </c>
      <c r="G151" s="34">
        <v>0</v>
      </c>
      <c r="H151" s="35">
        <f>F151*G151</f>
        <v>0</v>
      </c>
      <c r="I151" s="32" t="s">
        <v>119</v>
      </c>
    </row>
    <row r="152" spans="1:9" ht="22.15" customHeight="1" x14ac:dyDescent="0.3">
      <c r="A152" s="26">
        <v>100</v>
      </c>
      <c r="B152" s="32" t="s">
        <v>156</v>
      </c>
      <c r="C152" s="32" t="s">
        <v>163</v>
      </c>
      <c r="D152" s="32" t="s">
        <v>120</v>
      </c>
      <c r="E152" s="26" t="s">
        <v>117</v>
      </c>
      <c r="F152" s="33">
        <v>2</v>
      </c>
      <c r="G152" s="34">
        <v>0</v>
      </c>
      <c r="H152" s="35">
        <f>F152*G152</f>
        <v>0</v>
      </c>
      <c r="I152" s="32" t="s">
        <v>121</v>
      </c>
    </row>
    <row r="153" spans="1:9" ht="22.15" customHeight="1" x14ac:dyDescent="0.3">
      <c r="A153" s="26">
        <v>101</v>
      </c>
      <c r="B153" s="32" t="s">
        <v>156</v>
      </c>
      <c r="C153" s="32" t="s">
        <v>163</v>
      </c>
      <c r="D153" s="32" t="s">
        <v>122</v>
      </c>
      <c r="E153" s="26" t="s">
        <v>117</v>
      </c>
      <c r="F153" s="33">
        <v>1</v>
      </c>
      <c r="G153" s="34">
        <v>0</v>
      </c>
      <c r="H153" s="35">
        <f>F153*G153</f>
        <v>0</v>
      </c>
      <c r="I153" s="32" t="s">
        <v>123</v>
      </c>
    </row>
    <row r="154" spans="1:9" ht="22.15" customHeight="1" x14ac:dyDescent="0.3">
      <c r="A154" s="96" t="s">
        <v>164</v>
      </c>
      <c r="B154" s="87"/>
      <c r="C154" s="87"/>
      <c r="D154" s="87"/>
      <c r="E154" s="87"/>
      <c r="F154" s="87"/>
      <c r="G154" s="87"/>
      <c r="H154" s="87"/>
      <c r="I154" s="88"/>
    </row>
    <row r="155" spans="1:9" ht="22.15" customHeight="1" x14ac:dyDescent="0.3">
      <c r="A155" s="26">
        <v>102</v>
      </c>
      <c r="B155" s="32" t="s">
        <v>156</v>
      </c>
      <c r="C155" s="32" t="s">
        <v>164</v>
      </c>
      <c r="D155" s="32" t="s">
        <v>116</v>
      </c>
      <c r="E155" s="26" t="s">
        <v>117</v>
      </c>
      <c r="F155" s="33">
        <v>12</v>
      </c>
      <c r="G155" s="34">
        <v>0</v>
      </c>
      <c r="H155" s="35">
        <f>F155*G155</f>
        <v>0</v>
      </c>
      <c r="I155" s="32" t="s">
        <v>109</v>
      </c>
    </row>
    <row r="156" spans="1:9" ht="22.15" customHeight="1" x14ac:dyDescent="0.3">
      <c r="A156" s="26">
        <v>103</v>
      </c>
      <c r="B156" s="32" t="s">
        <v>156</v>
      </c>
      <c r="C156" s="32" t="s">
        <v>164</v>
      </c>
      <c r="D156" s="32" t="s">
        <v>118</v>
      </c>
      <c r="E156" s="26" t="s">
        <v>117</v>
      </c>
      <c r="F156" s="33">
        <v>4</v>
      </c>
      <c r="G156" s="34">
        <v>0</v>
      </c>
      <c r="H156" s="35">
        <f>F156*G156</f>
        <v>0</v>
      </c>
      <c r="I156" s="32" t="s">
        <v>119</v>
      </c>
    </row>
    <row r="157" spans="1:9" ht="22.15" customHeight="1" x14ac:dyDescent="0.3">
      <c r="A157" s="26">
        <v>104</v>
      </c>
      <c r="B157" s="32" t="s">
        <v>156</v>
      </c>
      <c r="C157" s="32" t="s">
        <v>164</v>
      </c>
      <c r="D157" s="32" t="s">
        <v>120</v>
      </c>
      <c r="E157" s="26" t="s">
        <v>117</v>
      </c>
      <c r="F157" s="33">
        <v>2</v>
      </c>
      <c r="G157" s="34">
        <v>0</v>
      </c>
      <c r="H157" s="35">
        <f>F157*G157</f>
        <v>0</v>
      </c>
      <c r="I157" s="32" t="s">
        <v>121</v>
      </c>
    </row>
    <row r="158" spans="1:9" ht="22.15" customHeight="1" x14ac:dyDescent="0.3">
      <c r="A158" s="26">
        <v>105</v>
      </c>
      <c r="B158" s="32" t="s">
        <v>156</v>
      </c>
      <c r="C158" s="32" t="s">
        <v>164</v>
      </c>
      <c r="D158" s="32" t="s">
        <v>122</v>
      </c>
      <c r="E158" s="26" t="s">
        <v>117</v>
      </c>
      <c r="F158" s="33">
        <v>1</v>
      </c>
      <c r="G158" s="34">
        <v>0</v>
      </c>
      <c r="H158" s="35">
        <f>F158*G158</f>
        <v>0</v>
      </c>
      <c r="I158" s="32" t="s">
        <v>123</v>
      </c>
    </row>
    <row r="159" spans="1:9" ht="22.15" customHeight="1" x14ac:dyDescent="0.3">
      <c r="A159" s="96" t="s">
        <v>165</v>
      </c>
      <c r="B159" s="87"/>
      <c r="C159" s="87"/>
      <c r="D159" s="87"/>
      <c r="E159" s="87"/>
      <c r="F159" s="87"/>
      <c r="G159" s="87"/>
      <c r="H159" s="87"/>
      <c r="I159" s="88"/>
    </row>
    <row r="160" spans="1:9" ht="39" customHeight="1" x14ac:dyDescent="0.3">
      <c r="A160" s="26">
        <v>106</v>
      </c>
      <c r="B160" s="32" t="s">
        <v>156</v>
      </c>
      <c r="C160" s="32" t="s">
        <v>165</v>
      </c>
      <c r="D160" s="32" t="s">
        <v>116</v>
      </c>
      <c r="E160" s="26" t="s">
        <v>117</v>
      </c>
      <c r="F160" s="33">
        <v>12</v>
      </c>
      <c r="G160" s="34">
        <v>0</v>
      </c>
      <c r="H160" s="35">
        <f>F160*G160</f>
        <v>0</v>
      </c>
      <c r="I160" s="32" t="s">
        <v>109</v>
      </c>
    </row>
    <row r="161" spans="1:9" ht="38.5" customHeight="1" x14ac:dyDescent="0.3">
      <c r="A161" s="26">
        <v>107</v>
      </c>
      <c r="B161" s="32" t="s">
        <v>156</v>
      </c>
      <c r="C161" s="32" t="s">
        <v>165</v>
      </c>
      <c r="D161" s="32" t="s">
        <v>118</v>
      </c>
      <c r="E161" s="26" t="s">
        <v>117</v>
      </c>
      <c r="F161" s="33">
        <v>4</v>
      </c>
      <c r="G161" s="34">
        <v>0</v>
      </c>
      <c r="H161" s="35">
        <f>F161*G161</f>
        <v>0</v>
      </c>
      <c r="I161" s="32" t="s">
        <v>119</v>
      </c>
    </row>
    <row r="162" spans="1:9" ht="39.65" customHeight="1" x14ac:dyDescent="0.3">
      <c r="A162" s="26">
        <v>108</v>
      </c>
      <c r="B162" s="32" t="s">
        <v>156</v>
      </c>
      <c r="C162" s="32" t="s">
        <v>165</v>
      </c>
      <c r="D162" s="32" t="s">
        <v>120</v>
      </c>
      <c r="E162" s="26" t="s">
        <v>117</v>
      </c>
      <c r="F162" s="33">
        <v>2</v>
      </c>
      <c r="G162" s="34">
        <v>0</v>
      </c>
      <c r="H162" s="35">
        <f>F162*G162</f>
        <v>0</v>
      </c>
      <c r="I162" s="32" t="s">
        <v>121</v>
      </c>
    </row>
    <row r="163" spans="1:9" ht="39" customHeight="1" x14ac:dyDescent="0.3">
      <c r="A163" s="26">
        <v>109</v>
      </c>
      <c r="B163" s="32" t="s">
        <v>156</v>
      </c>
      <c r="C163" s="32" t="s">
        <v>165</v>
      </c>
      <c r="D163" s="32" t="s">
        <v>122</v>
      </c>
      <c r="E163" s="26" t="s">
        <v>117</v>
      </c>
      <c r="F163" s="33">
        <v>1</v>
      </c>
      <c r="G163" s="34">
        <v>0</v>
      </c>
      <c r="H163" s="35">
        <f>F163*G163</f>
        <v>0</v>
      </c>
      <c r="I163" s="32" t="s">
        <v>123</v>
      </c>
    </row>
    <row r="164" spans="1:9" ht="22.15" customHeight="1" x14ac:dyDescent="0.3">
      <c r="A164" s="36"/>
      <c r="B164" s="36"/>
      <c r="C164" s="36"/>
      <c r="D164" s="97" t="s">
        <v>166</v>
      </c>
      <c r="E164" s="98"/>
      <c r="F164" s="98"/>
      <c r="G164" s="99"/>
      <c r="H164" s="37">
        <f>SUM(H114:H163)</f>
        <v>0</v>
      </c>
      <c r="I164" s="36"/>
    </row>
    <row r="165" spans="1:9" ht="22.15" customHeight="1" x14ac:dyDescent="0.3"/>
    <row r="166" spans="1:9" ht="22.15" customHeight="1" x14ac:dyDescent="0.3">
      <c r="A166" s="100" t="s">
        <v>167</v>
      </c>
      <c r="B166" s="87"/>
      <c r="C166" s="87"/>
      <c r="D166" s="87"/>
      <c r="E166" s="87"/>
      <c r="F166" s="87"/>
      <c r="G166" s="87"/>
      <c r="H166" s="87"/>
      <c r="I166" s="88"/>
    </row>
    <row r="167" spans="1:9" ht="22.15" customHeight="1" x14ac:dyDescent="0.3">
      <c r="A167" s="26">
        <v>110</v>
      </c>
      <c r="B167" s="32" t="s">
        <v>168</v>
      </c>
      <c r="C167" s="32"/>
      <c r="D167" s="32" t="s">
        <v>169</v>
      </c>
      <c r="E167" s="26" t="s">
        <v>95</v>
      </c>
      <c r="F167" s="33">
        <v>1</v>
      </c>
      <c r="G167" s="34">
        <v>500000</v>
      </c>
      <c r="H167" s="35">
        <f>F167*G167</f>
        <v>500000</v>
      </c>
      <c r="I167" s="32" t="s">
        <v>106</v>
      </c>
    </row>
    <row r="168" spans="1:9" ht="22.15" customHeight="1" x14ac:dyDescent="0.3">
      <c r="A168" s="26">
        <v>111</v>
      </c>
      <c r="B168" s="32" t="s">
        <v>168</v>
      </c>
      <c r="C168" s="32"/>
      <c r="D168" s="32" t="s">
        <v>170</v>
      </c>
      <c r="E168" s="26" t="s">
        <v>95</v>
      </c>
      <c r="F168" s="33">
        <v>1</v>
      </c>
      <c r="G168" s="34">
        <v>200000</v>
      </c>
      <c r="H168" s="35">
        <f>F168*G168</f>
        <v>200000</v>
      </c>
      <c r="I168" s="32" t="s">
        <v>106</v>
      </c>
    </row>
    <row r="169" spans="1:9" ht="22.15" customHeight="1" x14ac:dyDescent="0.3">
      <c r="A169" s="36"/>
      <c r="B169" s="36"/>
      <c r="C169" s="36"/>
      <c r="D169" s="101" t="s">
        <v>171</v>
      </c>
      <c r="E169" s="87"/>
      <c r="F169" s="87"/>
      <c r="G169" s="88"/>
      <c r="H169" s="38">
        <f>SUM(H167:H168)</f>
        <v>700000</v>
      </c>
      <c r="I169" s="36"/>
    </row>
    <row r="170" spans="1:9" ht="22.15" customHeight="1" x14ac:dyDescent="0.3">
      <c r="A170" s="36"/>
      <c r="B170" s="36"/>
      <c r="C170" s="36"/>
      <c r="I170" s="36"/>
    </row>
    <row r="171" spans="1:9" ht="22.15" customHeight="1" x14ac:dyDescent="0.35">
      <c r="A171" s="36"/>
      <c r="B171" s="36"/>
      <c r="C171" s="36"/>
      <c r="D171" s="102" t="s">
        <v>172</v>
      </c>
      <c r="E171" s="87"/>
      <c r="F171" s="87"/>
      <c r="G171" s="88"/>
      <c r="H171" s="39">
        <f>H15+H22+H29+H36+H43+H50+H73+H111+H164+H169</f>
        <v>700000</v>
      </c>
      <c r="I171" s="36"/>
    </row>
    <row r="172" spans="1:9" ht="22.15" customHeight="1" x14ac:dyDescent="0.3">
      <c r="A172" s="36"/>
      <c r="B172" s="36"/>
      <c r="C172" s="36"/>
      <c r="D172" s="36"/>
      <c r="E172" s="36"/>
      <c r="F172" s="36"/>
      <c r="G172" s="36"/>
      <c r="H172" s="36"/>
      <c r="I172" s="36"/>
    </row>
    <row r="173" spans="1:9" ht="22.15" customHeight="1" x14ac:dyDescent="0.3">
      <c r="C173" s="36"/>
      <c r="D173" s="36"/>
      <c r="E173" s="36"/>
      <c r="F173" s="36"/>
      <c r="G173" s="36"/>
      <c r="H173" s="36"/>
      <c r="I173" s="36"/>
    </row>
    <row r="174" spans="1:9" ht="22.15" customHeight="1" x14ac:dyDescent="0.3">
      <c r="A174" s="86" t="s">
        <v>173</v>
      </c>
      <c r="B174" s="88"/>
      <c r="C174" s="36"/>
      <c r="D174" s="36"/>
      <c r="E174" s="36"/>
      <c r="F174" s="36"/>
      <c r="G174" s="36"/>
      <c r="H174" s="36"/>
      <c r="I174" s="36"/>
    </row>
    <row r="175" spans="1:9" ht="22.15" customHeight="1" x14ac:dyDescent="0.3">
      <c r="A175" s="40" t="s">
        <v>174</v>
      </c>
      <c r="B175" s="40" t="s">
        <v>175</v>
      </c>
      <c r="C175" s="36"/>
      <c r="D175" s="36"/>
      <c r="E175" s="36"/>
      <c r="F175" s="36"/>
      <c r="G175" s="36"/>
      <c r="H175" s="36"/>
      <c r="I175" s="36"/>
    </row>
    <row r="176" spans="1:9" ht="22.15" customHeight="1" x14ac:dyDescent="0.3">
      <c r="A176" s="41" t="s">
        <v>176</v>
      </c>
      <c r="B176" s="42">
        <v>0</v>
      </c>
      <c r="C176" s="36"/>
      <c r="D176" s="36"/>
      <c r="E176" s="36"/>
      <c r="F176" s="36"/>
      <c r="G176" s="36"/>
      <c r="H176" s="36"/>
      <c r="I176" s="36"/>
    </row>
    <row r="177" spans="1:9" ht="22.15" customHeight="1" x14ac:dyDescent="0.3">
      <c r="A177" s="41" t="s">
        <v>177</v>
      </c>
      <c r="B177" s="42">
        <v>0</v>
      </c>
      <c r="C177" s="36"/>
      <c r="D177" s="36"/>
      <c r="E177" s="36"/>
      <c r="F177" s="36"/>
      <c r="G177" s="36"/>
      <c r="H177" s="36"/>
      <c r="I177" s="36"/>
    </row>
    <row r="178" spans="1:9" ht="22.15" customHeight="1" x14ac:dyDescent="0.3">
      <c r="A178" s="41" t="s">
        <v>178</v>
      </c>
      <c r="B178" s="42">
        <v>0</v>
      </c>
      <c r="C178" s="36"/>
      <c r="D178" s="36"/>
      <c r="E178" s="36"/>
      <c r="F178" s="36"/>
      <c r="G178" s="36"/>
      <c r="H178" s="36"/>
      <c r="I178" s="36"/>
    </row>
    <row r="179" spans="1:9" ht="22.15" customHeight="1" x14ac:dyDescent="0.3">
      <c r="A179" s="41" t="s">
        <v>179</v>
      </c>
      <c r="B179" s="42">
        <v>0</v>
      </c>
      <c r="C179" s="36"/>
      <c r="D179" s="36"/>
      <c r="E179" s="36"/>
      <c r="F179" s="36"/>
      <c r="G179" s="36"/>
      <c r="H179" s="36"/>
      <c r="I179" s="36"/>
    </row>
    <row r="180" spans="1:9" ht="22.15" customHeight="1" x14ac:dyDescent="0.3">
      <c r="A180" s="36"/>
      <c r="B180" s="36"/>
      <c r="C180" s="36"/>
      <c r="D180" s="36"/>
      <c r="E180" s="36"/>
      <c r="F180" s="36"/>
      <c r="G180" s="36"/>
      <c r="H180" s="36"/>
      <c r="I180" s="36"/>
    </row>
    <row r="181" spans="1:9" ht="22.15" customHeight="1" x14ac:dyDescent="0.3">
      <c r="E181" s="36"/>
      <c r="F181" s="36"/>
      <c r="G181" s="36"/>
      <c r="H181" s="36"/>
      <c r="I181" s="36"/>
    </row>
    <row r="182" spans="1:9" ht="22.15" customHeight="1" x14ac:dyDescent="0.3">
      <c r="A182" s="86" t="s">
        <v>180</v>
      </c>
      <c r="B182" s="87"/>
      <c r="C182" s="87"/>
      <c r="D182" s="88"/>
      <c r="E182" s="36"/>
      <c r="F182" s="36"/>
      <c r="G182" s="36"/>
      <c r="H182" s="36"/>
      <c r="I182" s="36"/>
    </row>
    <row r="183" spans="1:9" ht="22.15" customHeight="1" x14ac:dyDescent="0.3">
      <c r="A183" s="40" t="s">
        <v>181</v>
      </c>
      <c r="B183" s="40" t="s">
        <v>182</v>
      </c>
      <c r="C183" s="40" t="s">
        <v>183</v>
      </c>
      <c r="D183" s="40" t="s">
        <v>184</v>
      </c>
      <c r="E183" s="36"/>
      <c r="F183" s="36"/>
      <c r="G183" s="36"/>
      <c r="H183" s="36"/>
      <c r="I183" s="36"/>
    </row>
    <row r="184" spans="1:9" ht="22.15" customHeight="1" x14ac:dyDescent="0.3">
      <c r="A184" s="41" t="s">
        <v>185</v>
      </c>
      <c r="B184" s="42">
        <v>0</v>
      </c>
      <c r="C184" s="43">
        <v>0</v>
      </c>
      <c r="D184" s="43">
        <v>0</v>
      </c>
      <c r="E184" s="36"/>
      <c r="F184" s="36"/>
      <c r="G184" s="36"/>
      <c r="H184" s="36"/>
      <c r="I184" s="36"/>
    </row>
    <row r="185" spans="1:9" ht="22.15" customHeight="1" x14ac:dyDescent="0.3">
      <c r="A185" s="41" t="s">
        <v>186</v>
      </c>
      <c r="B185" s="42">
        <v>0</v>
      </c>
      <c r="C185" s="43">
        <v>0</v>
      </c>
      <c r="D185" s="43">
        <v>0</v>
      </c>
      <c r="E185" s="36"/>
      <c r="F185" s="36"/>
      <c r="G185" s="36"/>
      <c r="H185" s="36"/>
      <c r="I185" s="36"/>
    </row>
    <row r="186" spans="1:9" ht="22.15" customHeight="1" x14ac:dyDescent="0.3">
      <c r="A186" s="41" t="s">
        <v>187</v>
      </c>
      <c r="B186" s="42">
        <v>0</v>
      </c>
      <c r="C186" s="43">
        <v>0</v>
      </c>
      <c r="D186" s="43">
        <v>0</v>
      </c>
      <c r="E186" s="36"/>
      <c r="F186" s="36"/>
      <c r="G186" s="36"/>
      <c r="H186" s="36"/>
      <c r="I186" s="36"/>
    </row>
    <row r="187" spans="1:9" ht="22.15" customHeight="1" x14ac:dyDescent="0.3">
      <c r="A187" s="41" t="s">
        <v>188</v>
      </c>
      <c r="B187" s="42">
        <v>0</v>
      </c>
      <c r="C187" s="43">
        <v>0</v>
      </c>
      <c r="D187" s="43">
        <v>0</v>
      </c>
      <c r="E187" s="36"/>
      <c r="F187" s="36"/>
      <c r="G187" s="36"/>
      <c r="H187" s="36"/>
      <c r="I187" s="36"/>
    </row>
    <row r="188" spans="1:9" ht="22.15" customHeight="1" x14ac:dyDescent="0.3">
      <c r="A188" s="36"/>
      <c r="B188" s="36"/>
      <c r="C188" s="36"/>
      <c r="D188" s="36"/>
      <c r="E188" s="36"/>
      <c r="F188" s="36"/>
      <c r="G188" s="36"/>
      <c r="H188" s="36"/>
      <c r="I188" s="36"/>
    </row>
    <row r="189" spans="1:9" ht="22.15" customHeight="1" x14ac:dyDescent="0.3">
      <c r="A189" s="36"/>
      <c r="B189" s="36"/>
      <c r="C189" s="36"/>
      <c r="D189" s="36"/>
      <c r="E189" s="36"/>
      <c r="F189" s="36"/>
      <c r="G189" s="36"/>
      <c r="H189" s="36"/>
      <c r="I189" s="36"/>
    </row>
    <row r="190" spans="1:9" ht="22.15" customHeight="1" x14ac:dyDescent="0.3">
      <c r="A190" s="89" t="s">
        <v>189</v>
      </c>
      <c r="B190" s="90"/>
      <c r="C190" s="90"/>
      <c r="D190" s="90"/>
      <c r="E190" s="90"/>
      <c r="F190" s="90"/>
      <c r="G190" s="90"/>
      <c r="H190" s="90"/>
      <c r="I190" s="90"/>
    </row>
    <row r="191" spans="1:9" x14ac:dyDescent="0.3">
      <c r="A191" s="91" t="s">
        <v>190</v>
      </c>
      <c r="B191" s="91"/>
      <c r="C191" s="91"/>
      <c r="D191" s="91"/>
      <c r="E191" s="91"/>
      <c r="F191" s="91"/>
      <c r="G191" s="91"/>
      <c r="H191" s="91"/>
      <c r="I191" s="91"/>
    </row>
    <row r="192" spans="1:9" x14ac:dyDescent="0.3">
      <c r="A192" s="92" t="s">
        <v>191</v>
      </c>
      <c r="B192" s="93"/>
    </row>
    <row r="193" spans="1:4" x14ac:dyDescent="0.3">
      <c r="A193" s="44" t="s">
        <v>95</v>
      </c>
      <c r="B193" s="45" t="s">
        <v>192</v>
      </c>
    </row>
    <row r="194" spans="1:4" x14ac:dyDescent="0.3">
      <c r="A194" s="46" t="s">
        <v>193</v>
      </c>
      <c r="B194" s="47">
        <v>500000</v>
      </c>
    </row>
    <row r="195" spans="1:4" x14ac:dyDescent="0.3">
      <c r="A195" s="48" t="s">
        <v>194</v>
      </c>
      <c r="B195" s="49">
        <v>200000</v>
      </c>
    </row>
    <row r="196" spans="1:4" x14ac:dyDescent="0.3">
      <c r="A196" s="50" t="s">
        <v>195</v>
      </c>
      <c r="B196" s="51">
        <f>SUM(B194:B195)</f>
        <v>700000</v>
      </c>
    </row>
    <row r="197" spans="1:4" x14ac:dyDescent="0.3">
      <c r="B197" s="52"/>
    </row>
    <row r="198" spans="1:4" x14ac:dyDescent="0.3">
      <c r="A198" s="92" t="s">
        <v>196</v>
      </c>
      <c r="B198" s="93"/>
    </row>
    <row r="199" spans="1:4" x14ac:dyDescent="0.3">
      <c r="A199" s="44" t="s">
        <v>9</v>
      </c>
      <c r="B199" s="53" t="s">
        <v>192</v>
      </c>
    </row>
    <row r="200" spans="1:4" x14ac:dyDescent="0.3">
      <c r="A200" s="46" t="s">
        <v>197</v>
      </c>
      <c r="B200" s="47">
        <f>B196</f>
        <v>700000</v>
      </c>
    </row>
    <row r="201" spans="1:4" x14ac:dyDescent="0.3">
      <c r="A201" s="48" t="s">
        <v>198</v>
      </c>
      <c r="B201" s="49">
        <f>H171</f>
        <v>700000</v>
      </c>
    </row>
    <row r="202" spans="1:4" x14ac:dyDescent="0.3">
      <c r="A202" s="48" t="s">
        <v>199</v>
      </c>
      <c r="B202" s="49">
        <f>B201*1.06</f>
        <v>742000</v>
      </c>
    </row>
    <row r="203" spans="1:4" x14ac:dyDescent="0.3">
      <c r="A203" s="48" t="s">
        <v>200</v>
      </c>
      <c r="B203" s="49">
        <f>B202*1.06</f>
        <v>786520</v>
      </c>
    </row>
    <row r="204" spans="1:4" x14ac:dyDescent="0.3">
      <c r="A204" s="48" t="s">
        <v>201</v>
      </c>
      <c r="B204" s="49">
        <f>B203*1.06</f>
        <v>833711.20000000007</v>
      </c>
    </row>
    <row r="205" spans="1:4" x14ac:dyDescent="0.3">
      <c r="A205" s="48" t="s">
        <v>202</v>
      </c>
      <c r="B205" s="49">
        <f>B204*1.06</f>
        <v>883733.87200000009</v>
      </c>
    </row>
    <row r="206" spans="1:4" x14ac:dyDescent="0.3">
      <c r="A206" s="50" t="s">
        <v>203</v>
      </c>
      <c r="B206" s="51">
        <f>SUM(B200:B205)</f>
        <v>4645965.0720000006</v>
      </c>
    </row>
    <row r="207" spans="1:4" x14ac:dyDescent="0.3">
      <c r="A207" s="50" t="s">
        <v>204</v>
      </c>
      <c r="B207" s="51">
        <f>B196+B206</f>
        <v>5345965.0720000006</v>
      </c>
      <c r="C207" s="94" t="s">
        <v>205</v>
      </c>
      <c r="D207" s="95"/>
    </row>
    <row r="209" spans="1:9" ht="31.9" customHeight="1" x14ac:dyDescent="0.3">
      <c r="A209" s="83" t="s">
        <v>206</v>
      </c>
      <c r="B209" s="84"/>
      <c r="C209" s="84"/>
      <c r="D209" s="84"/>
      <c r="E209" s="84"/>
      <c r="F209" s="84"/>
      <c r="G209" s="84"/>
      <c r="H209" s="84"/>
      <c r="I209" s="84"/>
    </row>
    <row r="210" spans="1:9" x14ac:dyDescent="0.3">
      <c r="A210" s="85" t="s">
        <v>190</v>
      </c>
      <c r="B210" s="85"/>
      <c r="C210" s="85"/>
      <c r="D210" s="85"/>
      <c r="E210" s="85"/>
      <c r="F210" s="85"/>
      <c r="G210" s="85"/>
      <c r="H210" s="85"/>
      <c r="I210" s="85"/>
    </row>
  </sheetData>
  <mergeCells count="56">
    <mergeCell ref="A31:I31"/>
    <mergeCell ref="A1:I1"/>
    <mergeCell ref="A2:I2"/>
    <mergeCell ref="B4:C4"/>
    <mergeCell ref="B5:C5"/>
    <mergeCell ref="B6:C6"/>
    <mergeCell ref="A9:I9"/>
    <mergeCell ref="D15:G15"/>
    <mergeCell ref="A17:I17"/>
    <mergeCell ref="D22:G22"/>
    <mergeCell ref="A24:I24"/>
    <mergeCell ref="D29:G29"/>
    <mergeCell ref="A75:I75"/>
    <mergeCell ref="D36:G36"/>
    <mergeCell ref="A38:I38"/>
    <mergeCell ref="D43:G43"/>
    <mergeCell ref="A45:I45"/>
    <mergeCell ref="D50:G50"/>
    <mergeCell ref="A52:I52"/>
    <mergeCell ref="A53:I53"/>
    <mergeCell ref="A58:I58"/>
    <mergeCell ref="A63:I63"/>
    <mergeCell ref="A68:I68"/>
    <mergeCell ref="D73:G73"/>
    <mergeCell ref="A124:I124"/>
    <mergeCell ref="A76:I76"/>
    <mergeCell ref="A81:I81"/>
    <mergeCell ref="A86:I86"/>
    <mergeCell ref="A91:I91"/>
    <mergeCell ref="A96:I96"/>
    <mergeCell ref="A101:I101"/>
    <mergeCell ref="A106:I106"/>
    <mergeCell ref="D111:G111"/>
    <mergeCell ref="A113:I113"/>
    <mergeCell ref="A114:I114"/>
    <mergeCell ref="A119:I119"/>
    <mergeCell ref="A174:B174"/>
    <mergeCell ref="A129:I129"/>
    <mergeCell ref="A134:I134"/>
    <mergeCell ref="A139:I139"/>
    <mergeCell ref="A144:I144"/>
    <mergeCell ref="A149:I149"/>
    <mergeCell ref="A154:I154"/>
    <mergeCell ref="A159:I159"/>
    <mergeCell ref="D164:G164"/>
    <mergeCell ref="A166:I166"/>
    <mergeCell ref="D169:G169"/>
    <mergeCell ref="D171:G171"/>
    <mergeCell ref="A209:I209"/>
    <mergeCell ref="A210:I210"/>
    <mergeCell ref="A182:D182"/>
    <mergeCell ref="A190:I190"/>
    <mergeCell ref="A191:I191"/>
    <mergeCell ref="A192:B192"/>
    <mergeCell ref="A198:B198"/>
    <mergeCell ref="C207:D207"/>
  </mergeCells>
  <pageMargins left="0.7" right="0.7" top="0.75" bottom="0.75" header="0.3" footer="0.3"/>
  <pageSetup scale="38"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3AE0316A7366B41925D4D7DC51AB977" ma:contentTypeVersion="10" ma:contentTypeDescription="Create a new document." ma:contentTypeScope="" ma:versionID="c9c605141eee712a5006f9a492bf4b62">
  <xsd:schema xmlns:xsd="http://www.w3.org/2001/XMLSchema" xmlns:xs="http://www.w3.org/2001/XMLSchema" xmlns:p="http://schemas.microsoft.com/office/2006/metadata/properties" xmlns:ns3="694d8602-0cb8-4dba-9d64-b698eb5ffab9" targetNamespace="http://schemas.microsoft.com/office/2006/metadata/properties" ma:root="true" ma:fieldsID="df863b31ea5a5466785bf8aa00ce722b" ns3:_="">
    <xsd:import namespace="694d8602-0cb8-4dba-9d64-b698eb5ffab9"/>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4d8602-0cb8-4dba-9d64-b698eb5ffab9"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94d8602-0cb8-4dba-9d64-b698eb5ffab9" xsi:nil="true"/>
  </documentManagement>
</p:properties>
</file>

<file path=customXml/itemProps1.xml><?xml version="1.0" encoding="utf-8"?>
<ds:datastoreItem xmlns:ds="http://schemas.openxmlformats.org/officeDocument/2006/customXml" ds:itemID="{60824F31-DDE4-461E-8E96-95F13A60876B}">
  <ds:schemaRefs>
    <ds:schemaRef ds:uri="http://schemas.microsoft.com/sharepoint/v3/contenttype/forms"/>
  </ds:schemaRefs>
</ds:datastoreItem>
</file>

<file path=customXml/itemProps2.xml><?xml version="1.0" encoding="utf-8"?>
<ds:datastoreItem xmlns:ds="http://schemas.openxmlformats.org/officeDocument/2006/customXml" ds:itemID="{849E64C2-62A6-4EFE-B4A3-8CB6DD2E57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4d8602-0cb8-4dba-9d64-b698eb5ffa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7921F8-4581-4D32-BA56-B2D4EBCFB829}">
  <ds:schemaRefs>
    <ds:schemaRef ds:uri="http://schemas.microsoft.com/office/2006/metadata/properties"/>
    <ds:schemaRef ds:uri="http://schemas.microsoft.com/office/infopath/2007/PartnerControls"/>
    <ds:schemaRef ds:uri="694d8602-0cb8-4dba-9d64-b698eb5ffab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Acquisition</vt:lpstr>
      <vt:lpstr>Maintenance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Sammy Moeng</dc:creator>
  <cp:keywords/>
  <dc:description/>
  <cp:lastModifiedBy>Siyabonga Ncube</cp:lastModifiedBy>
  <cp:revision/>
  <dcterms:created xsi:type="dcterms:W3CDTF">2024-12-01T21:04:50Z</dcterms:created>
  <dcterms:modified xsi:type="dcterms:W3CDTF">2026-06-08T13:58:27Z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0x010100E3AE0316A7366B41925D4D7DC51AB977</vt:lpwstr>
  </property>
</Properties>
</file>