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updateLinks="never" codeName="ThisWorkbook"/>
  <mc:AlternateContent xmlns:mc="http://schemas.openxmlformats.org/markup-compatibility/2006">
    <mc:Choice Requires="x15">
      <x15ac:absPath xmlns:x15ac="http://schemas.microsoft.com/office/spreadsheetml/2010/11/ac" url="C:\Users\Lerato\Documents\"/>
    </mc:Choice>
  </mc:AlternateContent>
  <xr:revisionPtr revIDLastSave="0" documentId="13_ncr:1_{ED629FC3-B36E-401A-BBE2-AA0630E9A738}" xr6:coauthVersionLast="47" xr6:coauthVersionMax="47" xr10:uidLastSave="{00000000-0000-0000-0000-000000000000}"/>
  <bookViews>
    <workbookView xWindow="-110" yWindow="-110" windowWidth="19420" windowHeight="10420" tabRatio="813" firstSheet="1" activeTab="1" xr2:uid="{00000000-000D-0000-FFFF-FFFF00000000}"/>
  </bookViews>
  <sheets>
    <sheet name="Approval Page" sheetId="34" r:id="rId1"/>
    <sheet name="Evaluation Summary" sheetId="75" r:id="rId2"/>
    <sheet name="LMS Core" sheetId="74" r:id="rId3"/>
    <sheet name="Authoring Tool" sheetId="68" r:id="rId4"/>
    <sheet name="Mentorship" sheetId="67" r:id="rId5"/>
    <sheet name="Further Studies" sheetId="69" r:id="rId6"/>
    <sheet name="Reports" sheetId="66" r:id="rId7"/>
    <sheet name="Supplier Implementation Evaluat" sheetId="77" r:id="rId8"/>
    <sheet name="Architecture" sheetId="64" r:id="rId9"/>
    <sheet name="Cloud Requirements" sheetId="65" r:id="rId10"/>
    <sheet name="Cyber Security" sheetId="55" r:id="rId11"/>
    <sheet name="Integration and Testing" sheetId="61" r:id="rId12"/>
    <sheet name="Demo" sheetId="70" r:id="rId13"/>
    <sheet name="Abbreviations &amp; Definitions" sheetId="72" r:id="rId14"/>
    <sheet name="Priority Ratings " sheetId="54" state="hidden" r:id="rId15"/>
    <sheet name="Sheet1" sheetId="27" state="hidden"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_FilterDatabase" localSheetId="8" hidden="1">Architecture!$A$10:$O$33</definedName>
    <definedName name="_xlnm._FilterDatabase" localSheetId="3" hidden="1">'Authoring Tool'!$A$10:$N$15</definedName>
    <definedName name="_xlnm._FilterDatabase" localSheetId="9" hidden="1">'Cloud Requirements'!$D$8:$D$42</definedName>
    <definedName name="_xlnm._FilterDatabase" localSheetId="10" hidden="1">'Cyber Security'!$C$8:$C$34</definedName>
    <definedName name="_xlnm._FilterDatabase" localSheetId="12" hidden="1">Demo!$A$10:$N$87</definedName>
    <definedName name="_xlnm._FilterDatabase" localSheetId="5" hidden="1">'Further Studies'!$A$10:$N$29</definedName>
    <definedName name="_xlnm._FilterDatabase" localSheetId="2" hidden="1">'LMS Core'!$A$10:$N$104</definedName>
    <definedName name="_xlnm._FilterDatabase" localSheetId="4" hidden="1">Mentorship!$A$10:$N$21</definedName>
    <definedName name="_xlnm._FilterDatabase" localSheetId="6" hidden="1">Reports!$A$10:$N$30</definedName>
    <definedName name="_xlnm._FilterDatabase" localSheetId="7" hidden="1">'Supplier Implementation Evaluat'!$D$8:$D$26</definedName>
    <definedName name="Compliance_Description" localSheetId="3">[1]!Table2[Score Description]</definedName>
    <definedName name="Compliance_Description" localSheetId="10">[2]!Table2[Score Description]</definedName>
    <definedName name="Compliance_Description" localSheetId="2">[1]!Table2[Score Description]</definedName>
    <definedName name="Compliance_Description" localSheetId="4">[1]!Table2[Score Description]</definedName>
    <definedName name="Compliance_Description">[2]!Table2[Score Description]</definedName>
    <definedName name="Compliance_Score" localSheetId="3">[1]!Table2[Score Ratings]</definedName>
    <definedName name="Compliance_Score" localSheetId="10">[2]!Table2[Score Ratings]</definedName>
    <definedName name="Compliance_Score" localSheetId="2">[1]!Table2[Score Ratings]</definedName>
    <definedName name="Compliance_Score" localSheetId="4">[1]!Table2[Score Ratings]</definedName>
    <definedName name="Compliance_Score">[2]!Table2[Score Ratings]</definedName>
    <definedName name="Conv_actual_date_range" localSheetId="8">[3]Milestones!#REF!</definedName>
    <definedName name="Conv_actual_date_range" localSheetId="3">[3]Milestones!#REF!</definedName>
    <definedName name="Conv_actual_date_range" localSheetId="9">[3]Milestones!#REF!</definedName>
    <definedName name="Conv_actual_date_range" localSheetId="10">[3]Milestones!#REF!</definedName>
    <definedName name="Conv_actual_date_range" localSheetId="12">[3]Milestones!#REF!</definedName>
    <definedName name="Conv_actual_date_range" localSheetId="5">[3]Milestones!#REF!</definedName>
    <definedName name="Conv_actual_date_range" localSheetId="2">[3]Milestones!#REF!</definedName>
    <definedName name="Conv_actual_date_range" localSheetId="4">[3]Milestones!#REF!</definedName>
    <definedName name="Conv_actual_date_range" localSheetId="14">[3]Milestones!#REF!</definedName>
    <definedName name="Conv_actual_date_range" localSheetId="6">[3]Milestones!#REF!</definedName>
    <definedName name="Conv_actual_date_range" localSheetId="7">[3]Milestones!#REF!</definedName>
    <definedName name="Conv_actual_date_range">[3]Milestones!#REF!</definedName>
    <definedName name="Conv_plan_date_range" localSheetId="8">[3]Milestones!#REF!</definedName>
    <definedName name="Conv_plan_date_range" localSheetId="3">[3]Milestones!#REF!</definedName>
    <definedName name="Conv_plan_date_range" localSheetId="9">[3]Milestones!#REF!</definedName>
    <definedName name="Conv_plan_date_range" localSheetId="10">[3]Milestones!#REF!</definedName>
    <definedName name="Conv_plan_date_range" localSheetId="12">[3]Milestones!#REF!</definedName>
    <definedName name="Conv_plan_date_range" localSheetId="5">[3]Milestones!#REF!</definedName>
    <definedName name="Conv_plan_date_range" localSheetId="2">[3]Milestones!#REF!</definedName>
    <definedName name="Conv_plan_date_range" localSheetId="4">[3]Milestones!#REF!</definedName>
    <definedName name="Conv_plan_date_range" localSheetId="14">[3]Milestones!#REF!</definedName>
    <definedName name="Conv_plan_date_range" localSheetId="6">[3]Milestones!#REF!</definedName>
    <definedName name="Conv_plan_date_range" localSheetId="7">[3]Milestones!#REF!</definedName>
    <definedName name="Conv_plan_date_range">[3]Milestones!#REF!</definedName>
    <definedName name="Copy_Excel_BuiltIn_FilterDatabase_5" localSheetId="1">#REF!</definedName>
    <definedName name="Copy_Excel_BuiltIn_FilterDatabase_5" localSheetId="2">#REF!</definedName>
    <definedName name="Copy_Excel_BuiltIn_FilterDatabase_5">#REF!</definedName>
    <definedName name="Copy_Priority">[4]Config!$E$3:$E$9</definedName>
    <definedName name="Evidence_Description" localSheetId="3">[1]!Table4[Description]</definedName>
    <definedName name="Evidence_Description" localSheetId="10">[2]!Table4[Description]</definedName>
    <definedName name="Evidence_Description" localSheetId="2">[1]!Table4[Description]</definedName>
    <definedName name="Evidence_Description" localSheetId="4">[1]!Table4[Description]</definedName>
    <definedName name="Evidence_Description">[2]!Table4[Description]</definedName>
    <definedName name="Evidence_Score" localSheetId="3">[1]!Table4[Score]</definedName>
    <definedName name="Evidence_Score" localSheetId="10">[2]!Table4[Score]</definedName>
    <definedName name="Evidence_Score" localSheetId="2">[1]!Table4[Score]</definedName>
    <definedName name="Evidence_Score" localSheetId="4">[1]!Table4[Score]</definedName>
    <definedName name="Evidence_Score">[2]!Table4[Score]</definedName>
    <definedName name="Excel_BuiltIn__FilterDatabase_5" localSheetId="8">#REF!</definedName>
    <definedName name="Excel_BuiltIn__FilterDatabase_5" localSheetId="9">#REF!</definedName>
    <definedName name="Excel_BuiltIn__FilterDatabase_5" localSheetId="12">#REF!</definedName>
    <definedName name="Excel_BuiltIn__FilterDatabase_5" localSheetId="1">#REF!</definedName>
    <definedName name="Excel_BuiltIn__FilterDatabase_5" localSheetId="2">#REF!</definedName>
    <definedName name="Excel_BuiltIn__FilterDatabase_5" localSheetId="7">#REF!</definedName>
    <definedName name="Excel_BuiltIn__FilterDatabase_5">#REF!</definedName>
    <definedName name="Functional_Description" localSheetId="3">[1]!Table3[Description]</definedName>
    <definedName name="Functional_Description" localSheetId="10">[2]!Table3[Description]</definedName>
    <definedName name="Functional_Description" localSheetId="2">[1]!Table3[Description]</definedName>
    <definedName name="Functional_Description" localSheetId="4">[1]!Table3[Description]</definedName>
    <definedName name="Functional_Description">[2]!Table3[Description]</definedName>
    <definedName name="Functional_Score" localSheetId="3">[1]!Table3[Score]</definedName>
    <definedName name="Functional_Score" localSheetId="10">[2]!Table3[Score]</definedName>
    <definedName name="Functional_Score" localSheetId="2">[1]!Table3[Score]</definedName>
    <definedName name="Functional_Score" localSheetId="4">[1]!Table3[Score]</definedName>
    <definedName name="Functional_Score">[2]!Table3[Score]</definedName>
    <definedName name="ImpCosts" localSheetId="8">#REF!</definedName>
    <definedName name="ImpCosts" localSheetId="3">#REF!</definedName>
    <definedName name="ImpCosts" localSheetId="9">#REF!</definedName>
    <definedName name="ImpCosts" localSheetId="10">#REF!</definedName>
    <definedName name="ImpCosts" localSheetId="12">#REF!</definedName>
    <definedName name="ImpCosts" localSheetId="1">#REF!</definedName>
    <definedName name="ImpCosts" localSheetId="5">#REF!</definedName>
    <definedName name="ImpCosts" localSheetId="2">#REF!</definedName>
    <definedName name="ImpCosts" localSheetId="4">#REF!</definedName>
    <definedName name="ImpCosts" localSheetId="6">#REF!</definedName>
    <definedName name="ImpCosts" localSheetId="7">#REF!</definedName>
    <definedName name="ImpCosts">#REF!</definedName>
    <definedName name="Mainframe_actual_date_range" localSheetId="8">[3]Milestones!#REF!</definedName>
    <definedName name="Mainframe_actual_date_range" localSheetId="3">[3]Milestones!#REF!</definedName>
    <definedName name="Mainframe_actual_date_range" localSheetId="9">[3]Milestones!#REF!</definedName>
    <definedName name="Mainframe_actual_date_range" localSheetId="10">[3]Milestones!#REF!</definedName>
    <definedName name="Mainframe_actual_date_range" localSheetId="12">[3]Milestones!#REF!</definedName>
    <definedName name="Mainframe_actual_date_range" localSheetId="5">[3]Milestones!#REF!</definedName>
    <definedName name="Mainframe_actual_date_range" localSheetId="2">[3]Milestones!#REF!</definedName>
    <definedName name="Mainframe_actual_date_range" localSheetId="4">[3]Milestones!#REF!</definedName>
    <definedName name="Mainframe_actual_date_range" localSheetId="14">[3]Milestones!#REF!</definedName>
    <definedName name="Mainframe_actual_date_range" localSheetId="6">[3]Milestones!#REF!</definedName>
    <definedName name="Mainframe_actual_date_range" localSheetId="7">[3]Milestones!#REF!</definedName>
    <definedName name="Mainframe_actual_date_range">[3]Milestones!#REF!</definedName>
    <definedName name="Mainframe_plan_date_range" localSheetId="8">[3]Milestones!#REF!</definedName>
    <definedName name="Mainframe_plan_date_range" localSheetId="3">[3]Milestones!#REF!</definedName>
    <definedName name="Mainframe_plan_date_range" localSheetId="9">[3]Milestones!#REF!</definedName>
    <definedName name="Mainframe_plan_date_range" localSheetId="10">[3]Milestones!#REF!</definedName>
    <definedName name="Mainframe_plan_date_range" localSheetId="12">[3]Milestones!#REF!</definedName>
    <definedName name="Mainframe_plan_date_range" localSheetId="5">[3]Milestones!#REF!</definedName>
    <definedName name="Mainframe_plan_date_range" localSheetId="2">[3]Milestones!#REF!</definedName>
    <definedName name="Mainframe_plan_date_range" localSheetId="4">[3]Milestones!#REF!</definedName>
    <definedName name="Mainframe_plan_date_range" localSheetId="14">[3]Milestones!#REF!</definedName>
    <definedName name="Mainframe_plan_date_range" localSheetId="6">[3]Milestones!#REF!</definedName>
    <definedName name="Mainframe_plan_date_range" localSheetId="7">[3]Milestones!#REF!</definedName>
    <definedName name="Mainframe_plan_date_range">[3]Milestones!#REF!</definedName>
    <definedName name="Newdev_actual_date_range" localSheetId="8">[3]Milestones!#REF!</definedName>
    <definedName name="Newdev_actual_date_range" localSheetId="3">[3]Milestones!#REF!</definedName>
    <definedName name="Newdev_actual_date_range" localSheetId="9">[3]Milestones!#REF!</definedName>
    <definedName name="Newdev_actual_date_range" localSheetId="10">[3]Milestones!#REF!</definedName>
    <definedName name="Newdev_actual_date_range" localSheetId="12">[3]Milestones!#REF!</definedName>
    <definedName name="Newdev_actual_date_range" localSheetId="5">[3]Milestones!#REF!</definedName>
    <definedName name="Newdev_actual_date_range" localSheetId="2">[3]Milestones!#REF!</definedName>
    <definedName name="Newdev_actual_date_range" localSheetId="4">[3]Milestones!#REF!</definedName>
    <definedName name="Newdev_actual_date_range" localSheetId="14">[3]Milestones!#REF!</definedName>
    <definedName name="Newdev_actual_date_range" localSheetId="6">[3]Milestones!#REF!</definedName>
    <definedName name="Newdev_actual_date_range" localSheetId="7">[3]Milestones!#REF!</definedName>
    <definedName name="Newdev_actual_date_range">[3]Milestones!#REF!</definedName>
    <definedName name="Newdev_plan_date_range" localSheetId="8">[3]Milestones!#REF!</definedName>
    <definedName name="Newdev_plan_date_range" localSheetId="3">[3]Milestones!#REF!</definedName>
    <definedName name="Newdev_plan_date_range" localSheetId="9">[3]Milestones!#REF!</definedName>
    <definedName name="Newdev_plan_date_range" localSheetId="10">[3]Milestones!#REF!</definedName>
    <definedName name="Newdev_plan_date_range" localSheetId="12">[3]Milestones!#REF!</definedName>
    <definedName name="Newdev_plan_date_range" localSheetId="5">[3]Milestones!#REF!</definedName>
    <definedName name="Newdev_plan_date_range" localSheetId="2">[3]Milestones!#REF!</definedName>
    <definedName name="Newdev_plan_date_range" localSheetId="4">[3]Milestones!#REF!</definedName>
    <definedName name="Newdev_plan_date_range" localSheetId="14">[3]Milestones!#REF!</definedName>
    <definedName name="Newdev_plan_date_range" localSheetId="6">[3]Milestones!#REF!</definedName>
    <definedName name="Newdev_plan_date_range" localSheetId="7">[3]Milestones!#REF!</definedName>
    <definedName name="Newdev_plan_date_range">[3]Milestones!#REF!</definedName>
    <definedName name="PC_actual_date_range" localSheetId="8">[3]Milestones!#REF!</definedName>
    <definedName name="PC_actual_date_range" localSheetId="3">[3]Milestones!#REF!</definedName>
    <definedName name="PC_actual_date_range" localSheetId="9">[3]Milestones!#REF!</definedName>
    <definedName name="PC_actual_date_range" localSheetId="10">[3]Milestones!#REF!</definedName>
    <definedName name="PC_actual_date_range" localSheetId="12">[3]Milestones!#REF!</definedName>
    <definedName name="PC_actual_date_range" localSheetId="5">[3]Milestones!#REF!</definedName>
    <definedName name="PC_actual_date_range" localSheetId="2">[3]Milestones!#REF!</definedName>
    <definedName name="PC_actual_date_range" localSheetId="4">[3]Milestones!#REF!</definedName>
    <definedName name="PC_actual_date_range" localSheetId="14">[3]Milestones!#REF!</definedName>
    <definedName name="PC_actual_date_range" localSheetId="6">[3]Milestones!#REF!</definedName>
    <definedName name="PC_actual_date_range" localSheetId="7">[3]Milestones!#REF!</definedName>
    <definedName name="PC_actual_date_range">[3]Milestones!#REF!</definedName>
    <definedName name="PC_plan_date_range" localSheetId="8">[3]Milestones!#REF!</definedName>
    <definedName name="PC_plan_date_range" localSheetId="3">[3]Milestones!#REF!</definedName>
    <definedName name="PC_plan_date_range" localSheetId="9">[3]Milestones!#REF!</definedName>
    <definedName name="PC_plan_date_range" localSheetId="10">[3]Milestones!#REF!</definedName>
    <definedName name="PC_plan_date_range" localSheetId="12">[3]Milestones!#REF!</definedName>
    <definedName name="PC_plan_date_range" localSheetId="5">[3]Milestones!#REF!</definedName>
    <definedName name="PC_plan_date_range" localSheetId="2">[3]Milestones!#REF!</definedName>
    <definedName name="PC_plan_date_range" localSheetId="4">[3]Milestones!#REF!</definedName>
    <definedName name="PC_plan_date_range" localSheetId="14">[3]Milestones!#REF!</definedName>
    <definedName name="PC_plan_date_range" localSheetId="6">[3]Milestones!#REF!</definedName>
    <definedName name="PC_plan_date_range" localSheetId="7">[3]Milestones!#REF!</definedName>
    <definedName name="PC_plan_date_range">[3]Milestones!#REF!</definedName>
    <definedName name="Priority" localSheetId="13">[5]Config!$E$3:$E$9</definedName>
    <definedName name="Priority">[6]Config!$E$3:$E$9</definedName>
    <definedName name="Priority_Description" localSheetId="3">[1]!Table1[Priority Description]</definedName>
    <definedName name="Priority_Description" localSheetId="10">[2]!Table1[Priority Description]</definedName>
    <definedName name="Priority_Description" localSheetId="2">[1]!Table1[Priority Description]</definedName>
    <definedName name="Priority_Description" localSheetId="4">[1]!Table1[Priority Description]</definedName>
    <definedName name="Priority_Description">[2]!Table1[Priority Description]</definedName>
    <definedName name="Priority_Score" localSheetId="3">[1]!Table1[Priority rating]</definedName>
    <definedName name="Priority_Score" localSheetId="10">[2]!Table1[Priority rating]</definedName>
    <definedName name="Priority_Score" localSheetId="2">[1]!Table1[Priority rating]</definedName>
    <definedName name="Priority_Score" localSheetId="4">[1]!Table1[Priority rating]</definedName>
    <definedName name="Priority_Score">[2]!Table1[Priority rating]</definedName>
    <definedName name="programme_actual_date_range" localSheetId="8">[3]Milestones!#REF!</definedName>
    <definedName name="programme_actual_date_range" localSheetId="3">[3]Milestones!#REF!</definedName>
    <definedName name="programme_actual_date_range" localSheetId="9">[3]Milestones!#REF!</definedName>
    <definedName name="programme_actual_date_range" localSheetId="10">[3]Milestones!#REF!</definedName>
    <definedName name="programme_actual_date_range" localSheetId="12">[3]Milestones!#REF!</definedName>
    <definedName name="programme_actual_date_range" localSheetId="5">[3]Milestones!#REF!</definedName>
    <definedName name="programme_actual_date_range" localSheetId="2">[3]Milestones!#REF!</definedName>
    <definedName name="programme_actual_date_range" localSheetId="4">[3]Milestones!#REF!</definedName>
    <definedName name="programme_actual_date_range" localSheetId="14">[3]Milestones!#REF!</definedName>
    <definedName name="programme_actual_date_range" localSheetId="6">[3]Milestones!#REF!</definedName>
    <definedName name="programme_actual_date_range" localSheetId="7">[3]Milestones!#REF!</definedName>
    <definedName name="programme_actual_date_range">[3]Milestones!#REF!</definedName>
    <definedName name="programme_plan_date_range" localSheetId="8">[3]Milestones!#REF!</definedName>
    <definedName name="programme_plan_date_range" localSheetId="3">[3]Milestones!#REF!</definedName>
    <definedName name="programme_plan_date_range" localSheetId="9">[3]Milestones!#REF!</definedName>
    <definedName name="programme_plan_date_range" localSheetId="10">[3]Milestones!#REF!</definedName>
    <definedName name="programme_plan_date_range" localSheetId="12">[3]Milestones!#REF!</definedName>
    <definedName name="programme_plan_date_range" localSheetId="5">[3]Milestones!#REF!</definedName>
    <definedName name="programme_plan_date_range" localSheetId="2">[3]Milestones!#REF!</definedName>
    <definedName name="programme_plan_date_range" localSheetId="4">[3]Milestones!#REF!</definedName>
    <definedName name="programme_plan_date_range" localSheetId="14">[3]Milestones!#REF!</definedName>
    <definedName name="programme_plan_date_range" localSheetId="6">[3]Milestones!#REF!</definedName>
    <definedName name="programme_plan_date_range" localSheetId="7">[3]Milestones!#REF!</definedName>
    <definedName name="programme_plan_date_range">[3]Milestones!#REF!</definedName>
    <definedName name="Serv_actual_date_range" localSheetId="8">[3]Milestones!#REF!</definedName>
    <definedName name="Serv_actual_date_range" localSheetId="3">[3]Milestones!#REF!</definedName>
    <definedName name="Serv_actual_date_range" localSheetId="9">[3]Milestones!#REF!</definedName>
    <definedName name="Serv_actual_date_range" localSheetId="10">[3]Milestones!#REF!</definedName>
    <definedName name="Serv_actual_date_range" localSheetId="12">[3]Milestones!#REF!</definedName>
    <definedName name="Serv_actual_date_range" localSheetId="5">[3]Milestones!#REF!</definedName>
    <definedName name="Serv_actual_date_range" localSheetId="2">[3]Milestones!#REF!</definedName>
    <definedName name="Serv_actual_date_range" localSheetId="4">[3]Milestones!#REF!</definedName>
    <definedName name="Serv_actual_date_range" localSheetId="14">[3]Milestones!#REF!</definedName>
    <definedName name="Serv_actual_date_range" localSheetId="6">[3]Milestones!#REF!</definedName>
    <definedName name="Serv_actual_date_range" localSheetId="7">[3]Milestones!#REF!</definedName>
    <definedName name="Serv_actual_date_range">[3]Milestones!#REF!</definedName>
    <definedName name="Serv_plan_date_range" localSheetId="8">[3]Milestones!#REF!</definedName>
    <definedName name="Serv_plan_date_range" localSheetId="3">[3]Milestones!#REF!</definedName>
    <definedName name="Serv_plan_date_range" localSheetId="9">[3]Milestones!#REF!</definedName>
    <definedName name="Serv_plan_date_range" localSheetId="10">[3]Milestones!#REF!</definedName>
    <definedName name="Serv_plan_date_range" localSheetId="12">[3]Milestones!#REF!</definedName>
    <definedName name="Serv_plan_date_range" localSheetId="5">[3]Milestones!#REF!</definedName>
    <definedName name="Serv_plan_date_range" localSheetId="2">[3]Milestones!#REF!</definedName>
    <definedName name="Serv_plan_date_range" localSheetId="4">[3]Milestones!#REF!</definedName>
    <definedName name="Serv_plan_date_range" localSheetId="14">[3]Milestones!#REF!</definedName>
    <definedName name="Serv_plan_date_range" localSheetId="6">[3]Milestones!#REF!</definedName>
    <definedName name="Serv_plan_date_range" localSheetId="7">[3]Milestones!#REF!</definedName>
    <definedName name="Serv_plan_date_range">[3]Milestones!#REF!</definedName>
    <definedName name="SESHNEEToSort" localSheetId="1">#REF!</definedName>
    <definedName name="SESHNEEToSort" localSheetId="2">#REF!</definedName>
    <definedName name="SESHNEEToSort">#REF!</definedName>
    <definedName name="SolFit" localSheetId="8">#REF!</definedName>
    <definedName name="SolFit" localSheetId="3">#REF!</definedName>
    <definedName name="SolFit" localSheetId="9">#REF!</definedName>
    <definedName name="SolFit" localSheetId="10">#REF!</definedName>
    <definedName name="SolFit" localSheetId="12">#REF!</definedName>
    <definedName name="SolFit" localSheetId="1">#REF!</definedName>
    <definedName name="SolFit" localSheetId="5">#REF!</definedName>
    <definedName name="SolFit" localSheetId="2">#REF!</definedName>
    <definedName name="SolFit" localSheetId="4">#REF!</definedName>
    <definedName name="SolFit" localSheetId="14">#REF!</definedName>
    <definedName name="SolFit" localSheetId="6">#REF!</definedName>
    <definedName name="SolFit" localSheetId="7">#REF!</definedName>
    <definedName name="SolFit">#REF!</definedName>
    <definedName name="Solution" localSheetId="13">[5]Config!$B$3:$B$5</definedName>
    <definedName name="Solution">[6]Config!$B$3:$B$5</definedName>
    <definedName name="Testing_actual_date_range" localSheetId="8">[3]Milestones!#REF!</definedName>
    <definedName name="Testing_actual_date_range" localSheetId="3">[3]Milestones!#REF!</definedName>
    <definedName name="Testing_actual_date_range" localSheetId="9">[3]Milestones!#REF!</definedName>
    <definedName name="Testing_actual_date_range" localSheetId="10">[3]Milestones!#REF!</definedName>
    <definedName name="Testing_actual_date_range" localSheetId="12">[3]Milestones!#REF!</definedName>
    <definedName name="Testing_actual_date_range" localSheetId="5">[3]Milestones!#REF!</definedName>
    <definedName name="Testing_actual_date_range" localSheetId="2">[3]Milestones!#REF!</definedName>
    <definedName name="Testing_actual_date_range" localSheetId="4">[3]Milestones!#REF!</definedName>
    <definedName name="Testing_actual_date_range" localSheetId="6">[3]Milestones!#REF!</definedName>
    <definedName name="Testing_actual_date_range" localSheetId="7">[3]Milestones!#REF!</definedName>
    <definedName name="Testing_actual_date_range">[3]Milestones!#REF!</definedName>
    <definedName name="Testing_plan_date_range" localSheetId="8">[3]Milestones!#REF!</definedName>
    <definedName name="Testing_plan_date_range" localSheetId="3">[3]Milestones!#REF!</definedName>
    <definedName name="Testing_plan_date_range" localSheetId="9">[3]Milestones!#REF!</definedName>
    <definedName name="Testing_plan_date_range" localSheetId="10">[3]Milestones!#REF!</definedName>
    <definedName name="Testing_plan_date_range" localSheetId="12">[3]Milestones!#REF!</definedName>
    <definedName name="Testing_plan_date_range" localSheetId="5">[3]Milestones!#REF!</definedName>
    <definedName name="Testing_plan_date_range" localSheetId="2">[3]Milestones!#REF!</definedName>
    <definedName name="Testing_plan_date_range" localSheetId="4">[3]Milestones!#REF!</definedName>
    <definedName name="Testing_plan_date_range" localSheetId="6">[3]Milestones!#REF!</definedName>
    <definedName name="Testing_plan_date_range" localSheetId="7">[3]Milestones!#REF!</definedName>
    <definedName name="Testing_plan_date_range">[3]Milestones!#REF!</definedName>
    <definedName name="ToSort" localSheetId="1">#REF!</definedName>
    <definedName name="ToSort" localSheetId="2">#REF!</definedName>
    <definedName name="ToSort">#REF!</definedName>
    <definedName name="v2Priority">[4]Config!$E$3:$E$9</definedName>
    <definedName name="YESNO" localSheetId="8">#REF!</definedName>
    <definedName name="YESNO" localSheetId="9">#REF!</definedName>
    <definedName name="YESNO" localSheetId="12">#REF!</definedName>
    <definedName name="YESNO" localSheetId="1">#REF!</definedName>
    <definedName name="YESNO" localSheetId="2">#REF!</definedName>
    <definedName name="YESNO" localSheetId="7">#REF!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8" i="69" l="1"/>
  <c r="E22" i="75"/>
  <c r="I37" i="61" l="1"/>
  <c r="I18" i="61"/>
  <c r="I19" i="61"/>
  <c r="I20" i="61"/>
  <c r="I39" i="65"/>
  <c r="I38" i="65"/>
  <c r="I23" i="77"/>
  <c r="I24" i="77"/>
  <c r="I22" i="77"/>
  <c r="I21" i="77"/>
  <c r="I20" i="77"/>
  <c r="I19" i="77"/>
  <c r="I18" i="77"/>
  <c r="I15" i="77"/>
  <c r="I11" i="77"/>
  <c r="C6" i="77"/>
  <c r="C5" i="77"/>
  <c r="C4" i="77"/>
  <c r="B4" i="77"/>
  <c r="C3" i="77"/>
  <c r="I12" i="64"/>
  <c r="B4" i="70"/>
  <c r="B4" i="61"/>
  <c r="B4" i="55"/>
  <c r="B4" i="65"/>
  <c r="B4" i="64"/>
  <c r="B4" i="66"/>
  <c r="B4" i="69"/>
  <c r="B4" i="67"/>
  <c r="B4" i="68"/>
  <c r="A4" i="74"/>
  <c r="C5" i="74"/>
  <c r="I11" i="67"/>
  <c r="C6" i="70"/>
  <c r="C4" i="70"/>
  <c r="C4" i="61"/>
  <c r="C5" i="61"/>
  <c r="C6" i="61"/>
  <c r="C6" i="55"/>
  <c r="C4" i="55"/>
  <c r="C6" i="65"/>
  <c r="C4" i="65"/>
  <c r="C6" i="64"/>
  <c r="C4" i="64"/>
  <c r="C4" i="66"/>
  <c r="C4" i="69"/>
  <c r="C4" i="67"/>
  <c r="C4" i="68"/>
  <c r="C6" i="74"/>
  <c r="C4" i="74"/>
  <c r="C6" i="66"/>
  <c r="C6" i="69"/>
  <c r="C6" i="67"/>
  <c r="C6" i="68"/>
  <c r="C5" i="70"/>
  <c r="C5" i="55"/>
  <c r="C5" i="65"/>
  <c r="C5" i="64"/>
  <c r="C5" i="66"/>
  <c r="C5" i="69"/>
  <c r="C5" i="67"/>
  <c r="C5" i="68"/>
  <c r="C3" i="70"/>
  <c r="C3" i="61"/>
  <c r="C3" i="55"/>
  <c r="C3" i="65"/>
  <c r="C3" i="64"/>
  <c r="C3" i="66"/>
  <c r="C3" i="69"/>
  <c r="C3" i="67"/>
  <c r="C3" i="68"/>
  <c r="C3" i="74"/>
  <c r="C44" i="75"/>
  <c r="H104" i="74"/>
  <c r="J101" i="74"/>
  <c r="M101" i="74"/>
  <c r="I103" i="74"/>
  <c r="I102" i="74"/>
  <c r="I101" i="74"/>
  <c r="I100" i="74"/>
  <c r="I99" i="74"/>
  <c r="I98" i="74"/>
  <c r="I97" i="74"/>
  <c r="I96" i="74"/>
  <c r="I95" i="74"/>
  <c r="I94" i="74"/>
  <c r="I93" i="74"/>
  <c r="I92" i="74"/>
  <c r="I91" i="74"/>
  <c r="I90" i="74"/>
  <c r="I89" i="74"/>
  <c r="J88" i="74"/>
  <c r="M88" i="74"/>
  <c r="I88" i="74"/>
  <c r="I87" i="74"/>
  <c r="I86" i="74"/>
  <c r="I85" i="74"/>
  <c r="I84" i="74"/>
  <c r="J83" i="74"/>
  <c r="M83" i="74"/>
  <c r="I83" i="74"/>
  <c r="I82" i="74"/>
  <c r="I81" i="74"/>
  <c r="I80" i="74"/>
  <c r="J79" i="74"/>
  <c r="M79" i="74"/>
  <c r="I79" i="74"/>
  <c r="I78" i="74"/>
  <c r="I77" i="74"/>
  <c r="I76" i="74"/>
  <c r="J75" i="74"/>
  <c r="M75" i="74"/>
  <c r="I75" i="74"/>
  <c r="I74" i="74"/>
  <c r="I73" i="74"/>
  <c r="I72" i="74"/>
  <c r="J71" i="74"/>
  <c r="M71" i="74"/>
  <c r="I71" i="74"/>
  <c r="I70" i="74"/>
  <c r="I69" i="74"/>
  <c r="I68" i="74"/>
  <c r="J67" i="74"/>
  <c r="M67" i="74"/>
  <c r="I67" i="74"/>
  <c r="I66" i="74"/>
  <c r="I65" i="74"/>
  <c r="I64" i="74"/>
  <c r="J63" i="74"/>
  <c r="M63" i="74"/>
  <c r="I63" i="74"/>
  <c r="I62" i="74"/>
  <c r="I61" i="74"/>
  <c r="I60" i="74"/>
  <c r="J59" i="74"/>
  <c r="M59" i="74"/>
  <c r="I59" i="74"/>
  <c r="I58" i="74"/>
  <c r="I57" i="74"/>
  <c r="I56" i="74"/>
  <c r="J55" i="74"/>
  <c r="M55" i="74"/>
  <c r="I55" i="74"/>
  <c r="I54" i="74"/>
  <c r="I53" i="74"/>
  <c r="I52" i="74"/>
  <c r="J51" i="74"/>
  <c r="M51" i="74"/>
  <c r="I51" i="74"/>
  <c r="I50" i="74"/>
  <c r="I49" i="74"/>
  <c r="I48" i="74"/>
  <c r="J47" i="74"/>
  <c r="M47" i="74"/>
  <c r="I47" i="74"/>
  <c r="I46" i="74"/>
  <c r="I45" i="74"/>
  <c r="I44" i="74"/>
  <c r="J43" i="74"/>
  <c r="M43" i="74"/>
  <c r="I43" i="74"/>
  <c r="I42" i="74"/>
  <c r="I41" i="74"/>
  <c r="I40" i="74"/>
  <c r="J39" i="74"/>
  <c r="M39" i="74"/>
  <c r="I39" i="74"/>
  <c r="I38" i="74"/>
  <c r="I37" i="74"/>
  <c r="I36" i="74"/>
  <c r="J35" i="74"/>
  <c r="M35" i="74"/>
  <c r="I35" i="74"/>
  <c r="I34" i="74"/>
  <c r="I33" i="74"/>
  <c r="I32" i="74"/>
  <c r="J31" i="74"/>
  <c r="M31" i="74"/>
  <c r="I31" i="74"/>
  <c r="I30" i="74"/>
  <c r="I29" i="74"/>
  <c r="I28" i="74"/>
  <c r="J27" i="74"/>
  <c r="M27" i="74"/>
  <c r="I27" i="74"/>
  <c r="I26" i="74"/>
  <c r="I25" i="74"/>
  <c r="I24" i="74"/>
  <c r="J23" i="74"/>
  <c r="M23" i="74"/>
  <c r="I23" i="74"/>
  <c r="I22" i="74"/>
  <c r="I21" i="74"/>
  <c r="I20" i="74"/>
  <c r="J19" i="74"/>
  <c r="M19" i="74"/>
  <c r="I19" i="74"/>
  <c r="I18" i="74"/>
  <c r="I17" i="74"/>
  <c r="I16" i="74"/>
  <c r="J15" i="74"/>
  <c r="M15" i="74"/>
  <c r="I15" i="74"/>
  <c r="I14" i="74"/>
  <c r="I13" i="74"/>
  <c r="I12" i="74"/>
  <c r="J11" i="74"/>
  <c r="I11" i="74"/>
  <c r="H87" i="70"/>
  <c r="J79" i="70"/>
  <c r="M79" i="70"/>
  <c r="I86" i="70"/>
  <c r="I85" i="70"/>
  <c r="I84" i="70"/>
  <c r="I83" i="70"/>
  <c r="I82" i="70"/>
  <c r="I81" i="70"/>
  <c r="I80" i="70"/>
  <c r="I79" i="70"/>
  <c r="I78" i="70"/>
  <c r="I77" i="70"/>
  <c r="I76" i="70"/>
  <c r="I75" i="70"/>
  <c r="I74" i="70"/>
  <c r="I73" i="70"/>
  <c r="I72" i="70"/>
  <c r="I71" i="70"/>
  <c r="I70" i="70"/>
  <c r="I69" i="70"/>
  <c r="I68" i="70"/>
  <c r="I67" i="70"/>
  <c r="I66" i="70"/>
  <c r="I65" i="70"/>
  <c r="I64" i="70"/>
  <c r="I63" i="70"/>
  <c r="I62" i="70"/>
  <c r="I61" i="70"/>
  <c r="I60" i="70"/>
  <c r="I59" i="70"/>
  <c r="I58" i="70"/>
  <c r="I57" i="70"/>
  <c r="I56" i="70"/>
  <c r="I55" i="70"/>
  <c r="I54" i="70"/>
  <c r="I53" i="70"/>
  <c r="I52" i="70"/>
  <c r="I51" i="70"/>
  <c r="I50" i="70"/>
  <c r="I49" i="70"/>
  <c r="I48" i="70"/>
  <c r="I47" i="70"/>
  <c r="I46" i="70"/>
  <c r="I45" i="70"/>
  <c r="I44" i="70"/>
  <c r="I43" i="70"/>
  <c r="I42" i="70"/>
  <c r="I41" i="70"/>
  <c r="I40" i="70"/>
  <c r="I39" i="70"/>
  <c r="I38" i="70"/>
  <c r="I37" i="70"/>
  <c r="I36" i="70"/>
  <c r="I35" i="70"/>
  <c r="I34" i="70"/>
  <c r="I33" i="70"/>
  <c r="I32" i="70"/>
  <c r="I31" i="70"/>
  <c r="I30" i="70"/>
  <c r="I29" i="70"/>
  <c r="I28" i="70"/>
  <c r="I27" i="70"/>
  <c r="I26" i="70"/>
  <c r="I25" i="70"/>
  <c r="I24" i="70"/>
  <c r="I23" i="70"/>
  <c r="I22" i="70"/>
  <c r="I21" i="70"/>
  <c r="I20" i="70"/>
  <c r="I19" i="70"/>
  <c r="I18" i="70"/>
  <c r="I17" i="70"/>
  <c r="I16" i="70"/>
  <c r="I15" i="70"/>
  <c r="I14" i="70"/>
  <c r="I13" i="70"/>
  <c r="I12" i="70"/>
  <c r="I11" i="70"/>
  <c r="H29" i="69"/>
  <c r="J28" i="69"/>
  <c r="M28" i="69"/>
  <c r="I28" i="69"/>
  <c r="I27" i="69"/>
  <c r="I26" i="69"/>
  <c r="I25" i="69"/>
  <c r="I24" i="69"/>
  <c r="I23" i="69"/>
  <c r="I22" i="69"/>
  <c r="I21" i="69"/>
  <c r="I20" i="69"/>
  <c r="I19" i="69"/>
  <c r="I18" i="69"/>
  <c r="I17" i="69"/>
  <c r="I16" i="69"/>
  <c r="I15" i="69"/>
  <c r="I14" i="69"/>
  <c r="I13" i="69"/>
  <c r="I12" i="69"/>
  <c r="I11" i="69"/>
  <c r="I25" i="77"/>
  <c r="K13" i="77"/>
  <c r="N13" i="77"/>
  <c r="J12" i="74"/>
  <c r="M12" i="74"/>
  <c r="J24" i="74"/>
  <c r="M24" i="74"/>
  <c r="J44" i="74"/>
  <c r="M44" i="74"/>
  <c r="J56" i="74"/>
  <c r="M56" i="74"/>
  <c r="J68" i="74"/>
  <c r="M68" i="74"/>
  <c r="J80" i="74"/>
  <c r="M80" i="74"/>
  <c r="J86" i="74"/>
  <c r="M86" i="74"/>
  <c r="J16" i="74"/>
  <c r="M16" i="74"/>
  <c r="J20" i="74"/>
  <c r="M20" i="74"/>
  <c r="J28" i="74"/>
  <c r="M28" i="74"/>
  <c r="J32" i="74"/>
  <c r="M32" i="74"/>
  <c r="J36" i="74"/>
  <c r="M36" i="74"/>
  <c r="J40" i="74"/>
  <c r="M40" i="74"/>
  <c r="J48" i="74"/>
  <c r="M48" i="74"/>
  <c r="J52" i="74"/>
  <c r="M52" i="74"/>
  <c r="J60" i="74"/>
  <c r="M60" i="74"/>
  <c r="J64" i="74"/>
  <c r="M64" i="74"/>
  <c r="J72" i="74"/>
  <c r="M72" i="74"/>
  <c r="J76" i="74"/>
  <c r="M76" i="74"/>
  <c r="J89" i="74"/>
  <c r="M89" i="74"/>
  <c r="J85" i="74"/>
  <c r="M85" i="74"/>
  <c r="J13" i="74"/>
  <c r="M13" i="74"/>
  <c r="J17" i="74"/>
  <c r="M17" i="74"/>
  <c r="J21" i="74"/>
  <c r="M21" i="74"/>
  <c r="J25" i="74"/>
  <c r="M25" i="74"/>
  <c r="J29" i="74"/>
  <c r="M29" i="74"/>
  <c r="J33" i="74"/>
  <c r="M33" i="74"/>
  <c r="J37" i="74"/>
  <c r="M37" i="74"/>
  <c r="J41" i="74"/>
  <c r="M41" i="74"/>
  <c r="J45" i="74"/>
  <c r="M45" i="74"/>
  <c r="J49" i="74"/>
  <c r="M49" i="74"/>
  <c r="J53" i="74"/>
  <c r="M53" i="74"/>
  <c r="J57" i="74"/>
  <c r="M57" i="74"/>
  <c r="J61" i="74"/>
  <c r="M61" i="74"/>
  <c r="J65" i="74"/>
  <c r="M65" i="74"/>
  <c r="J69" i="74"/>
  <c r="M69" i="74"/>
  <c r="J73" i="74"/>
  <c r="M73" i="74"/>
  <c r="J77" i="74"/>
  <c r="M77" i="74"/>
  <c r="J81" i="74"/>
  <c r="M81" i="74"/>
  <c r="J14" i="74"/>
  <c r="M14" i="74"/>
  <c r="J18" i="74"/>
  <c r="M18" i="74"/>
  <c r="J22" i="74"/>
  <c r="M22" i="74"/>
  <c r="J26" i="74"/>
  <c r="M26" i="74"/>
  <c r="J30" i="74"/>
  <c r="M30" i="74"/>
  <c r="J34" i="74"/>
  <c r="M34" i="74"/>
  <c r="J38" i="74"/>
  <c r="M38" i="74"/>
  <c r="J42" i="74"/>
  <c r="M42" i="74"/>
  <c r="J46" i="74"/>
  <c r="M46" i="74"/>
  <c r="J50" i="74"/>
  <c r="M50" i="74"/>
  <c r="J54" i="74"/>
  <c r="M54" i="74"/>
  <c r="J58" i="74"/>
  <c r="M58" i="74"/>
  <c r="J62" i="74"/>
  <c r="M62" i="74"/>
  <c r="J66" i="74"/>
  <c r="M66" i="74"/>
  <c r="J70" i="74"/>
  <c r="M70" i="74"/>
  <c r="J74" i="74"/>
  <c r="M74" i="74"/>
  <c r="J78" i="74"/>
  <c r="M78" i="74"/>
  <c r="J82" i="74"/>
  <c r="M82" i="74"/>
  <c r="J84" i="74"/>
  <c r="M84" i="74"/>
  <c r="J90" i="74"/>
  <c r="M90" i="74"/>
  <c r="J93" i="74"/>
  <c r="M93" i="74"/>
  <c r="J87" i="74"/>
  <c r="M87" i="74"/>
  <c r="J92" i="74"/>
  <c r="M92" i="74"/>
  <c r="J97" i="74"/>
  <c r="M97" i="74"/>
  <c r="J103" i="74"/>
  <c r="M103" i="74"/>
  <c r="J100" i="74"/>
  <c r="M100" i="74"/>
  <c r="J96" i="74"/>
  <c r="M96" i="74"/>
  <c r="J99" i="74"/>
  <c r="M99" i="74"/>
  <c r="J102" i="74"/>
  <c r="M102" i="74"/>
  <c r="M104" i="74"/>
  <c r="J91" i="74"/>
  <c r="M91" i="74"/>
  <c r="J94" i="74"/>
  <c r="M94" i="74"/>
  <c r="J95" i="74"/>
  <c r="M95" i="74"/>
  <c r="J98" i="74"/>
  <c r="M98" i="74"/>
  <c r="M11" i="74"/>
  <c r="J11" i="69"/>
  <c r="J25" i="69"/>
  <c r="M25" i="69"/>
  <c r="J15" i="69"/>
  <c r="M15" i="69"/>
  <c r="J22" i="69"/>
  <c r="M22" i="69"/>
  <c r="J19" i="69"/>
  <c r="M19" i="69"/>
  <c r="J12" i="69"/>
  <c r="J16" i="69"/>
  <c r="M16" i="69"/>
  <c r="J26" i="69"/>
  <c r="M26" i="69"/>
  <c r="J23" i="69"/>
  <c r="M23" i="69"/>
  <c r="J13" i="69"/>
  <c r="J17" i="69"/>
  <c r="M17" i="69"/>
  <c r="J20" i="69"/>
  <c r="M20" i="69"/>
  <c r="J18" i="69"/>
  <c r="J24" i="69"/>
  <c r="M24" i="69"/>
  <c r="J27" i="69"/>
  <c r="M27" i="69"/>
  <c r="J14" i="69"/>
  <c r="M14" i="69"/>
  <c r="J21" i="69"/>
  <c r="M21" i="69"/>
  <c r="J13" i="70"/>
  <c r="M13" i="70"/>
  <c r="J80" i="70"/>
  <c r="M80" i="70"/>
  <c r="J50" i="70"/>
  <c r="M50" i="70"/>
  <c r="J23" i="70"/>
  <c r="M23" i="70"/>
  <c r="J44" i="70"/>
  <c r="M44" i="70"/>
  <c r="J74" i="70"/>
  <c r="M74" i="70"/>
  <c r="J32" i="70"/>
  <c r="M32" i="70"/>
  <c r="J18" i="70"/>
  <c r="M18" i="70"/>
  <c r="J68" i="70"/>
  <c r="M68" i="70"/>
  <c r="J27" i="70"/>
  <c r="M27" i="70"/>
  <c r="J20" i="70"/>
  <c r="M20" i="70"/>
  <c r="J11" i="70"/>
  <c r="M11" i="70"/>
  <c r="J14" i="70"/>
  <c r="M14" i="70"/>
  <c r="J15" i="70"/>
  <c r="M15" i="70"/>
  <c r="J19" i="70"/>
  <c r="M19" i="70"/>
  <c r="J21" i="70"/>
  <c r="M21" i="70"/>
  <c r="J24" i="70"/>
  <c r="M24" i="70"/>
  <c r="J25" i="70"/>
  <c r="M25" i="70"/>
  <c r="J42" i="70"/>
  <c r="M42" i="70"/>
  <c r="J48" i="70"/>
  <c r="M48" i="70"/>
  <c r="J76" i="70"/>
  <c r="M76" i="70"/>
  <c r="J82" i="70"/>
  <c r="M82" i="70"/>
  <c r="J12" i="70"/>
  <c r="M12" i="70"/>
  <c r="J16" i="70"/>
  <c r="M16" i="70"/>
  <c r="J22" i="70"/>
  <c r="M22" i="70"/>
  <c r="J34" i="70"/>
  <c r="M34" i="70"/>
  <c r="J38" i="70"/>
  <c r="M38" i="70"/>
  <c r="J56" i="70"/>
  <c r="M56" i="70"/>
  <c r="J17" i="70"/>
  <c r="M17" i="70"/>
  <c r="J40" i="70"/>
  <c r="M40" i="70"/>
  <c r="J52" i="70"/>
  <c r="M52" i="70"/>
  <c r="J58" i="70"/>
  <c r="M58" i="70"/>
  <c r="J64" i="70"/>
  <c r="M64" i="70"/>
  <c r="J60" i="70"/>
  <c r="M60" i="70"/>
  <c r="J66" i="70"/>
  <c r="M66" i="70"/>
  <c r="J72" i="70"/>
  <c r="M72" i="70"/>
  <c r="J84" i="70"/>
  <c r="M84" i="70"/>
  <c r="J29" i="70"/>
  <c r="M29" i="70"/>
  <c r="J35" i="70"/>
  <c r="M35" i="70"/>
  <c r="J45" i="70"/>
  <c r="M45" i="70"/>
  <c r="J53" i="70"/>
  <c r="M53" i="70"/>
  <c r="J61" i="70"/>
  <c r="M61" i="70"/>
  <c r="J69" i="70"/>
  <c r="M69" i="70"/>
  <c r="J77" i="70"/>
  <c r="M77" i="70"/>
  <c r="J85" i="70"/>
  <c r="M85" i="70"/>
  <c r="J28" i="70"/>
  <c r="M28" i="70"/>
  <c r="J43" i="70"/>
  <c r="M43" i="70"/>
  <c r="J51" i="70"/>
  <c r="M51" i="70"/>
  <c r="J59" i="70"/>
  <c r="M59" i="70"/>
  <c r="J67" i="70"/>
  <c r="M67" i="70"/>
  <c r="J75" i="70"/>
  <c r="M75" i="70"/>
  <c r="J83" i="70"/>
  <c r="M83" i="70"/>
  <c r="J30" i="70"/>
  <c r="M30" i="70"/>
  <c r="J36" i="70"/>
  <c r="M36" i="70"/>
  <c r="J46" i="70"/>
  <c r="M46" i="70"/>
  <c r="J54" i="70"/>
  <c r="M54" i="70"/>
  <c r="J62" i="70"/>
  <c r="M62" i="70"/>
  <c r="J70" i="70"/>
  <c r="M70" i="70"/>
  <c r="J78" i="70"/>
  <c r="M78" i="70"/>
  <c r="J86" i="70"/>
  <c r="M86" i="70"/>
  <c r="J33" i="70"/>
  <c r="M33" i="70"/>
  <c r="J41" i="70"/>
  <c r="M41" i="70"/>
  <c r="J49" i="70"/>
  <c r="M49" i="70"/>
  <c r="J57" i="70"/>
  <c r="M57" i="70"/>
  <c r="J65" i="70"/>
  <c r="M65" i="70"/>
  <c r="J73" i="70"/>
  <c r="M73" i="70"/>
  <c r="J81" i="70"/>
  <c r="M81" i="70"/>
  <c r="J26" i="70"/>
  <c r="M26" i="70"/>
  <c r="J31" i="70"/>
  <c r="M31" i="70"/>
  <c r="J37" i="70"/>
  <c r="M37" i="70"/>
  <c r="J39" i="70"/>
  <c r="M39" i="70"/>
  <c r="J47" i="70"/>
  <c r="M47" i="70"/>
  <c r="J55" i="70"/>
  <c r="M55" i="70"/>
  <c r="J63" i="70"/>
  <c r="M63" i="70"/>
  <c r="J71" i="70"/>
  <c r="M71" i="70"/>
  <c r="H15" i="68"/>
  <c r="J14" i="68"/>
  <c r="I14" i="68"/>
  <c r="I13" i="68"/>
  <c r="I12" i="68"/>
  <c r="I11" i="68"/>
  <c r="H21" i="67"/>
  <c r="J20" i="67"/>
  <c r="M20" i="67"/>
  <c r="I20" i="67"/>
  <c r="J19" i="67"/>
  <c r="I19" i="67"/>
  <c r="M18" i="67"/>
  <c r="J18" i="67"/>
  <c r="I18" i="67"/>
  <c r="I17" i="67"/>
  <c r="J16" i="67"/>
  <c r="I16" i="67"/>
  <c r="J15" i="67"/>
  <c r="I15" i="67"/>
  <c r="J14" i="67"/>
  <c r="I14" i="67"/>
  <c r="J13" i="67"/>
  <c r="I13" i="67"/>
  <c r="I12" i="67"/>
  <c r="J11" i="67"/>
  <c r="H30" i="66"/>
  <c r="J29" i="66"/>
  <c r="M29" i="66"/>
  <c r="I29" i="66"/>
  <c r="I28" i="66"/>
  <c r="I27" i="66"/>
  <c r="I26" i="66"/>
  <c r="I25" i="66"/>
  <c r="J24" i="66"/>
  <c r="M24" i="66"/>
  <c r="I24" i="66"/>
  <c r="I23" i="66"/>
  <c r="I22" i="66"/>
  <c r="I21" i="66"/>
  <c r="J20" i="66"/>
  <c r="M20" i="66"/>
  <c r="I20" i="66"/>
  <c r="I19" i="66"/>
  <c r="I18" i="66"/>
  <c r="I17" i="66"/>
  <c r="J16" i="66"/>
  <c r="M16" i="66"/>
  <c r="I16" i="66"/>
  <c r="I15" i="66"/>
  <c r="I14" i="66"/>
  <c r="I13" i="66"/>
  <c r="J12" i="66"/>
  <c r="M12" i="66"/>
  <c r="I12" i="66"/>
  <c r="I11" i="66"/>
  <c r="I40" i="65"/>
  <c r="I37" i="65"/>
  <c r="I36" i="65"/>
  <c r="I35" i="65"/>
  <c r="I34" i="65"/>
  <c r="I33" i="65"/>
  <c r="I32" i="65"/>
  <c r="I31" i="65"/>
  <c r="I30" i="65"/>
  <c r="I29" i="65"/>
  <c r="I28" i="65"/>
  <c r="I27" i="65"/>
  <c r="I26" i="65"/>
  <c r="I25" i="65"/>
  <c r="I24" i="65"/>
  <c r="I23" i="65"/>
  <c r="I22" i="65"/>
  <c r="I21" i="65"/>
  <c r="I20" i="65"/>
  <c r="I19" i="65"/>
  <c r="I18" i="65"/>
  <c r="I17" i="65"/>
  <c r="I16" i="65"/>
  <c r="I15" i="65"/>
  <c r="I14" i="65"/>
  <c r="I13" i="65"/>
  <c r="I12" i="65"/>
  <c r="I11" i="65"/>
  <c r="I32" i="64"/>
  <c r="I31" i="64"/>
  <c r="I30" i="64"/>
  <c r="I29" i="64"/>
  <c r="I28" i="64"/>
  <c r="I27" i="64"/>
  <c r="I26" i="64"/>
  <c r="I25" i="64"/>
  <c r="I24" i="64"/>
  <c r="I23" i="64"/>
  <c r="I22" i="64"/>
  <c r="I21" i="64"/>
  <c r="I20" i="64"/>
  <c r="I19" i="64"/>
  <c r="I18" i="64"/>
  <c r="I17" i="64"/>
  <c r="I16" i="64"/>
  <c r="I15" i="64"/>
  <c r="I14" i="64"/>
  <c r="K14" i="64" s="1"/>
  <c r="N14" i="64" s="1"/>
  <c r="I13" i="64"/>
  <c r="I11" i="64"/>
  <c r="I36" i="61"/>
  <c r="I35" i="61"/>
  <c r="I34" i="61"/>
  <c r="I33" i="61"/>
  <c r="I32" i="61"/>
  <c r="I31" i="61"/>
  <c r="I30" i="61"/>
  <c r="I29" i="61"/>
  <c r="I28" i="61"/>
  <c r="I27" i="61"/>
  <c r="I26" i="61"/>
  <c r="I25" i="61"/>
  <c r="I24" i="61"/>
  <c r="I23" i="61"/>
  <c r="I22" i="61"/>
  <c r="I21" i="61"/>
  <c r="I17" i="61"/>
  <c r="I16" i="61"/>
  <c r="I15" i="61"/>
  <c r="I14" i="61"/>
  <c r="I13" i="61"/>
  <c r="I12" i="61"/>
  <c r="I38" i="61" s="1"/>
  <c r="K23" i="77"/>
  <c r="N23" i="77"/>
  <c r="K18" i="77"/>
  <c r="N18" i="77"/>
  <c r="K14" i="77"/>
  <c r="N14" i="77" s="1"/>
  <c r="K12" i="77"/>
  <c r="N12" i="77"/>
  <c r="K17" i="77"/>
  <c r="N17" i="77"/>
  <c r="K24" i="77"/>
  <c r="N24" i="77"/>
  <c r="K15" i="77"/>
  <c r="N15" i="77"/>
  <c r="K11" i="77"/>
  <c r="N11" i="77"/>
  <c r="K19" i="77"/>
  <c r="N19" i="77"/>
  <c r="K22" i="77"/>
  <c r="N22" i="77"/>
  <c r="K21" i="77"/>
  <c r="N21" i="77"/>
  <c r="K16" i="77"/>
  <c r="N16" i="77"/>
  <c r="K20" i="77"/>
  <c r="N20" i="77"/>
  <c r="J104" i="74"/>
  <c r="J29" i="69"/>
  <c r="M87" i="70"/>
  <c r="D47" i="75" s="1"/>
  <c r="J87" i="70"/>
  <c r="J11" i="68"/>
  <c r="M11" i="68"/>
  <c r="J12" i="68"/>
  <c r="J13" i="68"/>
  <c r="J17" i="67"/>
  <c r="J12" i="67"/>
  <c r="J13" i="66"/>
  <c r="M13" i="66"/>
  <c r="J17" i="66"/>
  <c r="M17" i="66"/>
  <c r="J21" i="66"/>
  <c r="M21" i="66"/>
  <c r="J26" i="66"/>
  <c r="M26" i="66"/>
  <c r="J27" i="66"/>
  <c r="M27" i="66"/>
  <c r="J14" i="66"/>
  <c r="M14" i="66"/>
  <c r="J18" i="66"/>
  <c r="M18" i="66"/>
  <c r="J11" i="66"/>
  <c r="M11" i="66"/>
  <c r="J15" i="66"/>
  <c r="M15" i="66"/>
  <c r="J19" i="66"/>
  <c r="M19" i="66"/>
  <c r="J23" i="66"/>
  <c r="M23" i="66"/>
  <c r="J22" i="66"/>
  <c r="M22" i="66"/>
  <c r="J28" i="66"/>
  <c r="M28" i="66"/>
  <c r="J25" i="66"/>
  <c r="M25" i="66"/>
  <c r="I33" i="64"/>
  <c r="K22" i="64" s="1"/>
  <c r="N22" i="64" s="1"/>
  <c r="J15" i="68"/>
  <c r="J21" i="67"/>
  <c r="J30" i="66"/>
  <c r="H30" i="55"/>
  <c r="J30" i="55" s="1"/>
  <c r="M30" i="55" s="1"/>
  <c r="H16" i="55"/>
  <c r="H15" i="55"/>
  <c r="H14" i="55"/>
  <c r="H13" i="55"/>
  <c r="H33" i="55" s="1"/>
  <c r="M21" i="67" l="1"/>
  <c r="M30" i="66"/>
  <c r="M29" i="69"/>
  <c r="M15" i="68"/>
  <c r="K28" i="61"/>
  <c r="N28" i="61" s="1"/>
  <c r="K29" i="61"/>
  <c r="N29" i="61" s="1"/>
  <c r="K13" i="61"/>
  <c r="N13" i="61" s="1"/>
  <c r="K15" i="61"/>
  <c r="N15" i="61" s="1"/>
  <c r="K30" i="61"/>
  <c r="N30" i="61" s="1"/>
  <c r="K31" i="61"/>
  <c r="N31" i="61" s="1"/>
  <c r="K39" i="65"/>
  <c r="N39" i="65" s="1"/>
  <c r="K35" i="65"/>
  <c r="N35" i="65" s="1"/>
  <c r="K27" i="61"/>
  <c r="N27" i="61" s="1"/>
  <c r="K35" i="61"/>
  <c r="N35" i="61" s="1"/>
  <c r="J14" i="55"/>
  <c r="M14" i="55" s="1"/>
  <c r="N25" i="77"/>
  <c r="J26" i="55"/>
  <c r="M26" i="55" s="1"/>
  <c r="J27" i="55"/>
  <c r="M27" i="55" s="1"/>
  <c r="J31" i="55"/>
  <c r="M31" i="55" s="1"/>
  <c r="J29" i="55"/>
  <c r="M29" i="55" s="1"/>
  <c r="J23" i="55"/>
  <c r="M23" i="55" s="1"/>
  <c r="J12" i="55"/>
  <c r="M12" i="55" s="1"/>
  <c r="J24" i="55"/>
  <c r="M24" i="55" s="1"/>
  <c r="J18" i="55"/>
  <c r="M18" i="55" s="1"/>
  <c r="J22" i="55"/>
  <c r="M22" i="55" s="1"/>
  <c r="J20" i="55"/>
  <c r="M20" i="55" s="1"/>
  <c r="J21" i="55"/>
  <c r="M21" i="55" s="1"/>
  <c r="J19" i="55"/>
  <c r="M19" i="55" s="1"/>
  <c r="J32" i="55"/>
  <c r="M32" i="55" s="1"/>
  <c r="J15" i="55"/>
  <c r="M15" i="55" s="1"/>
  <c r="J13" i="55"/>
  <c r="M13" i="55" s="1"/>
  <c r="J17" i="55"/>
  <c r="M17" i="55" s="1"/>
  <c r="J28" i="55"/>
  <c r="M28" i="55" s="1"/>
  <c r="J25" i="55"/>
  <c r="M25" i="55" s="1"/>
  <c r="J11" i="55"/>
  <c r="K23" i="61"/>
  <c r="N23" i="61" s="1"/>
  <c r="K25" i="61"/>
  <c r="N25" i="61" s="1"/>
  <c r="K37" i="61"/>
  <c r="N37" i="61" s="1"/>
  <c r="K18" i="61"/>
  <c r="N18" i="61" s="1"/>
  <c r="K24" i="61"/>
  <c r="N24" i="61" s="1"/>
  <c r="K36" i="61"/>
  <c r="N36" i="61" s="1"/>
  <c r="K33" i="61"/>
  <c r="N33" i="61" s="1"/>
  <c r="K20" i="61"/>
  <c r="N20" i="61" s="1"/>
  <c r="K34" i="61"/>
  <c r="N34" i="61" s="1"/>
  <c r="K17" i="61"/>
  <c r="N17" i="61" s="1"/>
  <c r="K16" i="61"/>
  <c r="N16" i="61" s="1"/>
  <c r="K32" i="61"/>
  <c r="N32" i="61" s="1"/>
  <c r="K19" i="61"/>
  <c r="N19" i="61" s="1"/>
  <c r="K26" i="61"/>
  <c r="N26" i="61" s="1"/>
  <c r="K14" i="61"/>
  <c r="N14" i="61" s="1"/>
  <c r="K22" i="61"/>
  <c r="N22" i="61" s="1"/>
  <c r="K21" i="61"/>
  <c r="N21" i="61" s="1"/>
  <c r="J16" i="55"/>
  <c r="M16" i="55" s="1"/>
  <c r="K15" i="64"/>
  <c r="N15" i="64" s="1"/>
  <c r="K20" i="64"/>
  <c r="N20" i="64" s="1"/>
  <c r="K25" i="64"/>
  <c r="N25" i="64" s="1"/>
  <c r="K17" i="64"/>
  <c r="N17" i="64" s="1"/>
  <c r="K16" i="64"/>
  <c r="N16" i="64" s="1"/>
  <c r="K32" i="64"/>
  <c r="N32" i="64" s="1"/>
  <c r="K30" i="64"/>
  <c r="N30" i="64" s="1"/>
  <c r="K29" i="64"/>
  <c r="N29" i="64" s="1"/>
  <c r="K18" i="64"/>
  <c r="N18" i="64" s="1"/>
  <c r="K28" i="64"/>
  <c r="N28" i="64" s="1"/>
  <c r="I41" i="65"/>
  <c r="K28" i="65" s="1"/>
  <c r="N28" i="65" s="1"/>
  <c r="K26" i="64"/>
  <c r="N26" i="64" s="1"/>
  <c r="K31" i="64"/>
  <c r="N31" i="64" s="1"/>
  <c r="K13" i="64"/>
  <c r="N13" i="64" s="1"/>
  <c r="K21" i="64"/>
  <c r="N21" i="64" s="1"/>
  <c r="K27" i="64"/>
  <c r="N27" i="64" s="1"/>
  <c r="K24" i="64"/>
  <c r="N24" i="64" s="1"/>
  <c r="K12" i="61"/>
  <c r="K25" i="77"/>
  <c r="K23" i="64"/>
  <c r="N23" i="64" s="1"/>
  <c r="K12" i="64"/>
  <c r="N12" i="64" s="1"/>
  <c r="K19" i="64"/>
  <c r="N19" i="64" s="1"/>
  <c r="K11" i="64"/>
  <c r="K23" i="65" l="1"/>
  <c r="N23" i="65" s="1"/>
  <c r="K11" i="65"/>
  <c r="K37" i="65"/>
  <c r="N37" i="65" s="1"/>
  <c r="K29" i="65"/>
  <c r="N29" i="65" s="1"/>
  <c r="K22" i="65"/>
  <c r="N22" i="65" s="1"/>
  <c r="K21" i="65"/>
  <c r="N21" i="65" s="1"/>
  <c r="K15" i="65"/>
  <c r="N15" i="65" s="1"/>
  <c r="K19" i="65"/>
  <c r="N19" i="65" s="1"/>
  <c r="K40" i="65"/>
  <c r="N40" i="65" s="1"/>
  <c r="K20" i="65"/>
  <c r="N20" i="65" s="1"/>
  <c r="K25" i="65"/>
  <c r="N25" i="65" s="1"/>
  <c r="K13" i="65"/>
  <c r="N13" i="65" s="1"/>
  <c r="K24" i="65"/>
  <c r="N24" i="65" s="1"/>
  <c r="K34" i="65"/>
  <c r="N34" i="65" s="1"/>
  <c r="K27" i="65"/>
  <c r="N27" i="65" s="1"/>
  <c r="K26" i="65"/>
  <c r="N26" i="65" s="1"/>
  <c r="K12" i="65"/>
  <c r="N12" i="65" s="1"/>
  <c r="K31" i="65"/>
  <c r="N31" i="65" s="1"/>
  <c r="K17" i="65"/>
  <c r="N17" i="65" s="1"/>
  <c r="K18" i="65"/>
  <c r="N18" i="65" s="1"/>
  <c r="K32" i="65"/>
  <c r="N32" i="65" s="1"/>
  <c r="K33" i="65"/>
  <c r="N33" i="65" s="1"/>
  <c r="K30" i="65"/>
  <c r="N30" i="65" s="1"/>
  <c r="K38" i="65"/>
  <c r="N38" i="65" s="1"/>
  <c r="K14" i="65"/>
  <c r="N14" i="65" s="1"/>
  <c r="K36" i="65"/>
  <c r="N36" i="65" s="1"/>
  <c r="K33" i="64"/>
  <c r="N33" i="64"/>
  <c r="K16" i="65"/>
  <c r="N16" i="65" s="1"/>
  <c r="N12" i="61"/>
  <c r="N38" i="61" s="1"/>
  <c r="K38" i="61"/>
  <c r="M11" i="55"/>
  <c r="M33" i="55" s="1"/>
  <c r="J33" i="55"/>
  <c r="N11" i="65" l="1"/>
  <c r="N41" i="65" s="1"/>
  <c r="K41" i="65"/>
</calcChain>
</file>

<file path=xl/sharedStrings.xml><?xml version="1.0" encoding="utf-8"?>
<sst xmlns="http://schemas.openxmlformats.org/spreadsheetml/2006/main" count="2372" uniqueCount="983">
  <si>
    <t>By signing this document, the people listed record their agreement on the contents of this document.</t>
  </si>
  <si>
    <t>DOCUMENT ACCEPTANCE</t>
  </si>
  <si>
    <t>Technical evaluation criteria: 2433618 Replacement of Learning Management System (LMS)</t>
  </si>
  <si>
    <t>Business Analyst</t>
  </si>
  <si>
    <t xml:space="preserve">Name: </t>
  </si>
  <si>
    <t>Seshnee Govender</t>
  </si>
  <si>
    <t>Signature:</t>
  </si>
  <si>
    <t>____________________________________</t>
  </si>
  <si>
    <t>Date:</t>
  </si>
  <si>
    <t>Business Requestor (HR)</t>
  </si>
  <si>
    <t>Ntoapelo Galeboe</t>
  </si>
  <si>
    <t>HR SME (LMS CORE)</t>
  </si>
  <si>
    <t>Potego Mmako</t>
  </si>
  <si>
    <t>HR SME (Authoring Tool)</t>
  </si>
  <si>
    <t>Jill Meder</t>
  </si>
  <si>
    <t>HR SME (Mentorship)</t>
  </si>
  <si>
    <t>Jabulile Kawula</t>
  </si>
  <si>
    <t>HR SME (Further Studies)</t>
  </si>
  <si>
    <t>Vinnolia Jele</t>
  </si>
  <si>
    <t>Solution Architect</t>
  </si>
  <si>
    <t>Johann Marx</t>
  </si>
  <si>
    <t>Integration CoE</t>
  </si>
  <si>
    <t>Leigh-Ann Vermaak</t>
  </si>
  <si>
    <t>Testing CoE</t>
  </si>
  <si>
    <t>Kholo Motadi</t>
  </si>
  <si>
    <t>Security</t>
  </si>
  <si>
    <t>Skhumbuzo Gama</t>
  </si>
  <si>
    <t>Group IT BSDS Snr. Manager</t>
  </si>
  <si>
    <t>Anthenia Phuku</t>
  </si>
  <si>
    <t>Project Name:</t>
  </si>
  <si>
    <t>Replacement of Learning Management System (LMS)</t>
  </si>
  <si>
    <t>CORP xxxx Tender:</t>
  </si>
  <si>
    <t>Eskom Project Manager to Capture</t>
  </si>
  <si>
    <t>Tenderer:</t>
  </si>
  <si>
    <t>Tenderer to Capture</t>
  </si>
  <si>
    <t>Evaluated by:</t>
  </si>
  <si>
    <t>Eskom Evaluator to Capture</t>
  </si>
  <si>
    <t xml:space="preserve">Important Notes: </t>
  </si>
  <si>
    <t>1. Please indicate location of answers to the criteria and where required answer yes or no. To be included in Comments tab per sheet.</t>
  </si>
  <si>
    <t xml:space="preserve">2. The qualified solution service provider shall do a product demo of the proposed product to be presented to Eskom.  This is mandatory. </t>
  </si>
  <si>
    <t>3. "Tenderer(s) to take note of the following key instructions - Please follow the structure of the technical evaluation sheet provided when responding to this enquiry.</t>
  </si>
  <si>
    <t>4.  DO NOT just give YES/NO kind of response to the questions which require more details and information.</t>
  </si>
  <si>
    <t>5. Provide full information to your answer(s) in line with the details of the question(s) in point." </t>
  </si>
  <si>
    <r>
      <t xml:space="preserve">6. If any of the criteria listed in the Gatekeepers are </t>
    </r>
    <r>
      <rPr>
        <b/>
        <i/>
        <u/>
        <sz val="16"/>
        <color rgb="FFC00000"/>
        <rFont val="Arial"/>
        <family val="2"/>
      </rPr>
      <t>not</t>
    </r>
    <r>
      <rPr>
        <b/>
        <sz val="16"/>
        <color rgb="FFC00000"/>
        <rFont val="Arial"/>
        <family val="2"/>
      </rPr>
      <t xml:space="preserve"> met, the tenderer will be disqualified.</t>
    </r>
  </si>
  <si>
    <t xml:space="preserve">GATEKEEPERS - Evaluation on Elimination Criteria     </t>
  </si>
  <si>
    <t xml:space="preserve">        </t>
  </si>
  <si>
    <t>**If any of these criteria are not met, the tenderer will be disqualified.</t>
  </si>
  <si>
    <t>Criteria (Gate Keepers)</t>
  </si>
  <si>
    <t>Criteria Met?</t>
  </si>
  <si>
    <r>
      <t xml:space="preserve">Motivate YES answers </t>
    </r>
    <r>
      <rPr>
        <i/>
        <sz val="11"/>
        <rFont val="Arial"/>
        <family val="2"/>
      </rPr>
      <t>AND list supporting document(s), section(s), page(s), paragraph(s) etc.</t>
    </r>
  </si>
  <si>
    <t>Yes</t>
  </si>
  <si>
    <t>If Eskom's Data needs to be hosted and used in the tenderer's Cloud hosted Solution/s, the tenderer's Cloud hosting data centre must be within the borders of EU and/or South Africa.</t>
  </si>
  <si>
    <t>Notes regarding the scoring table below:</t>
  </si>
  <si>
    <t>STAGE 1: Desktop Evaluation (Paper Exercise)</t>
  </si>
  <si>
    <t>- The total weighting for the Paper exercise evaluation is 50%.</t>
  </si>
  <si>
    <r>
      <t xml:space="preserve">- The threshold for the Paper exercise is </t>
    </r>
    <r>
      <rPr>
        <b/>
        <sz val="10"/>
        <color rgb="FFFF0000"/>
        <rFont val="Arial"/>
        <family val="2"/>
      </rPr>
      <t>75%</t>
    </r>
    <r>
      <rPr>
        <sz val="10"/>
        <color indexed="8"/>
        <rFont val="Arial"/>
        <family val="2"/>
      </rPr>
      <t xml:space="preserve">. </t>
    </r>
    <r>
      <rPr>
        <sz val="10"/>
        <color theme="7" tint="-0.249977111117893"/>
        <rFont val="Arial"/>
        <family val="2"/>
      </rPr>
      <t>Failiure to meet or exceed this threshold will result in disqualification from the process and the tenderer will not be evaluated further.</t>
    </r>
  </si>
  <si>
    <t>STAGE 2: Demonstration</t>
  </si>
  <si>
    <t>All tenderers that pass the paper exercise evaluation threshold, shall do a product demo of the proposed solution to Eskom. This is mandatory</t>
  </si>
  <si>
    <t>- The total weighting for the Demo is 50%.</t>
  </si>
  <si>
    <r>
      <t xml:space="preserve">- The threshold for the Demo is </t>
    </r>
    <r>
      <rPr>
        <b/>
        <sz val="10"/>
        <color rgb="FFFF0000"/>
        <rFont val="Arial"/>
        <family val="2"/>
      </rPr>
      <t>80%.</t>
    </r>
    <r>
      <rPr>
        <sz val="10"/>
        <color indexed="8"/>
        <rFont val="Arial"/>
        <family val="2"/>
      </rPr>
      <t xml:space="preserve">  </t>
    </r>
    <r>
      <rPr>
        <sz val="10"/>
        <color theme="7" tint="-0.249977111117893"/>
        <rFont val="Arial"/>
        <family val="2"/>
      </rPr>
      <t>Failiure to meet or exceed this threshold will result in disqualification from the process and the tenderer will not be evaluated further.</t>
    </r>
  </si>
  <si>
    <t>Weighting</t>
  </si>
  <si>
    <r>
      <t xml:space="preserve">STAGE 1: Paper evaluation threshold is </t>
    </r>
    <r>
      <rPr>
        <b/>
        <sz val="9"/>
        <color rgb="FFFF0000"/>
        <rFont val="Arial"/>
        <family val="2"/>
      </rPr>
      <t>75%</t>
    </r>
  </si>
  <si>
    <t>Paper evaluation</t>
  </si>
  <si>
    <t>LMS Core - Functional Requirements</t>
  </si>
  <si>
    <t>Authoring Tool - Functional Requirements</t>
  </si>
  <si>
    <t>Mentorship - Functional Requirements</t>
  </si>
  <si>
    <t>Further Studies - Functional Requirements</t>
  </si>
  <si>
    <t>Reports</t>
  </si>
  <si>
    <t xml:space="preserve">Supplier Implementation Evaluation </t>
  </si>
  <si>
    <t>Architecture</t>
  </si>
  <si>
    <t>Cloud Requirements</t>
  </si>
  <si>
    <t>Cyber Security</t>
  </si>
  <si>
    <t>Integration &amp; Testing</t>
  </si>
  <si>
    <t>TOTAL</t>
  </si>
  <si>
    <t>Demo</t>
  </si>
  <si>
    <t>Demo TOTAL</t>
  </si>
  <si>
    <r>
      <t xml:space="preserve">STAGE 2: Demonstration threshold is </t>
    </r>
    <r>
      <rPr>
        <b/>
        <sz val="9"/>
        <color rgb="FFFF0000"/>
        <rFont val="Arial"/>
        <family val="2"/>
      </rPr>
      <t>80%</t>
    </r>
  </si>
  <si>
    <r>
      <t xml:space="preserve">Full Description of the Selection Options for "Tenderer Compliance" Selections &amp; "Eskom Evaluator" Scoring selections, please see </t>
    </r>
    <r>
      <rPr>
        <b/>
        <sz val="10"/>
        <color rgb="FF003896"/>
        <rFont val="Arial"/>
        <family val="2"/>
      </rPr>
      <t xml:space="preserve">Column K </t>
    </r>
  </si>
  <si>
    <t>Evaluation Area:</t>
  </si>
  <si>
    <t>LMS Core</t>
  </si>
  <si>
    <t>Priority and Weight</t>
  </si>
  <si>
    <t>Eskom Evaluator Scoring</t>
  </si>
  <si>
    <t>ID</t>
  </si>
  <si>
    <t>Type</t>
  </si>
  <si>
    <t>Functionality Area</t>
  </si>
  <si>
    <t>Requirement</t>
  </si>
  <si>
    <r>
      <t xml:space="preserve">Tenderer Compliance 
</t>
    </r>
    <r>
      <rPr>
        <sz val="9"/>
        <color theme="0"/>
        <rFont val="Arial"/>
        <family val="2"/>
      </rPr>
      <t>Tenderer to select compliance to requirement from the drop-down list provided</t>
    </r>
  </si>
  <si>
    <r>
      <t xml:space="preserve">Tenderer Evidence
</t>
    </r>
    <r>
      <rPr>
        <sz val="9"/>
        <color theme="0"/>
        <rFont val="Arial"/>
        <family val="2"/>
      </rPr>
      <t>Tenderer to indicate location of evidence e.g. document, section, page, paragraph, etc.</t>
    </r>
  </si>
  <si>
    <r>
      <t xml:space="preserve">Tenderer Comments
</t>
    </r>
    <r>
      <rPr>
        <sz val="9"/>
        <color theme="0"/>
        <rFont val="Arial"/>
        <family val="2"/>
      </rPr>
      <t>Tenderer to indicate any applicable comments based on Compliance</t>
    </r>
  </si>
  <si>
    <t>Priority Rating</t>
  </si>
  <si>
    <t>Priority description</t>
  </si>
  <si>
    <t>Weighted Question</t>
  </si>
  <si>
    <r>
      <t xml:space="preserve">Answer
</t>
    </r>
    <r>
      <rPr>
        <sz val="9"/>
        <color theme="0"/>
        <rFont val="Arial"/>
        <family val="2"/>
      </rPr>
      <t>Evaluator</t>
    </r>
    <r>
      <rPr>
        <b/>
        <sz val="9"/>
        <color theme="0"/>
        <rFont val="Arial"/>
        <family val="2"/>
      </rPr>
      <t xml:space="preserve"> </t>
    </r>
    <r>
      <rPr>
        <sz val="9"/>
        <color theme="0"/>
        <rFont val="Arial"/>
        <family val="2"/>
      </rPr>
      <t xml:space="preserve">to select scoring to requirement from the drop-down list provided </t>
    </r>
  </si>
  <si>
    <t>Weighted Answer</t>
  </si>
  <si>
    <t>Eskom Evaluator Comments</t>
  </si>
  <si>
    <t>LMS 1</t>
  </si>
  <si>
    <t>Meeting the Scope of Work Required</t>
  </si>
  <si>
    <t>Usability</t>
  </si>
  <si>
    <t xml:space="preserve">Describe how your solution caters to the following requirement: 
Provides a training recommendation engine. 
As part of your description include the following information:
Does it have the ability to automatically make learner-specific recommendations (based on interests, job role, skill level, historical activities)? 
If YES, explain how the functionality works. 
If NO, describe how your LMS can provide for such functionality as an add-on or in a future release  
</t>
  </si>
  <si>
    <r>
      <t>5</t>
    </r>
    <r>
      <rPr>
        <sz val="8"/>
        <rFont val="Calibri"/>
        <family val="2"/>
        <scheme val="minor"/>
      </rPr>
      <t xml:space="preserve"> - (100%) Fully compliant (NO non-standard configuration required); </t>
    </r>
    <r>
      <rPr>
        <b/>
        <sz val="8"/>
        <rFont val="Calibri"/>
        <family val="2"/>
        <scheme val="minor"/>
      </rPr>
      <t>4</t>
    </r>
    <r>
      <rPr>
        <sz val="8"/>
        <rFont val="Calibri"/>
        <family val="2"/>
        <scheme val="minor"/>
      </rPr>
      <t xml:space="preserve"> - (80%) Compliant with non-standard configuration (tenderer to tailor existing built-in options and features); </t>
    </r>
    <r>
      <rPr>
        <b/>
        <sz val="8"/>
        <rFont val="Calibri"/>
        <family val="2"/>
        <scheme val="minor"/>
      </rPr>
      <t>3</t>
    </r>
    <r>
      <rPr>
        <sz val="8"/>
        <rFont val="Calibri"/>
        <family val="2"/>
        <scheme val="minor"/>
      </rPr>
      <t xml:space="preserve"> - (60%) Compliant with development (tenderer to tailor application AND ensure changes are preserved in future upgrades); </t>
    </r>
    <r>
      <rPr>
        <b/>
        <sz val="8"/>
        <rFont val="Calibri"/>
        <family val="2"/>
        <scheme val="minor"/>
      </rPr>
      <t>2</t>
    </r>
    <r>
      <rPr>
        <sz val="8"/>
        <rFont val="Calibri"/>
        <family val="2"/>
        <scheme val="minor"/>
      </rPr>
      <t xml:space="preserve"> - (40%) Compliant with customization (tenderer to code new functionality BUT changes NOT preserved in future upgrades); </t>
    </r>
    <r>
      <rPr>
        <b/>
        <sz val="8"/>
        <rFont val="Calibri"/>
        <family val="2"/>
        <scheme val="minor"/>
      </rPr>
      <t>1</t>
    </r>
    <r>
      <rPr>
        <sz val="8"/>
        <rFont val="Calibri"/>
        <family val="2"/>
        <scheme val="minor"/>
      </rPr>
      <t xml:space="preserve"> - (20%) Partially compliant (additional coding required but tenderer has NO intent to customize or develop);  </t>
    </r>
    <r>
      <rPr>
        <b/>
        <sz val="8"/>
        <rFont val="Calibri"/>
        <family val="2"/>
        <scheme val="minor"/>
      </rPr>
      <t>0</t>
    </r>
    <r>
      <rPr>
        <sz val="8"/>
        <rFont val="Calibri"/>
        <family val="2"/>
        <scheme val="minor"/>
      </rPr>
      <t xml:space="preserve"> - (0%) Non-compliant (no functionality available)</t>
    </r>
  </si>
  <si>
    <t>LMS 2</t>
  </si>
  <si>
    <t>Describe how your solution caters to the following requirement: 
Provides Embedded gamification (badging/recognition, leaderboards, levels, etc.)
As part of your description include the following information:
Do you provide gamification? If YES, describe the embedded gamification functionality offered by your solution? 
If NO, describe how your LMS can provide for such functionality as an add-on or in a future release?</t>
  </si>
  <si>
    <t>LMS 3</t>
  </si>
  <si>
    <t xml:space="preserve">Describe how your solution caters to the following requirement: 
Linking to learning objects (LOs) and services. 
The following is mandatory criteria:
The solution links to LOs hosted internally and externally.
Examples of LOs include videos, quizzes, documents, interactive simulations, and assessments.LOs should be accessible to systems within the organisation (such as OpenText) as well as external sites (such as YouTube) </t>
  </si>
  <si>
    <r>
      <rPr>
        <b/>
        <sz val="8"/>
        <rFont val="Calibri"/>
        <family val="2"/>
        <scheme val="minor"/>
      </rPr>
      <t>5</t>
    </r>
    <r>
      <rPr>
        <sz val="8"/>
        <rFont val="Calibri"/>
        <family val="2"/>
        <scheme val="minor"/>
      </rPr>
      <t xml:space="preserve"> - (100%) Fully compliant (functionality </t>
    </r>
    <r>
      <rPr>
        <u/>
        <sz val="8"/>
        <rFont val="Calibri"/>
        <family val="2"/>
        <scheme val="minor"/>
      </rPr>
      <t>AND</t>
    </r>
    <r>
      <rPr>
        <sz val="8"/>
        <rFont val="Calibri"/>
        <family val="2"/>
        <scheme val="minor"/>
      </rPr>
      <t xml:space="preserve"> mandatory criteria are met - no non-standard configuration required); </t>
    </r>
    <r>
      <rPr>
        <b/>
        <sz val="8"/>
        <rFont val="Calibri"/>
        <family val="2"/>
        <scheme val="minor"/>
      </rPr>
      <t>4</t>
    </r>
    <r>
      <rPr>
        <sz val="8"/>
        <rFont val="Calibri"/>
        <family val="2"/>
        <scheme val="minor"/>
      </rPr>
      <t xml:space="preserve"> - (80%) Compliant with configuration (functionality available but mandatory criteria requires the tenderer to tailor existing built-in options and features); </t>
    </r>
    <r>
      <rPr>
        <b/>
        <sz val="8"/>
        <rFont val="Calibri"/>
        <family val="2"/>
        <scheme val="minor"/>
      </rPr>
      <t>3</t>
    </r>
    <r>
      <rPr>
        <sz val="8"/>
        <rFont val="Calibri"/>
        <family val="2"/>
        <scheme val="minor"/>
      </rPr>
      <t xml:space="preserve"> - (60%) Compliant with development (functionality available but mandatory criteria requires the tenderer to tailor application AND ensure changes are preserved in future upgrades); </t>
    </r>
    <r>
      <rPr>
        <b/>
        <sz val="8"/>
        <rFont val="Calibri"/>
        <family val="2"/>
        <scheme val="minor"/>
      </rPr>
      <t>2</t>
    </r>
    <r>
      <rPr>
        <sz val="8"/>
        <rFont val="Calibri"/>
        <family val="2"/>
        <scheme val="minor"/>
      </rPr>
      <t xml:space="preserve"> - (40%) Compliant with customization (functionality available but mandatory criteria requires the tenderer to code new functionality AND the changes are NOT preserved in future upgrades); </t>
    </r>
    <r>
      <rPr>
        <b/>
        <sz val="8"/>
        <rFont val="Calibri"/>
        <family val="2"/>
        <scheme val="minor"/>
      </rPr>
      <t>1</t>
    </r>
    <r>
      <rPr>
        <sz val="8"/>
        <rFont val="Calibri"/>
        <family val="2"/>
        <scheme val="minor"/>
      </rPr>
      <t xml:space="preserve"> - (20%) Partially compliant (functionality available but mandatory criteria requires additional coding AND tenderer has NO intent to customize or develop it);  </t>
    </r>
    <r>
      <rPr>
        <b/>
        <sz val="8"/>
        <rFont val="Calibri"/>
        <family val="2"/>
        <scheme val="minor"/>
      </rPr>
      <t>0</t>
    </r>
    <r>
      <rPr>
        <sz val="8"/>
        <rFont val="Calibri"/>
        <family val="2"/>
        <scheme val="minor"/>
      </rPr>
      <t xml:space="preserve"> - (0%) Non-compliant (no functionality </t>
    </r>
    <r>
      <rPr>
        <u/>
        <sz val="8"/>
        <rFont val="Calibri"/>
        <family val="2"/>
        <scheme val="minor"/>
      </rPr>
      <t>AND</t>
    </r>
    <r>
      <rPr>
        <sz val="8"/>
        <rFont val="Calibri"/>
        <family val="2"/>
        <scheme val="minor"/>
      </rPr>
      <t xml:space="preserve"> NO mandatory criteria are met)</t>
    </r>
    <r>
      <rPr>
        <b/>
        <sz val="8"/>
        <color rgb="FFFF0000"/>
        <rFont val="Calibri"/>
        <family val="2"/>
        <scheme val="minor"/>
      </rPr>
      <t xml:space="preserve">
</t>
    </r>
  </si>
  <si>
    <t>LMS 4</t>
  </si>
  <si>
    <t xml:space="preserve">Describe how your solution caters to the following requirement: 
Navigating / transitioning between different modules within a course </t>
  </si>
  <si>
    <t>LMS 5</t>
  </si>
  <si>
    <t>Describe how your solution caters to the following requirement: 
Bookmarking of learning objects, videos and services</t>
  </si>
  <si>
    <t>LMS 6</t>
  </si>
  <si>
    <t>Describe how your solution caters to the following requirement: Provides profile-based Access control management to the system and data based on user role type. In addition, confirm that you can do user-based access using external sources (databases).
For example:
The following Learning Material Repository mandatory requirements / criteria must be met:
The solution should provide access control management. The solution should have access to specific features based on the user roles. 
User Role Type: National Administrator (Super User) 
National Administrator (Super User) user access role and right are as follows:
- Ability for an administrator to allocate and/or manage user access roles to control / limit what users can access. 
- Create, Link, Read, Update, Modify, Upload and Delete etc. learning material, learning programmes, associated categories and sub-categories 
- Should be able to: have access to a test environment and live / production environment of the solution 
- Perform all activities (e.g. add/edit/delete/link) on the administrator test environment before publishing on the live / production environment, 
- Publish to the production environment
- Prompt the system to send mail to accredited facilitators informing of new/revised learning material
- View/export the reports (including audit logs) 
- Ability to archive all learning material 
- Perform version control and revert to previous versions of all learning material when needed</t>
  </si>
  <si>
    <t>LMS 8</t>
  </si>
  <si>
    <t xml:space="preserve">Describe how your solution caters to the following requirement: 
Provides an Audit trail / audit log for all activities on LMS and content (learning material) repository, and all metadata.
The following are mandatory criteria:
Logins, creation, modification and deletions 
As part of the description include the following information:
Describe how an administrator can access the audit trail / log (e.g. through reports / dashboards / etc.)
Describe how the audit log can be exported, preferably to Excel
</t>
  </si>
  <si>
    <t>LMS 9</t>
  </si>
  <si>
    <t xml:space="preserve">Describe how your solution caters to the following requirement: 
Administrator must be able to restrict courses (based on defined criteria e.g. area specific (Koeberg), task grades, divisions, qualifications, other) for a specific target audience / group of learners. 
E.g. Senior Management Development programme is reserved for certain higher level task grades. </t>
  </si>
  <si>
    <t>LMS 10</t>
  </si>
  <si>
    <r>
      <t xml:space="preserve">Describe how your solution caters to the following requirement: Allow external learner to browse </t>
    </r>
    <r>
      <rPr>
        <u/>
        <sz val="10"/>
        <rFont val="Arial"/>
        <family val="2"/>
      </rPr>
      <t>course catalogue</t>
    </r>
    <r>
      <rPr>
        <sz val="10"/>
        <rFont val="Arial"/>
        <family val="2"/>
      </rPr>
      <t xml:space="preserve">
External learner: those individuals who are not registered on the Eskom network (i.e. persons who don’t have a valid employee number).
</t>
    </r>
  </si>
  <si>
    <t>LMS 11</t>
  </si>
  <si>
    <t xml:space="preserve">Describe how your solution caters to the following requirement: Allow external users/ learners to be registered for courses  </t>
  </si>
  <si>
    <t>LMS 12</t>
  </si>
  <si>
    <t>Data capture</t>
  </si>
  <si>
    <t>Describe how your solution caters to the following requirement:
Ability for compulsory and optional user-specified information (eg, details of the trainer, cost of training, etc) to be captured before a course can be scheduled and a learner can be booked on the course.</t>
  </si>
  <si>
    <t>LMS 13</t>
  </si>
  <si>
    <t xml:space="preserve">Describe how your solution caters to the following requirement: Automated AND customisable feedback/course evaluation forms
As part of your description include the following information:
Describe how the evaluation forms can be customised.
List the different learning delivery methods (e.g. classroom training, online, etc) that the evaluation forms can be customised for. </t>
  </si>
  <si>
    <t>LMS 14</t>
  </si>
  <si>
    <t xml:space="preserve">Describe how your solution caters to the following requirement: Automated feedback/course evaluation forms which can be completed on various devices
List all devices (e.g. laptops, tablets, mobile phones).
 </t>
  </si>
  <si>
    <t>LMS 15</t>
  </si>
  <si>
    <t>Describe how your solution caters to the following requirement: Accessibility for Persons with disabilities including Hearing impairment, Speech impairment, Physical disability, visual impairment and others. In the absence of the solution providing such capability, Eskom uses JAWS as a standard.
List all disabilities your solution caters for. List all accessibility options for persons with disabilities.</t>
  </si>
  <si>
    <t>LMS 16</t>
  </si>
  <si>
    <t>Describe how your solution caters to the following requirement: Set and/or modify the validation period (i.e. the start and end dates) for each course. 
As part of your description include the following information:
Does the course automatically expire on the end date?</t>
  </si>
  <si>
    <t>LMS 17</t>
  </si>
  <si>
    <t>Resource Scheduling</t>
  </si>
  <si>
    <t xml:space="preserve">Describe how your solution caters for features of managing physical classroom, instructor scheduling and equipment reservation.
As part of your description include the following information:
Describe how your solution can ensure that these and other user-specified fields can be made compulsory? 
The following are mandatory criteria: 
For physical training, a compulsory requirement before a course is scheduled are as follows: physical classroom, instructor and equipment. </t>
  </si>
  <si>
    <t>LMS 22</t>
  </si>
  <si>
    <t>Reporting and Analysis, Integration</t>
  </si>
  <si>
    <r>
      <t xml:space="preserve">Describe how your solution caters to the following requirement: 
Expose data to external analytical tools like SAP BI, SAS, etc.
</t>
    </r>
    <r>
      <rPr>
        <b/>
        <sz val="10"/>
        <color rgb="FFFF0000"/>
        <rFont val="Arial"/>
        <family val="2"/>
      </rPr>
      <t xml:space="preserve">
</t>
    </r>
  </si>
  <si>
    <t>LMS 23</t>
  </si>
  <si>
    <t>Learning Content, Content Management and Distribution</t>
  </si>
  <si>
    <t xml:space="preserve">Describe how your solution caters to the following requirement: 
Search functionality - The solution to allow users to filter and:
a. Search for courses (Mandatory)
b. Search all course content
c. Search within content (including videos)
d. Search user profiles on LMS
e. Ability to add additional user specified criteria for searching
f. Ability to tag users (eg, as mentors, coaches, specialists) to enable easier searches
The following is mandatory criteria: 
Search for courses
</t>
  </si>
  <si>
    <t>LMS 24</t>
  </si>
  <si>
    <t xml:space="preserve">Describe how your solution caters to the following requirement:  
Capture, record and import internal AND external courses that are completed by employees
</t>
  </si>
  <si>
    <t>LMS 25</t>
  </si>
  <si>
    <t>Printing</t>
  </si>
  <si>
    <t>Describe how your solution caters to the following requirement: Generate certificate of completion</t>
  </si>
  <si>
    <t>LMS 26</t>
  </si>
  <si>
    <t>Registration Management</t>
  </si>
  <si>
    <t xml:space="preserve">Describe how your solution caters to the following requirement: Ability to allow learner booking for grouped courses (i.e. curriculum). i.e. if a learner is booked on a curriculum, the learner is automatically booked for all courses in the curriculum </t>
  </si>
  <si>
    <t>LMS 27</t>
  </si>
  <si>
    <t xml:space="preserve">Communication and Collaboration </t>
  </si>
  <si>
    <t>Describe how your solution caters to the following requirement: Ability to create social profiles</t>
  </si>
  <si>
    <t>LMS 28</t>
  </si>
  <si>
    <t>Learning Content Authoring and Development</t>
  </si>
  <si>
    <t>Describe how your solution caters to the following requirement:
Importation of Sharable Content Object Reference Model (SCORM)
As part of your description include the following information:
Does your solution cater for SCORM compliant content?
Describe the functionality to making  SCORM content available.</t>
  </si>
  <si>
    <t>LMS 29</t>
  </si>
  <si>
    <t>Describe how your solution caters to the following requirement:
Importation of content that has been created using third-party applications
As part of your description include the following information:
Describe the functionality to import and/or make use of content created using third-party applications. 
Describe how you cater for the various different content creation applications and their native formats. 
Note: Eskom's current standard is Articulate Storyline.</t>
  </si>
  <si>
    <t>LMS 30</t>
  </si>
  <si>
    <t>Describe how your solution caters to the following requirement:Importation of custom content developed by external service providers.</t>
  </si>
  <si>
    <t>LMS 31</t>
  </si>
  <si>
    <t xml:space="preserve">Describe how your solution caters to the following requirement:  Courseware content management (including publishing, re-versioning, updating, change tracking and archiving) with its own Management Console.  
Also, does it only manage Content or can the meta-data against Learner Content, for all types of Learning Material also be Managed
</t>
  </si>
  <si>
    <t>LMS 32</t>
  </si>
  <si>
    <t>Tracking and Scheduling</t>
  </si>
  <si>
    <t>Describe how your solution caters to the following requirement: Ability to check conflicts when booking a learner or facilitator on training. Learner or facilitator shouldn’t be booked on two different courses at the same time.
E.g a learner or facilitator shouldn’t be booked on two different courses at the same time i.e. if two courses are scheduled for the same morning then the course would overlap. This would be a conflict.
However, the LMS should, for example, allow a learner or facilitator to be booked for a course scheduled for the morning and another course in the afternoon. In this scenario there is NO conflict.</t>
  </si>
  <si>
    <t>LMS 33</t>
  </si>
  <si>
    <t>Describe how your solution caters to the following requirement: Ability to link multiple instructors/facilitators on a single course (e.g., Eskom Induction and Business Acumen training has multiple instructors/facilitators)</t>
  </si>
  <si>
    <t>LMS 34</t>
  </si>
  <si>
    <t>Describe how your solution caters to the following requirement: Ability to print or download various formats of documentation (including Word, Powerpoint, PDFs)
List all formats available.</t>
  </si>
  <si>
    <t>LMS 35</t>
  </si>
  <si>
    <t xml:space="preserve">Describe how your solution caters to the following requirement: Ability to sequence the learning material (i.e. course content) in a curriculum (i.e. courses, learning programme)
</t>
  </si>
  <si>
    <t>LMS 36</t>
  </si>
  <si>
    <t>IT Requirements</t>
  </si>
  <si>
    <t xml:space="preserve">Describe how your solution caters to the following requirement: Administrator environment - Ability for administrator to change sequence of learning material for a course and learning programme, filtering data,etc. </t>
  </si>
  <si>
    <t>LMS 38</t>
  </si>
  <si>
    <t>Standards</t>
  </si>
  <si>
    <t>Describe how your solution caters to the following requirement: Compliance with interoperability standards for retrieving, launching and tracking courses.
The following are mandatory criteria.
Compliance with:
SCORM version 1.2
SCORM 2004
CMI-5
xAPI
Package Exchange Notification Services (PENS)
As part of your description include the following information:
Describe any other standards that your solution complies with.</t>
  </si>
  <si>
    <t>LMS 39</t>
  </si>
  <si>
    <t>Describe how your solution caters to the following requirement: Provisioning (i.e. make available) and tracking of multiple content types (e.g. videos, pdfs, powerpoint, etc). 
The following are mandatory criteria: 
Time spent per content type 
User activity (i.e. Which resources learners access and how frequently) 
Limiting the number of elearning assessment attempts.
.</t>
  </si>
  <si>
    <t>LMS 40</t>
  </si>
  <si>
    <t>Courseware content  repository</t>
  </si>
  <si>
    <t xml:space="preserve">Describe how your solution caters to the following requirement: Courseware content  repository and management (including publishing and re-versioning) with an easy-to-use Management Console 
This will be used to manage meta-data against Learner Content, for all types of Learning Material (also needs to be SCORM Compliant).
</t>
  </si>
  <si>
    <t>LMS 41</t>
  </si>
  <si>
    <t xml:space="preserve">Describe how your solution caters to the following requirement: Supports microlearning (including content types such as Text (phrases, short paragraphs), Images (photos, illustrations), Videos (of the short variety), Audio (short snippets of speech or music), Tests and Quizzes, Games (e.g. simple single-screen challenges)
</t>
  </si>
  <si>
    <t>LMS 42</t>
  </si>
  <si>
    <t>Does your solution offer this functionality and describe how your solution caters to the following requirement: 
Ability to participate in a course and view associated content offline for all confirmed courses</t>
  </si>
  <si>
    <t>LMS 43</t>
  </si>
  <si>
    <t>Describe how your solution caters to the following requirement:  Provides text transcripts of video learning assets</t>
  </si>
  <si>
    <t>LMS 44</t>
  </si>
  <si>
    <t xml:space="preserve">Describe how your solution caters to the following requirement: Ability to combine multiple types of learning / delivery methods (i.e., instructor led training (ILT), online, webcasts, video) into a single course.
Eg, in-person safety training with online training
</t>
  </si>
  <si>
    <t>LMS 45</t>
  </si>
  <si>
    <t>Describe how your solution caters to the following requirement: Provide mechanism for learners, facilitators, administrators to rate and provide comments on the learning experience (i.e. rate various aspects of training which includes, inter alia, the content of the course)</t>
  </si>
  <si>
    <t>LMS 46</t>
  </si>
  <si>
    <t>Describe how your solution caters to the following requirement: 
Provide Offline functionality
As part of your description include the following information:
Describe the offline functionality of your solution including whether Offline learning progress is updated on the LMS once learner is back online. List the functionalities that can be use offline.</t>
  </si>
  <si>
    <t>LMS 47</t>
  </si>
  <si>
    <t>Describe how your solution caters to the following requirement: Creation of course catalogs by domain/learning field (e.g engineering, finance, project management)</t>
  </si>
  <si>
    <t>LMS 48</t>
  </si>
  <si>
    <t>Describe how your solution caters to the following requirement: Ability to access and load third-party content from various libraries (e.g. Skillsoft, LinkedIn Learning, OpenSesame, etc.)
For example, a learner accesses Linkedin Learning to take a course on Excel, then their learner profile on LMS gets updated with that.</t>
  </si>
  <si>
    <t>LMS 49</t>
  </si>
  <si>
    <t>Describe how your solution caters to the following requirement: Course titles must have unlimited characters</t>
  </si>
  <si>
    <t>LMS 50</t>
  </si>
  <si>
    <t>Describe how your solution caters to the following requirement: Administrator user rights - Require access for an administrator to a pre-production environment to first formulate/create, compile, structure and verify and confirm course, learning programme, linking to learning material, etc. before it published for the learners to access</t>
  </si>
  <si>
    <t>LMS 51</t>
  </si>
  <si>
    <t>Reporting and Analysis</t>
  </si>
  <si>
    <t>Describe how your solution caters to the following requirement: Allow access to reports based on user roles</t>
  </si>
  <si>
    <t>LMS 52</t>
  </si>
  <si>
    <t>Describe how your solution caters to the following requirement: Ability to group users based on learning activities or events</t>
  </si>
  <si>
    <t>LMS 53</t>
  </si>
  <si>
    <t>Describe how your solution caters to the following requirement: 
Create activities and alerts based on group or learning topic.
E.g. Create a group for Management Development Programme (MDP) students. The facilitator/administrator can then create assignments and notify members of the group.</t>
  </si>
  <si>
    <t>LMS 54</t>
  </si>
  <si>
    <t>Describe how your solution caters to the following requirement: Automatic personalization of emails
As part of your description include the following information:
Provide the instances where your solution can do this.</t>
  </si>
  <si>
    <t>LMS 55</t>
  </si>
  <si>
    <t>Describe how your solution caters to the following requirement: Allow users to filter and sort information to create custom views within a visual such as a report or dashboard</t>
  </si>
  <si>
    <t>LMS 56</t>
  </si>
  <si>
    <t>Describe how your solution caters to the following requirement: 
Backup - In the event of data corruption, loss of access to data ot disaster a complete backup of Learning material with all metadata and associated data structure needs to be available within 24 hours.
The look and feel of learning material within the user interface should be the same.</t>
  </si>
  <si>
    <t>LMS 57</t>
  </si>
  <si>
    <t>Notifications</t>
  </si>
  <si>
    <t xml:space="preserve">Describe how your solution caters to the following requirement: Provide automated notifications via email to managers and learners when registering for learning events
</t>
  </si>
  <si>
    <t>LMS 58</t>
  </si>
  <si>
    <t>Describe the notifications functionality of your solutions. 
List the types of notifications available
Use cases include: expiring certifications / authorisations, notifying a target audience of availability of a course material</t>
  </si>
  <si>
    <t>LMS 59</t>
  </si>
  <si>
    <t xml:space="preserve">Describe how your solution caters to the following requirement: Automatic or Manual refresh of reports </t>
  </si>
  <si>
    <t>LMS 60</t>
  </si>
  <si>
    <r>
      <t xml:space="preserve">List and describe </t>
    </r>
    <r>
      <rPr>
        <b/>
        <sz val="10"/>
        <rFont val="Arial"/>
        <family val="2"/>
      </rPr>
      <t xml:space="preserve">standard / predefined reports and dashboards </t>
    </r>
    <r>
      <rPr>
        <sz val="10"/>
        <rFont val="Arial"/>
        <family val="2"/>
      </rPr>
      <t xml:space="preserve">available in your product.
</t>
    </r>
  </si>
  <si>
    <t>LMS 61</t>
  </si>
  <si>
    <t>Assessment Management</t>
  </si>
  <si>
    <t>Describe how your solution caters to the following requirement: Automatically track and record learner activity on LMS 
As part of your description include the following information:
How does your solution automatically mark a learner assessment as completed without further user intervention like clicking 'log out' before the training is marked as completed?</t>
  </si>
  <si>
    <t>LMS 62</t>
  </si>
  <si>
    <t>Describe how your solution caters to the following requirement: Book a learning activity</t>
  </si>
  <si>
    <t>LMS 63</t>
  </si>
  <si>
    <t>Export</t>
  </si>
  <si>
    <r>
      <t xml:space="preserve">Describe the functionality available in your product to </t>
    </r>
    <r>
      <rPr>
        <b/>
        <sz val="10"/>
        <rFont val="Arial"/>
        <family val="2"/>
      </rPr>
      <t xml:space="preserve">export to other applications and be able to select other output formats.
The following are mandatory:
</t>
    </r>
    <r>
      <rPr>
        <sz val="10"/>
        <rFont val="Arial"/>
        <family val="2"/>
      </rPr>
      <t xml:space="preserve">Export to Microsoft applications including (but not limited to) Excel, MS PowerApps, MS PowerBI.
</t>
    </r>
  </si>
  <si>
    <t>LMS 64</t>
  </si>
  <si>
    <t>Describe how your solution caters to the following requirement: Provide services to develop custom reports</t>
  </si>
  <si>
    <t>LMS 65</t>
  </si>
  <si>
    <t>Describe how your solution caters to the following requirement: Collect and analyze test results. 
As part of your description include the following information:
Describe the different ways (e.g. number passed / failed, average score, etc.) that test results are analysed and visualised</t>
  </si>
  <si>
    <t>LMS 66</t>
  </si>
  <si>
    <t xml:space="preserve">Describe how your solution caters to the following requirement: Notifications for Compliance and mandatory training courses, tracking and scheduling
As part of your description include the following information:
Can your solution allow for the setting of notifications / triggers? E.g., set reminders 2 months (60 days) before the certification expiry date via email / SMS / in-app notifications and send to the learner and their manager to remind them of the expiring certification and to renew their certification?
</t>
  </si>
  <si>
    <t>LMS 67</t>
  </si>
  <si>
    <t>Describe how your solution caters to the following requirement: Support scheduling of different learning delivery methods (e.g. classroom, online, conference, on-job training, e-learning)
List all delivery methods</t>
  </si>
  <si>
    <t>LMS 68</t>
  </si>
  <si>
    <t>Describe how your solution caters to the following requirement: Course Booking/registration form to include checkbox for persons with disabilities</t>
  </si>
  <si>
    <t>LMS 69</t>
  </si>
  <si>
    <t>Describe how your solution caters to the following requirement: Course delivery to mobile devices such as smartphones and tablets</t>
  </si>
  <si>
    <t>LMS 70</t>
  </si>
  <si>
    <t>Describe how your solution caters to the following requirement: Create waitlists and track status
e.g. If LearnerX is on a waitlist and a confirmed LearnerY cancels their booking, then LearnerX is moved onto the course</t>
  </si>
  <si>
    <t>LMS 71</t>
  </si>
  <si>
    <t>Supplementary Offerings</t>
  </si>
  <si>
    <t>Describe how your solution caters to the following requirement: Learning content library (LCL). 
As part of your description include the following information:
Describe the types of content available</t>
  </si>
  <si>
    <t>LMS 72</t>
  </si>
  <si>
    <t>Describe how your solution caters to the following requirement: Dashboard and analytics for executives, managers and administrators</t>
  </si>
  <si>
    <t>LMS 80</t>
  </si>
  <si>
    <t>Integration</t>
  </si>
  <si>
    <t>Describe how your solution caters to the following requirement: Integration with JAWS, Dragon speech software or any other software application(s) that are being used by persons with disabilities.</t>
  </si>
  <si>
    <t>LMS 81</t>
  </si>
  <si>
    <t xml:space="preserve">Describe how your solution caters to the following requirement: Learner can upload assessments/assignments on any device (Laptops, phones, notebooks etc.) and submit online. </t>
  </si>
  <si>
    <t>LMS 82</t>
  </si>
  <si>
    <t>Describe how your solution caters to the following requirement: Learners can be automatically assigned to communities</t>
  </si>
  <si>
    <t>LMS 83</t>
  </si>
  <si>
    <t>LMS 86</t>
  </si>
  <si>
    <t>Describe how your solution caters to the following requirement: Notifications  (emails, sms, in-app notifications) to learners about any course changes (eg, venue, date, time changes, etc)</t>
  </si>
  <si>
    <t>LMS 87</t>
  </si>
  <si>
    <t>Describe how your solution caters to the following requirement: Offer graphical and textual representations of data</t>
  </si>
  <si>
    <t>LMS 90</t>
  </si>
  <si>
    <t>Describe how your solution caters to the following requirement: Permit/Allow for individual and batch enrollment (including courses, learning programmes / curriculums, etc.)</t>
  </si>
  <si>
    <t>LMS 91</t>
  </si>
  <si>
    <t xml:space="preserve">Describe how your solution caters to the following requirement:
Provide for Facilitator Management functionality
As part of your description include the following information:
If not, can it integrate with another Facilitator Management functionality i.e National Facilitator database (integrate, import, update).
</t>
  </si>
  <si>
    <t>LMS 92</t>
  </si>
  <si>
    <t>Describe how your solution caters to the following requirement: Provide support for learning communities to create and share learning objects (e.g. blogs, wikis, informal discussions and workspaces)</t>
  </si>
  <si>
    <t>LMS 97</t>
  </si>
  <si>
    <t>Integration Into Other Enterprise Systems</t>
  </si>
  <si>
    <t>Describe how your solution caters to the following requirement: Integrate with SAP Personnel Development to provide the ability to align learning activities with learners’ job profiles, ensuring that it meets their developmental needs for the job they currently hold or the next level job e.g., “Professional Engineer to Chief Engineer”</t>
  </si>
  <si>
    <t>LMS 98</t>
  </si>
  <si>
    <t>Describe how your solution caters to the following requirement: Schedule a variety of learning activities, in addition to formal classroom instructions (for example, on-the-job training and e-learning)</t>
  </si>
  <si>
    <t>LMS 99</t>
  </si>
  <si>
    <t>LMS 100</t>
  </si>
  <si>
    <t>Describe how your solution caters to the following requirement: Send confirmations and course and learner cancellations</t>
  </si>
  <si>
    <t>LMS 101</t>
  </si>
  <si>
    <t>Describe how your solution caters to the following requirement: Set and handle prerequisites during registration.
E.g. Excel 101 course is needed before Excel 102 can be done. Admin to be able to set this for the course. Learners who have not completed Excel 101 must be prevented from booking on Excel 102.</t>
  </si>
  <si>
    <t>LMS 102</t>
  </si>
  <si>
    <t>Describe how your solution caters to the following requirement: Set parameters for tests and exercises.
The following are mandatory criteria:
- Duration
- Number of attempts allowed</t>
  </si>
  <si>
    <t>LMS 103</t>
  </si>
  <si>
    <t xml:space="preserve">Describe how your solution caters to the following requirement: Set registration open/close dates  </t>
  </si>
  <si>
    <t>LMS 105</t>
  </si>
  <si>
    <t>LMS 106</t>
  </si>
  <si>
    <t>Describe how your solution caters to the following requirement: Create new internal or external courses/seminar/workshop events
As part of your description include the following information:
Describe how the solution differentiates between external and internal courses</t>
  </si>
  <si>
    <t>LMS 107</t>
  </si>
  <si>
    <t>Describe how your solution caters to the following requirement: Track (i.e. keep a record of) a variety of learner's learning activities, in addition to formal classroom instructions (for example, on-the-job training and e-learning)</t>
  </si>
  <si>
    <t>LMS 108</t>
  </si>
  <si>
    <t>Data migration</t>
  </si>
  <si>
    <t>Describe how your solution caters to the following requirement:
migration of all types of Learning Data including LMS Records Data, User Profile Data, Learning Content / Learning material, all existing LMS data, LSO masterdata, current further studies data, etc
Confirm that you will migrate all data from existing systems without comprising the learning material and maintaining the relationship, structure and associated metadata between all data elements 
Describe how you ensure quality assurance process as part of your data migration process.</t>
  </si>
  <si>
    <t>LMS 109</t>
  </si>
  <si>
    <t>Describe how your solution caters to the following requirement: Upload documentation (including bulk uploads). 
As part of your description include the following information:
Describe this functionality for learners, facilitators and administrators.</t>
  </si>
  <si>
    <t>LMS 110</t>
  </si>
  <si>
    <t xml:space="preserve">Describe how your solution caters to the following requirement: Upload documentation of various formats (eg, word, powerpoint, pdf, mp4, wav, other).  
Show the instances where this can be done for various stakeholders (learners, facilitators, administrators, etc.)
</t>
  </si>
  <si>
    <t>LMS 111</t>
  </si>
  <si>
    <t>Describe how your solution caters to the following requirement: Version control for courses and learning material/content</t>
  </si>
  <si>
    <t>LMS 112</t>
  </si>
  <si>
    <t>Performance requirement</t>
  </si>
  <si>
    <t>Describe how your solution caters to the following requirement: Updates between integrated systems should be as and when data is changed in the source systems</t>
  </si>
  <si>
    <t>LMS 113</t>
  </si>
  <si>
    <t xml:space="preserve">Describe how your solution caters to the following requirement: Straightforward graphical user interface (GUI) and navigation.
Provide evidence using screenshots of the solution.
</t>
  </si>
  <si>
    <t>LMS 114</t>
  </si>
  <si>
    <t>Describe how your solution cater to the following requirement: Provides a browser-based interface. 
The following are mandatory criteria:
Solution is able to work on MS Edge AND Chrome AND Firefox
As part of your description include the following information:
Specify all browsers that are supported.</t>
  </si>
  <si>
    <t>3 - (60%) Compliant with development</t>
  </si>
  <si>
    <t>LMS 115</t>
  </si>
  <si>
    <t>Describe how your solution caters to the following requirement: Natively supports mobile operating systems (iOS, Android, Windows, etc.)
List all supported mobile operating systems</t>
  </si>
  <si>
    <t>TOTAL SCORE</t>
  </si>
  <si>
    <t>Authoring Tool</t>
  </si>
  <si>
    <r>
      <rPr>
        <b/>
        <sz val="9"/>
        <color theme="0"/>
        <rFont val="Arial"/>
        <family val="2"/>
      </rPr>
      <t xml:space="preserve">5 - </t>
    </r>
    <r>
      <rPr>
        <sz val="9"/>
        <color theme="0"/>
        <rFont val="Arial"/>
        <family val="2"/>
      </rPr>
      <t>Fully compliant (no configuration required)</t>
    </r>
  </si>
  <si>
    <r>
      <rPr>
        <b/>
        <sz val="9"/>
        <color theme="0"/>
        <rFont val="Arial"/>
        <family val="2"/>
      </rPr>
      <t xml:space="preserve">4 - </t>
    </r>
    <r>
      <rPr>
        <sz val="9"/>
        <color theme="0"/>
        <rFont val="Arial"/>
        <family val="2"/>
      </rPr>
      <t>Compliant with configuration (tenderer to tailor existing built-in options and features)</t>
    </r>
  </si>
  <si>
    <r>
      <rPr>
        <b/>
        <sz val="9"/>
        <color theme="0"/>
        <rFont val="Arial"/>
        <family val="2"/>
      </rPr>
      <t xml:space="preserve">3 - </t>
    </r>
    <r>
      <rPr>
        <sz val="9"/>
        <color theme="0"/>
        <rFont val="Arial"/>
        <family val="2"/>
      </rPr>
      <t>Compliant with development (tenderer to tailor application AND ensure changes are preserved in future upgrades)</t>
    </r>
  </si>
  <si>
    <r>
      <rPr>
        <b/>
        <sz val="9"/>
        <color theme="0"/>
        <rFont val="Arial"/>
        <family val="2"/>
      </rPr>
      <t xml:space="preserve">2 - </t>
    </r>
    <r>
      <rPr>
        <sz val="9"/>
        <color theme="0"/>
        <rFont val="Arial"/>
        <family val="2"/>
      </rPr>
      <t>Compliant with customization (tenderer to code new functionality BUT changes NOT preserved in future upgrades)</t>
    </r>
  </si>
  <si>
    <r>
      <rPr>
        <b/>
        <sz val="9"/>
        <color theme="0"/>
        <rFont val="Arial"/>
        <family val="2"/>
      </rPr>
      <t xml:space="preserve">1 - </t>
    </r>
    <r>
      <rPr>
        <sz val="9"/>
        <color theme="0"/>
        <rFont val="Arial"/>
        <family val="2"/>
      </rPr>
      <t>Partially compliant (additional coding required but tenderer has NO intent to customize or develop)</t>
    </r>
  </si>
  <si>
    <r>
      <rPr>
        <b/>
        <sz val="9"/>
        <color theme="0"/>
        <rFont val="Arial"/>
        <family val="2"/>
      </rPr>
      <t xml:space="preserve">0 - </t>
    </r>
    <r>
      <rPr>
        <sz val="9"/>
        <color theme="0"/>
        <rFont val="Arial"/>
        <family val="2"/>
      </rPr>
      <t>Non-compliant (no functionality available and tenderer has NO intent to develop it)</t>
    </r>
  </si>
  <si>
    <t>AT 1</t>
  </si>
  <si>
    <t>Describe how your solution caters to the following requirement: 
Provide notifications (emails, sms, in-app notifications)for various events Confirm for each of the below. 
The following are mandatory criteria: 
a. Notification (emails, sms, in-app notifications) to accredited facilitators  regarding new/revised learning material published  linked to their specific accreditation (as per NFDb). 
The message should include the user defined Course number (in some cases this will defined by the administrator) and Course title of the learning material published
b. Send notification before an authorisation / certification expires 
c. Notify user when access has been revoked or when a user role changes.
Use cases include: expiring certifications/authorisations, notifying a specific target audience (e.g. accredited facilitators base on their current accreditation status on the National Facilitator Database) of availability of a course material.</t>
  </si>
  <si>
    <t>AT 2</t>
  </si>
  <si>
    <t>Describe how your solution caters to the following requirement: Upload / Link documentation (including bulk uploads) in your solution. 
As part of your description include the following information:
Describe this functionality for learners, facilitators and administrators.
Describe this in relation to the content management repository and console</t>
  </si>
  <si>
    <t>AT 3</t>
  </si>
  <si>
    <t xml:space="preserve">Describe how your solution caters to the following requirement: Upload / Link documentation of various formats (eg, word, powerpoint, pdf, mp4, wav, etc).  
As part of your description include the following information:
Describe if an administrator can load / linking documents per course that appears in one or more learning programmes. This should update the content across the associated learning programmes.
</t>
  </si>
  <si>
    <t>AT 4</t>
  </si>
  <si>
    <t>Confirm during SD&amp;L session (NIPP)</t>
  </si>
  <si>
    <t>Mentorship</t>
  </si>
  <si>
    <t>MENT 1</t>
  </si>
  <si>
    <t>Pairing Algorithm</t>
  </si>
  <si>
    <t>Describe how your solution caters to the following requirement: Automate the matching of mentees and mentors via a Matching/Pairing Algorithm  (i.e. pair the mentee with an suitable mentor based on user specified criteria e.g. the required skill set)
Describe how the matching is done?
If no, describe how your LMS can provide for such functionality as an add-on or in a future release?</t>
  </si>
  <si>
    <r>
      <rPr>
        <b/>
        <sz val="9"/>
        <rFont val="Arial"/>
        <family val="2"/>
      </rPr>
      <t>5</t>
    </r>
    <r>
      <rPr>
        <sz val="9"/>
        <rFont val="Arial"/>
        <family val="2"/>
      </rPr>
      <t xml:space="preserve"> - (100%) Fully compliant (NO non-standard configuration required); </t>
    </r>
    <r>
      <rPr>
        <b/>
        <sz val="9"/>
        <rFont val="Arial"/>
        <family val="2"/>
      </rPr>
      <t>4</t>
    </r>
    <r>
      <rPr>
        <sz val="9"/>
        <rFont val="Arial"/>
        <family val="2"/>
      </rPr>
      <t xml:space="preserve"> - (80%) Compliant with non-standard configuration (tenderer to tailor existing built-in options and features); </t>
    </r>
    <r>
      <rPr>
        <b/>
        <sz val="9"/>
        <rFont val="Arial"/>
        <family val="2"/>
      </rPr>
      <t>3</t>
    </r>
    <r>
      <rPr>
        <sz val="9"/>
        <rFont val="Arial"/>
        <family val="2"/>
      </rPr>
      <t xml:space="preserve"> - (60%) Compliant with development (tenderer to tailor application AND ensure changes are preserved in future upgrades); </t>
    </r>
    <r>
      <rPr>
        <b/>
        <sz val="9"/>
        <rFont val="Arial"/>
        <family val="2"/>
      </rPr>
      <t>2</t>
    </r>
    <r>
      <rPr>
        <sz val="9"/>
        <rFont val="Arial"/>
        <family val="2"/>
      </rPr>
      <t xml:space="preserve"> - (40%) Compliant with customization (tenderer to code new functionality BUT changes NOT preserved in future upgrades); </t>
    </r>
    <r>
      <rPr>
        <b/>
        <sz val="9"/>
        <rFont val="Arial"/>
        <family val="2"/>
      </rPr>
      <t>1</t>
    </r>
    <r>
      <rPr>
        <sz val="9"/>
        <rFont val="Arial"/>
        <family val="2"/>
      </rPr>
      <t xml:space="preserve"> - (20%) Partially compliant (additional coding required but tenderer has NO intent to customize or develop);  </t>
    </r>
    <r>
      <rPr>
        <b/>
        <sz val="9"/>
        <rFont val="Arial"/>
        <family val="2"/>
      </rPr>
      <t>0</t>
    </r>
    <r>
      <rPr>
        <sz val="9"/>
        <rFont val="Arial"/>
        <family val="2"/>
      </rPr>
      <t xml:space="preserve"> - (0%) Non-compliant (no functionality available)</t>
    </r>
  </si>
  <si>
    <t>MENT 2</t>
  </si>
  <si>
    <t>Describe how your solution caters to the following requirement: 
Upload, add, edit, delete mentorship documentation (e.g., Mentorship agreement, mentorship evaluations, etc)</t>
  </si>
  <si>
    <t>MENT 3</t>
  </si>
  <si>
    <t>Describe how your solution caters to the following requirement: 
Link mentors to a course (e.g. a mentor who is a specialist in Organisational Effectiveness is linked to a Change management course)</t>
  </si>
  <si>
    <t>MENT 4</t>
  </si>
  <si>
    <t>Describe how your solution caters to the following requirement: 
Allow learners who are Trained Mentors to manually add themselves on LMS as a mentor
Describe if  your LMS would allow for this to occur?</t>
  </si>
  <si>
    <t>MENT 5</t>
  </si>
  <si>
    <t xml:space="preserve">Describe how your solution caters to the following requirement: 
Automatically add mentors that have been trained internally on Mentorship (i.e. those who have successfully passed the Eskom Mentorship training)
</t>
  </si>
  <si>
    <t>MENT 6</t>
  </si>
  <si>
    <t xml:space="preserve">
Describe how your solution caters to the following requirement: 
Ability for mentors to have the option to opt out of the mentorship role. Note: Mentorship is voluntary.</t>
  </si>
  <si>
    <t>MENT 7</t>
  </si>
  <si>
    <t>Describe how your solution caters to the following requirement: 
Ability to send notifications via email and SMS (e.g., reminders to participants regarding mentoring sessions)</t>
  </si>
  <si>
    <t>MENT 8</t>
  </si>
  <si>
    <t>Search</t>
  </si>
  <si>
    <t>MENT 9</t>
  </si>
  <si>
    <t>Describe how your solution caters to the following requirement: 
Search functionality - The solution to allow users to filter and add additional user specified criteria for searching (e.g., gender, development programme, area of speciality/interest, years of experience in particular area, qualifications, available to mentor)</t>
  </si>
  <si>
    <t>MENT 10</t>
  </si>
  <si>
    <t>Describe how your solution caters to the following requirement:
Automated notifications via email to managers and learners when a mentorship agreement is uploaded to learner profile</t>
  </si>
  <si>
    <t xml:space="preserve"> </t>
  </si>
  <si>
    <t>Further Studies</t>
  </si>
  <si>
    <t>FS 1</t>
  </si>
  <si>
    <t>Describe how your solution caters to the following requirement: 
Ability to read data from PDFs and update specified fields in LMS.
E.g. is a pdf of exam results are uploaded then LMS updates the exam results fields</t>
  </si>
  <si>
    <t>FS 2</t>
  </si>
  <si>
    <t>Upload documentation</t>
  </si>
  <si>
    <t xml:space="preserve">Describe how your solution caters to the following requirement: 
Upload documentation (including bulk uploads) 
i.e. upload LMS (FS application) documentation as part of the LMS (FS application).
Example: Once payment is done, FS Coordinator or FS Applicant / Learner uploads remittance advice / proof of payment documents to the LMS FS Application Profile
Example: approved Further Studies learners to be able to upload exam timetable to their LMS FS Application Profile.
Describe this functionality for learners and administrators. </t>
  </si>
  <si>
    <t>FS 3</t>
  </si>
  <si>
    <t>Describe how your solution caters to the following requirement: 
Upload documentation (including bulk uploads) - When uploading documentation can the solution enable certain criteria to be met when certain documents are uploaded?
E.g. application should not move to the next approval stage without the following documents being loaded:
- Budget Letter
- List of Prescribed Books
per Subject 
- Quotation of Prescribed
Books
- Official Quotation from
Relevant Institution
- Updated Further Study
Results
- Approved Individual Development Plan (IDP) which includes the Further
Study qualification
- Compulsory Study School
Schedule</t>
  </si>
  <si>
    <t>FS 4</t>
  </si>
  <si>
    <t xml:space="preserve">Describe how your solution caters to the following requirement:
Open, sign and save the uploaded document from the system.
If this is not possible, describe if your solution can integrate with a tool that allows signing of documentation
</t>
  </si>
  <si>
    <t>FS 5</t>
  </si>
  <si>
    <t>Workflow</t>
  </si>
  <si>
    <t xml:space="preserve">Describe how your solution caters to the following requirement: Provide workflow
Can your solution provide workflow where the FS Coordinator is notified of new documentation that has been uploaded for a specific learner and verify these documents as correct OR reject specific documents for resolution by the learner.
</t>
  </si>
  <si>
    <t>FS 6</t>
  </si>
  <si>
    <t>Describe how your solution caters to the following requirement: Provide workflow
Flag documents after verification by FS Coordinator has been completed as either verified or approved.</t>
  </si>
  <si>
    <t>FS 7</t>
  </si>
  <si>
    <t>Describe how your solution caters to the following requirement: Provide workflow
Allow the learner to upload the document but before the document (i.e. learner statement of results) can be visible on the system it must be verified by the FS Coordinator. Once verified , the document will become visible. If results have not been verified, it should not appear on the system.</t>
  </si>
  <si>
    <t>FS 8</t>
  </si>
  <si>
    <t xml:space="preserve">Data capture </t>
  </si>
  <si>
    <t>Describe how your solution caters to the following requirement: Data Capture - Describe how, once learner's statement of results are provided from the institution, approved FS learners would be able to capture this onto their LMS FS Application Profile
The process is as follows:
1: Learner captures the modules and the pass marks required
2: Learner capture results
3: FS Coordinator Verifies the results
4. On LMS the results must be flagged as verified or approved by the FS Coordinator on the system</t>
  </si>
  <si>
    <t>FS 9</t>
  </si>
  <si>
    <t xml:space="preserve">Describe how your solution caters to the following requirement: Upload documentation (including bulk uploads)  - Allow for multiple system users (e.g Applicant, FS Coordinator and verifier) to upload FS documents on the LMS FS Application Profile? 
</t>
  </si>
  <si>
    <t>FS 10</t>
  </si>
  <si>
    <t xml:space="preserve">Describe how your solution caters to the following requirement: Upload documentation of various formats (eg, word, powerpoint, pdf, mp4, wav, other).  
Show the instances were this can be done for various stakeholders (learners, administrators, etc.)
</t>
  </si>
  <si>
    <t>FS 11</t>
  </si>
  <si>
    <t xml:space="preserve">Describe how your solution caters to the following requirement: 
Ability to automatically generate a formal letter (once FS Application has been approved) and attach it to an email then send it to specified persons (e.g. FS applicant, line manager, Further Studies coordinator). Note: The contents of letter should include e.g Name, surname, unique number, institution, FS Approved Amount 
</t>
  </si>
  <si>
    <t>FS 12</t>
  </si>
  <si>
    <t>Integration with Other Enterprise Systems - SAP Personnel Administration</t>
  </si>
  <si>
    <t xml:space="preserve">Describe how your solution caters to the following requirement: 
Ability to view within the LMS against the learner profile his/her qualification certificates uploaded onto the learner's profile on SAP Personnel Administration after it has been verified by HR personnel.
</t>
  </si>
  <si>
    <t>FS 13</t>
  </si>
  <si>
    <t>Integration with Other Enterprise Systems -SAP Personnel Development</t>
  </si>
  <si>
    <t>FS 14</t>
  </si>
  <si>
    <t>Integration with Other Enterprise Systems - SAP Finance</t>
  </si>
  <si>
    <t xml:space="preserve">Describe how your solution caters to the following requirement: 
LMS linked to SAP finance for payment purposes. Require confirmation of payments by Eskom for further studies.
Describe the above for both internal and external training. </t>
  </si>
  <si>
    <t>FS 15</t>
  </si>
  <si>
    <t>Describe how your solution caters to the following requirement: 
Data Capture
Allow the capture of details from the approved LMS (FS Application) form and any updated Further Studies Applicant info (such as exam results). Currently this task is done by  Divisional Further Studies coordinators and the Applicant.</t>
  </si>
  <si>
    <t>FS 16</t>
  </si>
  <si>
    <t>Describe how your solution caters to the following requirement: Integration to SAP FI - Trigger / Generate request for payment in SAP Finance
As part of your description provide the following information:
Can LMS be able to link the application and payment process?
Does the system have the ability to allow verification of invoices 
Can LMS trigger SAP payment for approved amount or pettycash, 
Can LMS track payment until the service provider gets paid. 
Describe the Further Studies payment process (including petty cash)</t>
  </si>
  <si>
    <t>FS 17</t>
  </si>
  <si>
    <t>Describe how your solution caters to the following requirement: Provide for Further Studies workflow process 
In your description please include the following information:
Describe Further Study workflow process from application (where the employee apply for further studies) to completion (once employee has completed their qualification)</t>
  </si>
  <si>
    <t>FS 18</t>
  </si>
  <si>
    <t xml:space="preserve">Describe how your solution caters to the following requirement: 
Book a learning activity for Further Studies (i.e. the associated modules/courses that form part of the qualification). </t>
  </si>
  <si>
    <r>
      <t xml:space="preserve">Tenderer Compliance 
</t>
    </r>
    <r>
      <rPr>
        <sz val="9"/>
        <color theme="0"/>
        <rFont val="Calibri"/>
        <family val="2"/>
        <scheme val="minor"/>
      </rPr>
      <t>Tenderer to select compliance to requirement from the drop-down list provided</t>
    </r>
  </si>
  <si>
    <r>
      <t xml:space="preserve">Tenderer Evidence
</t>
    </r>
    <r>
      <rPr>
        <sz val="9"/>
        <color theme="0"/>
        <rFont val="Calibri"/>
        <family val="2"/>
        <scheme val="minor"/>
      </rPr>
      <t>Tenderer to indicate location of evidence e.g. document, section, page, paragraph, etc.</t>
    </r>
  </si>
  <si>
    <r>
      <t xml:space="preserve">Tenderer Comments
</t>
    </r>
    <r>
      <rPr>
        <sz val="9"/>
        <color theme="0"/>
        <rFont val="Calibri"/>
        <family val="2"/>
        <scheme val="minor"/>
      </rPr>
      <t>Tenderer to indicate any applicable comments based on Compliance</t>
    </r>
  </si>
  <si>
    <r>
      <t xml:space="preserve">Answer
</t>
    </r>
    <r>
      <rPr>
        <sz val="10"/>
        <color theme="0"/>
        <rFont val="Calibri"/>
        <family val="2"/>
        <scheme val="minor"/>
      </rPr>
      <t>Evaluator</t>
    </r>
    <r>
      <rPr>
        <b/>
        <sz val="10"/>
        <color theme="0"/>
        <rFont val="Calibri"/>
        <family val="2"/>
        <scheme val="minor"/>
      </rPr>
      <t xml:space="preserve"> </t>
    </r>
    <r>
      <rPr>
        <sz val="9"/>
        <color theme="0"/>
        <rFont val="Calibri"/>
        <family val="2"/>
        <scheme val="minor"/>
      </rPr>
      <t xml:space="preserve">to select scoring to requirement from the drop-down list provided </t>
    </r>
  </si>
  <si>
    <t>REP 1</t>
  </si>
  <si>
    <t>Reporting</t>
  </si>
  <si>
    <t>Describe how the LMS provides for the following mandatory report: LMS Training Report (i.e. Tabular view of employee training over a user-selected time period. This data is used for EXCO reporting to track training of employees, identify training gaps and needs within the organisation.)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</si>
  <si>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2</t>
  </si>
  <si>
    <t>Describe how the LMS provides for the following mandatory report: Course Information (Tabular view of course data which is used for course monitoring by Training Admin and Training Managers)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</si>
  <si>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3</t>
  </si>
  <si>
    <t>Describe how the LMS provides for the following mandatory report: Employee/ Learner training History (Tabular view of training data per employee. It is used as evidence on employees training records)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</si>
  <si>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4</t>
  </si>
  <si>
    <t>Describe how the LMS provides for the following mandatory report: Employee/ Learner training History (Tabular view of facilitator data. It is used as records to track the number of courses an employee has facilitated)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</si>
  <si>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5</t>
  </si>
  <si>
    <t>Describe how the LMS provide a Course Evaluation Report (Tabular view of course evaluation data. It is used to analyse learner feedback after they have completed or attended training.  Summarizes student feedback, course ratings, and instructor performance metrics)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</si>
  <si>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6</t>
  </si>
  <si>
    <t>Describe how the LMS provides for the following mandatory report: Existing Objects
(Tabular view of existing course data. It is used to analyse existing Courses available in the LMS (Active courses or Inactive courses))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</si>
  <si>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7</t>
  </si>
  <si>
    <t>Describe how the LMS provides for the following mandatory report:
SCORM/eLearning reports (SCORM data which is used to analyse Learners / employees online assessment results / scores)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</si>
  <si>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8</t>
  </si>
  <si>
    <t>Describe how the LMS provides for the following mandatory report: Bulk booking Job Overview (Tabular view of bulk bookings data. It is used to analyse booking statuses after Mass upload / Mass booking of Learners on a course and perform error checking)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</si>
  <si>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9</t>
  </si>
  <si>
    <t xml:space="preserve">Describe how the LMS provides for the following mandatory report: Course Prices (Tabular view of pricing data on courses. It is used to analyse course pricing of all courses registered in the LMS)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
</t>
  </si>
  <si>
    <t>REP 10</t>
  </si>
  <si>
    <t>REP 11</t>
  </si>
  <si>
    <t>Describe how the LMS provides for the following mandatory report: Technical Training User Activity Report (Audit trail)
Describe how your solution can illustrate a tabular view of the Audit trail with a data filter options on the various columns / fields. 
Examples include:
Total number of times specific course/learning material  (i.e. LG , FG, video, etc) and/or learning programmes have been viewed and downloaded (the learning repository). This includes visits from business defined organisational clusters (i.e. divisions, sections, etc), learners (default user role), facilitators, multiple visits from the same user and visits to individual pages (specific learning material and learning programmes) from the same user.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</si>
  <si>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12</t>
  </si>
  <si>
    <t>Describe how the LMS provides for the following mandatory report: Technical Training User Activity Report (Audit trail)
Describe how your solution can provide a visual representation (graphs) of the Audit trail with a data filter options on the various columns / fields.  
Examples include:
Total visits ranging from business defined organisational clusters (i.e. divisions, sections, etc) to specific users and specific content (viewed and downloaded). The displayed time frame is user defined (e.g. daily, weekly, monthly, quarterly, annually, etc.)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</si>
  <si>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REP 13</t>
  </si>
  <si>
    <t>Describe how the LMS provides for the following mandatory report: 
Active mentors (i.e. Visual representation of Number of mentors active on the system at a point in time to the lowest data level)
The following are mandatory criteria: 
By, division, age category, gender, area of speciality/interest, years of experience in particular area, qualifications) to the lowest data level
Person who viewed specific content and downloaded it with the date and time.
The solution should cater for any future reporting requirements and/or additional columns or fields.</t>
  </si>
  <si>
    <t>REP 14</t>
  </si>
  <si>
    <t>Describe how the LMS provides for the following mandatory report: 
Mentor-mentee allocation (Visual representation of Number of mentees a mentor has been allocated to over user-specified time period to the lowest data level)
The following are mandatory criteria: 
By, division, age category, gender, area of speciality/interest, years of experience in particular area, qualifications) to the lowest data level</t>
  </si>
  <si>
    <t>REP 15</t>
  </si>
  <si>
    <t>Describe how the LMS provides for the following mandatory report: Active mentees (Visual representation of Number of mentees that are using active mentors over a user-selected time period (e.g., month, quarter, year, year to date, financial year) to the lowest data level)
The following are mandatory criteria: 
By, division, age category, gender, area of speciality/interest, years of experience in particular area, qualifications) to the lowest data level</t>
  </si>
  <si>
    <t>REP 16</t>
  </si>
  <si>
    <t>Describe how the LMS provides for the following mandatory report: Mentorship satisfaction levels (Visual representation of Level of satisfaction with the mentorship provided to an employee in Eskom based on satisfaction survey results to the lowest data level. )
The following are mandatory criteria: 
By, division, age category, gender, area of speciality/interest, years of experience in particular area, qualifications) to the lowest data level</t>
  </si>
  <si>
    <t>REP 17</t>
  </si>
  <si>
    <t xml:space="preserve">Describe how the LMS provides for the following mandatory report: Demographics of Mentorship population in Eskom (Visual representation of the Mentorship population demographics (i.e., Mentors and mentees) across various criteria (e.g., division, age category, gender, development programme, area of speciality/interest, years of experience in particular area, qualifications, available to mentor) to the lowest data level)
</t>
  </si>
  <si>
    <t>REP 18</t>
  </si>
  <si>
    <t xml:space="preserve">Describe how the LMS provides for the following mandatory report: Further Studies Report. 
The following are mandatory criteria: 
Data across the various Further Studies phases (i.e. FS Application, FS Approval, FS payment, Proof of FS results). 
This includes Employee's Learning programmes/qualifications, results, etc. </t>
  </si>
  <si>
    <t>REP 19</t>
  </si>
  <si>
    <t>Planned number of Employees who will be attending the training</t>
  </si>
  <si>
    <t>Non-Functional Requirements</t>
  </si>
  <si>
    <t>Criterion</t>
  </si>
  <si>
    <t>Functional Requirement</t>
  </si>
  <si>
    <t>Requirement Description</t>
  </si>
  <si>
    <r>
      <t xml:space="preserve">Answer
</t>
    </r>
    <r>
      <rPr>
        <sz val="10"/>
        <color rgb="FF000000"/>
        <rFont val="Calibri"/>
        <family val="2"/>
        <scheme val="minor"/>
      </rPr>
      <t>Evaluator</t>
    </r>
    <r>
      <rPr>
        <b/>
        <sz val="10"/>
        <color indexed="8"/>
        <rFont val="Calibri"/>
        <family val="2"/>
        <scheme val="minor"/>
      </rPr>
      <t xml:space="preserve"> </t>
    </r>
    <r>
      <rPr>
        <sz val="9"/>
        <color rgb="FF000000"/>
        <rFont val="Calibri"/>
        <family val="2"/>
        <scheme val="minor"/>
      </rPr>
      <t xml:space="preserve">to select scoring to requirement from the drop-down list provided </t>
    </r>
  </si>
  <si>
    <t>Data Migration from the existing solution into the new solution</t>
  </si>
  <si>
    <t>Data Migration</t>
  </si>
  <si>
    <t>Provide data migration approach and design, and confirm, co-ordinate and manage all required data migration activities with all the required parties. This would include the provision of data migration reconciliation reports and sign-off of data migrated before go-live.</t>
  </si>
  <si>
    <t>Very important</t>
  </si>
  <si>
    <t>(100%) Fully comply with requirement 
(50%) Partially compliant
(0%) No compliance</t>
  </si>
  <si>
    <t>Supplier Evaluation</t>
  </si>
  <si>
    <r>
      <t xml:space="preserve">Provide </t>
    </r>
    <r>
      <rPr>
        <b/>
        <sz val="10"/>
        <rFont val="Calibri"/>
        <family val="2"/>
        <scheme val="minor"/>
      </rPr>
      <t>details</t>
    </r>
    <r>
      <rPr>
        <sz val="10"/>
        <rFont val="Calibri"/>
        <family val="2"/>
        <scheme val="minor"/>
      </rPr>
      <t xml:space="preserve"> of where you have </t>
    </r>
    <r>
      <rPr>
        <b/>
        <sz val="10"/>
        <rFont val="Calibri"/>
        <family val="2"/>
        <scheme val="minor"/>
      </rPr>
      <t xml:space="preserve">successfully implemented </t>
    </r>
    <r>
      <rPr>
        <sz val="10"/>
        <rFont val="Calibri"/>
        <family val="2"/>
        <scheme val="minor"/>
      </rPr>
      <t xml:space="preserve">the recommended LMS solution in the past  5 years.  It is </t>
    </r>
    <r>
      <rPr>
        <b/>
        <u/>
        <sz val="10"/>
        <rFont val="Calibri"/>
        <family val="2"/>
        <scheme val="minor"/>
      </rPr>
      <t>mandatory</t>
    </r>
    <r>
      <rPr>
        <sz val="10"/>
        <rFont val="Calibri"/>
        <family val="2"/>
        <scheme val="minor"/>
      </rPr>
      <t xml:space="preserve"> to provide reference letters for each company listed
In your description, provide the following:
1. Company name
2. Industry
3. Company size
4. Number of users
5. Implementation scope
6. Implementation duration</t>
    </r>
  </si>
  <si>
    <t>Showstopper</t>
  </si>
  <si>
    <t xml:space="preserve">
(100%) Fully comply with requirement: 3  companies or more with reference letters for each one
(50%) Partially compliant: 1 - 2 companies with reference letters for each one
(0%) No compliance: 0 companies</t>
  </si>
  <si>
    <t>Supplier Capability Evaluation</t>
  </si>
  <si>
    <t>Provide supporting information for the implementation(s) stated above. The details must be clearly provided for:
 - Your responsibility within the Project (e.g. full implementation partner, integration partner, testing partner, etc.)
 - All deliverables during project implementation (e.g. solution implementation, integration, project management, change management, etc.)</t>
  </si>
  <si>
    <t>(100%) Fully comply with requirement: Responsibility within Project as a full implementation partner and all implementation deliverables provided
(50%) Partially compliant: Responsibility within Project as a partial implementation partner and some implementation deliverables provided
(0%) No compliance: No responsibility, no deliverables</t>
  </si>
  <si>
    <r>
      <t xml:space="preserve">Provide details of your </t>
    </r>
    <r>
      <rPr>
        <b/>
        <sz val="10"/>
        <rFont val="Calibri"/>
        <family val="2"/>
        <scheme val="minor"/>
      </rPr>
      <t>experience</t>
    </r>
    <r>
      <rPr>
        <sz val="10"/>
        <rFont val="Calibri"/>
        <family val="2"/>
        <scheme val="minor"/>
      </rPr>
      <t xml:space="preserve"> in Specialist Support and Maintenance of the proposed solution in the past 1-3 years 
 - Your responsibility during carrying out support and Maintenance of the solution</t>
    </r>
  </si>
  <si>
    <r>
      <rPr>
        <b/>
        <sz val="10"/>
        <color rgb="FF000000"/>
        <rFont val="Calibri"/>
        <family val="2"/>
        <scheme val="minor"/>
      </rPr>
      <t>100%:</t>
    </r>
    <r>
      <rPr>
        <sz val="10"/>
        <color rgb="FF000000"/>
        <rFont val="Calibri"/>
        <family val="2"/>
        <scheme val="minor"/>
      </rPr>
      <t xml:space="preserve"> Has recent expert experience over the past 1 to 3 years and provided all required detail
</t>
    </r>
    <r>
      <rPr>
        <b/>
        <sz val="10"/>
        <color rgb="FF000000"/>
        <rFont val="Calibri"/>
        <family val="2"/>
        <scheme val="minor"/>
      </rPr>
      <t xml:space="preserve">75%: </t>
    </r>
    <r>
      <rPr>
        <sz val="10"/>
        <color rgb="FF000000"/>
        <rFont val="Calibri"/>
        <family val="2"/>
        <scheme val="minor"/>
      </rPr>
      <t xml:space="preserve">Has expert experience more than 3 to 6 years ago and provided all required detail
</t>
    </r>
    <r>
      <rPr>
        <b/>
        <sz val="10"/>
        <color rgb="FF000000"/>
        <rFont val="Calibri"/>
        <family val="2"/>
        <scheme val="minor"/>
      </rPr>
      <t>50%</t>
    </r>
    <r>
      <rPr>
        <sz val="10"/>
        <color rgb="FF000000"/>
        <rFont val="Calibri"/>
        <family val="2"/>
        <scheme val="minor"/>
      </rPr>
      <t xml:space="preserve">:Has recent expert experience over the past 1 to 3 years with no specific detail
</t>
    </r>
    <r>
      <rPr>
        <b/>
        <sz val="10"/>
        <color rgb="FF000000"/>
        <rFont val="Calibri"/>
        <family val="2"/>
        <scheme val="minor"/>
      </rPr>
      <t>0%</t>
    </r>
    <r>
      <rPr>
        <sz val="10"/>
        <color rgb="FF000000"/>
        <rFont val="Calibri"/>
        <family val="2"/>
        <scheme val="minor"/>
      </rPr>
      <t>: Has no Experience for the proposed middleware platform</t>
    </r>
  </si>
  <si>
    <t>Human Change &amp; Communication Management</t>
  </si>
  <si>
    <t>Provide a description of your Change &amp; Communication Management that would be required in order to successfully take-up and utilise the Solution. The Eskom Business End Users of the system must be properly communicated with and all necessary aspects of Human Change Management as it pertains to the new system must take place.
Confirm that you will provide at least for the following Change Management during all stages of the Project:
- Compile a change management plan.
- Stakeholder identification and communication.
- Preparation for change.
- Awareness
- Change implementation.</t>
  </si>
  <si>
    <t>End User Training Requirements</t>
  </si>
  <si>
    <t>Training</t>
  </si>
  <si>
    <t>Training to be documented and performed in English.
Training to be conducted in South African time.
End User Training at all levels as required to be provided. 
Administrator Training at all levels as required to be provided.
Classroom-based and/or web-based (Online) training is required.
Co-ordinate and manage all aspects of training including role design, user mapping and training delivery.
All trainers from service provider should be certified trainers. Eskom could request certified copies of the certificates as and when required.
Train-the Trainers
Site super user training</t>
  </si>
  <si>
    <t>Eskom Support Staff Training</t>
  </si>
  <si>
    <t>Support Staff Training. Knowledge transfer of assigned Eskom staff through all stages of the project lifecycle and using a defined skills transfer program.
All trainers should be certified trainers. Eskom could request certified copies of the certificates as and when required.</t>
  </si>
  <si>
    <t>Important</t>
  </si>
  <si>
    <t>Productionalise the Solution for Eskom</t>
  </si>
  <si>
    <t>Implementation / Productionalisation</t>
  </si>
  <si>
    <t>Provide a detailed Plan of all the Implementation / Productionalisation activities and a roll back plan.</t>
  </si>
  <si>
    <t>Confirm how you will be able to prepare and quality assure the following:
1) Pre-Transfer Design which includes all necessary Test Results of the solution and provide the required expertise to present it to the Eskom Governance Committee/s. All designs must be approved at the relevant Eskom Architecture Design Governance committee before it can be productionalised. 
2) Required documents, according to Eskom's Project Governance, and obtain approval for the go-live.</t>
  </si>
  <si>
    <t>Stabilisation of the Solution</t>
  </si>
  <si>
    <t xml:space="preserve">Stabilisation </t>
  </si>
  <si>
    <t>Confirm how you will be able to ensure that when the solution is implemented in production a 3 month stabilisation period is provided. (During this time the Vendor must produce the monthly reports, to submitted to Eskom, reporting on the SLA metrics achieved.)</t>
  </si>
  <si>
    <t>Support and Maintenance</t>
  </si>
  <si>
    <t>Service Provision for Software Solution</t>
  </si>
  <si>
    <t>Please provide an explanation of circumstances in which the Solution and / or Hosting services could be suspended.
Eskom will only agree to suspension on an emergency basis. In the event of Supplier having to prevent or mitigate the effects of disabling code, subject to Supplier then escalating to ESKOM and agreeing to a timeframe for restoration of services.</t>
  </si>
  <si>
    <t xml:space="preserve">Please provide an explanation of circumstances in which the solution support services could be terminated. ALSO provide an explanation of notification, or an option to subscribe to a notification service, in the event of changes made to the terms governing the service. </t>
  </si>
  <si>
    <t>Solution Implementation</t>
  </si>
  <si>
    <r>
      <t xml:space="preserve">Confirm you will have the </t>
    </r>
    <r>
      <rPr>
        <b/>
        <sz val="10"/>
        <rFont val="Calibri"/>
        <family val="2"/>
        <scheme val="minor"/>
      </rPr>
      <t xml:space="preserve">Technical resources available that have the experience </t>
    </r>
    <r>
      <rPr>
        <sz val="10"/>
        <rFont val="Calibri"/>
        <family val="2"/>
        <scheme val="minor"/>
      </rPr>
      <t xml:space="preserve">to manage, implement,  test, deploy, setup and config of the recommended LMS solution. </t>
    </r>
    <r>
      <rPr>
        <i/>
        <sz val="10"/>
        <rFont val="Calibri"/>
        <family val="2"/>
        <scheme val="minor"/>
      </rPr>
      <t>Eskom holds the right to request the CVs of project resources to confirm technical experience at any time</t>
    </r>
  </si>
  <si>
    <t>Critical</t>
  </si>
  <si>
    <t>(100%) Fully comply with requirement  - all resources have technical experience
(50%) Partially compliant - some resources have technical experience
(0%) No compliance - no experience</t>
  </si>
  <si>
    <t>Project Governance</t>
  </si>
  <si>
    <t>Meeting the project delivery timelines</t>
  </si>
  <si>
    <t>Project Management</t>
  </si>
  <si>
    <r>
      <t>Various Eskom organisational stakeholders will be involved in the project. In order to ensure an integrated approach, project management is required. The Respondent shall provide a</t>
    </r>
    <r>
      <rPr>
        <b/>
        <sz val="10"/>
        <rFont val="Calibri"/>
        <family val="2"/>
        <scheme val="minor"/>
      </rPr>
      <t xml:space="preserve"> detailed proposal to manage and perform all project management activities</t>
    </r>
    <r>
      <rPr>
        <sz val="10"/>
        <rFont val="Calibri"/>
        <family val="2"/>
        <scheme val="minor"/>
      </rPr>
      <t xml:space="preserve"> in accordance with Eskom project governance and milestone timeframes.  These activities shall be performed by resource/s based in South Africa for the duration of the project.</t>
    </r>
  </si>
  <si>
    <t>Options for Tenderer Compliance Selection &amp; Eskom Evaluator Functionality Score</t>
  </si>
  <si>
    <r>
      <rPr>
        <b/>
        <sz val="9"/>
        <color rgb="FFC00000"/>
        <rFont val="Arial"/>
        <family val="2"/>
      </rPr>
      <t xml:space="preserve">5 - </t>
    </r>
    <r>
      <rPr>
        <sz val="9"/>
        <rFont val="Arial"/>
        <family val="2"/>
      </rPr>
      <t>Fully compliant (no architectural gaps)</t>
    </r>
  </si>
  <si>
    <r>
      <rPr>
        <b/>
        <sz val="9"/>
        <color rgb="FFC00000"/>
        <rFont val="Arial"/>
        <family val="2"/>
      </rPr>
      <t xml:space="preserve">4 - </t>
    </r>
    <r>
      <rPr>
        <sz val="9"/>
        <rFont val="Arial"/>
        <family val="2"/>
      </rPr>
      <t>Compliant with configuration or other architectural options (tenderer to tailor existing architecture options)</t>
    </r>
  </si>
  <si>
    <r>
      <rPr>
        <b/>
        <sz val="9"/>
        <color rgb="FFC00000"/>
        <rFont val="Arial"/>
        <family val="2"/>
      </rPr>
      <t xml:space="preserve">3 - </t>
    </r>
    <r>
      <rPr>
        <sz val="9"/>
        <rFont val="Arial"/>
        <family val="2"/>
      </rPr>
      <t>Compliant with architecture changes (tenderer to tailor new architecture AND ensure changes are preserved in future upgrades)</t>
    </r>
  </si>
  <si>
    <r>
      <rPr>
        <b/>
        <sz val="9"/>
        <color rgb="FFC00000"/>
        <rFont val="Arial"/>
        <family val="2"/>
      </rPr>
      <t xml:space="preserve">2 - </t>
    </r>
    <r>
      <rPr>
        <sz val="9"/>
        <rFont val="Arial"/>
        <family val="2"/>
      </rPr>
      <t>Compliant with customization (tenderer to provide new architecture capability BUT changes NOT preserved in future upgrades)</t>
    </r>
  </si>
  <si>
    <r>
      <rPr>
        <b/>
        <sz val="9"/>
        <color rgb="FFC00000"/>
        <rFont val="Arial"/>
        <family val="2"/>
      </rPr>
      <t xml:space="preserve">1 - </t>
    </r>
    <r>
      <rPr>
        <sz val="9"/>
        <color indexed="8"/>
        <rFont val="Arial"/>
        <family val="2"/>
      </rPr>
      <t>Partially compliant (additional architecture capability required but tenderer has NO intent to customize or change)</t>
    </r>
  </si>
  <si>
    <r>
      <rPr>
        <b/>
        <sz val="9"/>
        <color rgb="FFC00000"/>
        <rFont val="Arial"/>
        <family val="2"/>
      </rPr>
      <t xml:space="preserve">0 - </t>
    </r>
    <r>
      <rPr>
        <sz val="9"/>
        <color indexed="8"/>
        <rFont val="Arial"/>
        <family val="2"/>
      </rPr>
      <t>Non-compliant (no capability available and tenderer has NO intent to change it)</t>
    </r>
  </si>
  <si>
    <t>Architecture - Solution Overview</t>
  </si>
  <si>
    <t>Solution Design Overview</t>
  </si>
  <si>
    <t>Show stopper</t>
  </si>
  <si>
    <t>Architecture - Solution Design</t>
  </si>
  <si>
    <t>Confirm how you will be able to prepare and quality assure the functional/technical specification and physical/detailed design of the solution and provide the required expertise to present it to the Eskom Governance Committee/s. All designs must be approved at the relevant Eskom Architecture Design Governance committee before it can be productionalised.</t>
  </si>
  <si>
    <t xml:space="preserve">Provide a diagram with descriptions for the following Architecture Components:
1)  high-level standard product functions and features provided by your solution that would be made available for this Tender. Provide descriptions of each.
2)   high-level standard data entities / elements needed and created by your solution. Also describe any data dependencies from other data sources in order for your Solution to work as per Tender request.
3)   high-level standard interfaces / integration / APi's used and needed in order for your Solution to work as per Tender request. Provide  a list of available API's and webservices with descriptions of each. </t>
  </si>
  <si>
    <t>Describe your user interface/s. Provide details on any of the features that might not be available between different end-points i.e. Browser vs Mobile vs Desktop App vs Virtualisation, etc.
-Indicate if it is client based and/or web-interface based and/or mobile device based, etc.  
   -Indicate all compatible browsers if web based interface and any minimum requirements on the client side.
   -Indicate compatible operating systems and minimum requirements on the client and/or mobile side.</t>
  </si>
  <si>
    <t>Provide details regarding the software dependencies of the proposed solution, including any reliance on other software components and the need for any additional / other licenses in order for your Solution to work as per Tender request. Indicate which are included in this Tender offer and which are excluded.</t>
  </si>
  <si>
    <t>Provide information around your solutions future alignment.  
Description should include, but do not have to be limited to the criteria below:
a) Provide the roadmap for product development and support for at least the next 3-5 years.
b) The functionality your solution offers to enable a smart Digital Enterprise Learning and Development Capability.
c) The role that innovation and research play in your product development
d) Describe/ motivate how you keep abreast of the latest technology and market trends?</t>
  </si>
  <si>
    <t>Architecture - Ux Design</t>
  </si>
  <si>
    <t>Describe the capabilities your solution has to enhance user experience and enable operational efficiencies e.g. configure/personalise toolbars/reports/dashboards, self-service reports, other self-service capability, modelling efficiencies, automation of repetitive tasks, etc.</t>
  </si>
  <si>
    <t>Architecture - Modern Design</t>
  </si>
  <si>
    <t>Indicate whether your solution is following a composable and modular architecture approach (APi Economy, MicroService Architecture, Containerisation, etc).  Provide details. If these are not catered for explain how additional functions and features, integration interfaces, upgrades, improvements, etc are achieved without disruption.</t>
  </si>
  <si>
    <t>Indicate where and how 4IR technologies are utilised to ensure an exceptional user experience and modern learning methods / interactions. 
Indicate for each of the following whether these capabilities are catered for and how: 
1) Personal Assistants (like Chatbots), 
2) Artificial Intelligence and GenAI,
3) Machine Learning, 
4) Robotic Process Automation, 
5) Predictive Analytics, 
6) Gamification, 
7) Virtual Reality
8) Augmented and Mixed Reality
9) 3D and 4D-Modelling and Simulation, 
10) rendering Mooks / Podcasts, 
11) Mobile Learning
12) E-Commerce (Learning Marketplace)
If these are not part  of your Solution, describe how these can be added on / integrated to your Solution to provide such Learning Experiences.</t>
  </si>
  <si>
    <t>Architecture - Solution Hardware / Infrastructure</t>
  </si>
  <si>
    <t>Infrastructure Design Overview</t>
  </si>
  <si>
    <t>Provide the Infrastructure Design Overview. Provide a description of how the infrastructure and hardware will meet the requirements as per the SOW. The Infrastructure Service supplied must meet the growth, sizing, performance and availability and design requirements stipulated. It should allow flexibility to adjust capacity for the contract period.</t>
  </si>
  <si>
    <t>Architecture - Solution / Infrastructure Scaling</t>
  </si>
  <si>
    <t>Performance Design Overview</t>
  </si>
  <si>
    <t>Confirm that the Software and Infrastructure and all other related Functions and Services can perform for the following usage:
You would need to prove that the proposed Solution is able to handle at least the following without performance being compromised:
a) Unique Registered On-Line Users: 45660 Users
b) Number of On-Line Course Bookings: 214278 Bookings (45660 Unique Users)
c) Number of Classroom Course Bookings done Online: 129500 Bookings (33166 Unique Users)
d) Number of On-Line Courses available: 2171 Total number of Online Courses  with 107 new Courses created in the past financial year
e) Number of Classroom Courses/Events Scheduled: 14743 in the past financial year
f) 100GB LMS Data and 200GB Learning Content/Documents/Files</t>
  </si>
  <si>
    <t>Multi-Cloud Hosting</t>
  </si>
  <si>
    <t>Please provide response on each of the following:
1) Indicate all compatible and certified cloud platforms for your solution.
In addition detail if your solution is available on any of these Hyperscaler Markets/Stores. If not, are there any intentions to achieve this in future?  Provide details.
2) Does your product offer application portability, allowing applications to be deployed on multiple cloud platforms with compatibility across different technologies and the use of cloud platform-agnostic models like IaaS or CaaS? Provide details.
3) Can the product facilitate data portability, enabling the hosting of data across different cloud platforms, including widely used data platforms? Provide details.</t>
  </si>
  <si>
    <t>Architecture - Integration Design</t>
  </si>
  <si>
    <t>Multi-Tenant/Cloud Integration Design</t>
  </si>
  <si>
    <t>Explain how seamless interfacing / integration is achieved between your Cloud-based Software, other 3rd Party Cloud-based Software / Platforms and Software that are hosted in Eskom's own Data Centre.</t>
  </si>
  <si>
    <t>Seamless and Efficient  Integration / Data Flows</t>
  </si>
  <si>
    <t>Does the application provide API's for integration which can be exposed as consumable services?
Indicate for each of the Integration interfaces listed above which are implemented as API's.</t>
  </si>
  <si>
    <t>Architecture - Resiliency</t>
  </si>
  <si>
    <t>Secure by Design with sufficient Redundancy</t>
  </si>
  <si>
    <t>Provide explanation of how the architecture has been constructed to ensure:
•	Tiered Architecture even in a multi-Cloud/Hosting environment
•Data Leakage Prevention
•	Resilience against Cyber Exploitation</t>
  </si>
  <si>
    <t>Architecture - Information Protection</t>
  </si>
  <si>
    <t>Secure by Design</t>
  </si>
  <si>
    <t>Does your Solution utilise the principle of Least Privilege by allowing each user the minimum amount of access necessary for their work and role to be performed? If not how is Information Protection achieved? - The principle of Least Privilege must be applied to prevent accidental oversharing of sensitive information.</t>
  </si>
  <si>
    <t>Data Security - Information Protection and Governance</t>
  </si>
  <si>
    <t xml:space="preserve">Describe how your Solution will achieve each of the following Principles and Requirements:
- Information and information resources must be classified as per the relevant Eskom policies and standards. 
- Eskom’s data must be protected via encryption and key management.  All data at rest and in transit must be encrypted.
- Data in transit must be protected with TLS (Transport Layer Security) 1.3 encryption. 
- Data of different disciplines to be retained could potentially be governed by different regulatory and legislative requirements, which the solution must cater for, to assist Eskom in automatically retain, archive, delete and store records in a compliant manner.
- The Fail-Safe Architecture principle recognizes the importance of designing resilient cloud architectures that can withstand the failure of individual security controls. By implementing fail-safe measures, the integrity and confidentiality of Eskom’s Systems and data, even in the event of control failures, can be maintained. This principle ensures continuous protection and reduces the risk of security breaches or unauthorized access.
</t>
  </si>
  <si>
    <t>Architecture - Information Exchange</t>
  </si>
  <si>
    <t>How will your Solution provide a secure, end to end encrypted data gateway connection between the SaaS offering and Eskom’s private network for interfacing with on-premise Solutions like SAP HCM?  The principle of Zero Trust must be applied e.g. dedicated, secure landing zones for workloads.</t>
  </si>
  <si>
    <t>Architecture - Cloud-based Optimisation</t>
  </si>
  <si>
    <t>Secure and Optimised Design</t>
  </si>
  <si>
    <t>Explain how your Solution Design ensures Security by Design, whilst also balancing  business continuity, system criticality, performance and operational requirements, and operational cost expenditure.
WAF or alternative Cloud Best Practice Reference Architecture to be used, and discuss in detail how it will ensure an optimal, resource and cost effective, secure configured design and deployment in terms of the following (more design aspects and principles could be added if required):
•	Reliability
•	Security
•	Cost optimization
•	Operational excellence
•	Performance efficiency
•	Sustainability</t>
  </si>
  <si>
    <t>Architecture - Solution Configuration and Development</t>
  </si>
  <si>
    <t>Configuration and Development</t>
  </si>
  <si>
    <t>Indicate clearly and in detail any Custom Development and / or non-Standard Custom Configuration that would be required to meet the business requirements (specific functionality and integration as per the SOW)</t>
  </si>
  <si>
    <t>Cloud</t>
  </si>
  <si>
    <t>CLO1.1</t>
  </si>
  <si>
    <t>Cloud Risk Assessment
Cloud Policy
2.2.12.1 The cloud service model (i.e. IaaS, PaaS or SaaS) and deployment model (i.e. Private, Public or Hybrid cloud) shall be determined by a pre-defined set of Cloud selection criteria as per the Selection Criteria set out by Group IT.</t>
  </si>
  <si>
    <t>ARCHITECTURE
Cloud Service Model</t>
  </si>
  <si>
    <t>Please specify in detail all the Cloud Service Models that are possible with your Solution (e.g. IaaS, PaaS, SaaS, Hybrid, DaaS, XaaS)?
For this Solution Eskom prefers a SaaS Model on a Vendor provided Cloud Service. If not possible kindly explain why.</t>
  </si>
  <si>
    <t>CLO1.2</t>
  </si>
  <si>
    <t>ARCHITECTURE
Cloud Service Deployment</t>
  </si>
  <si>
    <t>Please specify your Service Deployment Model (Private, Community, Public or Hybrid)?</t>
  </si>
  <si>
    <t>CLO1.3</t>
  </si>
  <si>
    <t>COSTING
Contractual and Licencing Models</t>
  </si>
  <si>
    <t>CLO1.4</t>
  </si>
  <si>
    <t xml:space="preserve">Cloud Policy
2.2.2.3 Acceptable locations for the storage and/or processing of Eskom data must be identified in all contracts with CSPs by Eskom.
2.2.2.4 In the case of hosting offshore, the location where the Cloud Service is hosted must be assessed and approved for compliance with relevant laws and regulations related to Data Privacy. Any other laws that may override data privacy laws or enable the government of the country in question to access data and personal information sometimes without any prior notification, permission or court order must be assessed. </t>
  </si>
  <si>
    <t>Is the service hosted outside the borders of South Africa? 
a) If so, Please specify the country where the service is hosted.
b) Please specify the location where all systems are located and advise re ESKOM’s access rights to such location and facilities.
For this SaaS Solution Eskom prefers an In-Country Service, but if not possible this could also be in the EU.</t>
  </si>
  <si>
    <t>CLO1.5</t>
  </si>
  <si>
    <t>Cloud Data Standard
C. Information that is classified as Secret and Top Secret can be processed and/or stored in a Cloud environment subject to the Baseline Security Controls for the Cloud, the minimum conditions specified for Confidential information, as well as the following minimum conditions:
1.  Application processing must be done on physical or virtual servers that is exclusively for the use of Eskom, its subsidiaries and users, e.g. a SaaS instance that is not shared with a non-Eskom entity.
2.  Eskom Information shall not share storage services with a non-Eskom entity.</t>
  </si>
  <si>
    <t>Does your Cloud service have the option for dedicated Compute and Storage infrastructure that is not shared by any other cloud tenants?
Eskom prefers to have all Data impacted by POPIA hosted on Private / Dedicated Infrastructure.</t>
  </si>
  <si>
    <t>CLO1.6</t>
  </si>
  <si>
    <t>Cloud Risk Assessment
Cloud Policy
2.2.12.1 The cloud service model (i.e. IaaS, PaaS or SaaS) and deployment model (i.e. Private, Public or Hybrid cloud) shall be determined by a pre-defined set of Cloud selection criteria as per the Selection Criteria set out by Group IT.</t>
  </si>
  <si>
    <t>DATA OWNERSHIP</t>
  </si>
  <si>
    <t>Please confirm that ESKOM retains ownership of the data that ESKOM stores, transmits, and/or creates with the Cloud Service.</t>
  </si>
  <si>
    <t>CLO1.7</t>
  </si>
  <si>
    <t>ESKOM prohibits this unless otherwise agreed in writing with ESKOM and then under specific circumstances and separate terms being agreed.</t>
  </si>
  <si>
    <t>a) Does the Supplier reserve any rights to use ESKOM data for the purposes of operating and improving the services?
b) Does the Supplier reserve the right to use ESKOM data for the purposes of advertising?
c) Does the Supplier reserve the right to use, or make ESKOM data available as anonymized open data?</t>
  </si>
  <si>
    <t>CLO1.8</t>
  </si>
  <si>
    <t>Does the Supplier’s compliance with copyright laws and other applicable intellectual property rights restrict the type of content ESKOM can store with the cloud service?</t>
  </si>
  <si>
    <t xml:space="preserve">a) Do the Supplier’s terms apply to metadata?
b) Does ESKOM gain ownership of metadata generated by the cloud service system during procedures of upload, management, download, and migration?
c) Does ESKOM have the right to access these metadata during the contractual relationship? </t>
  </si>
  <si>
    <t>CLO1.9</t>
  </si>
  <si>
    <t>Cloud Policy
2.2.4.5 Eskom shall ensure that it is adequately protected against CSP vendor lock-in and that all Eskom data and information be returned to Eskom as and when required.
Cloud Data Standard
Baseline Security Controls
Data availability – Data must be replicated to an on-premise location, or the Cloud environment of a different Cloud Service Provider, to ensure continuous access thereto in the event of a disruption.</t>
  </si>
  <si>
    <t>AVAILABILITY, RETRIEVAL AND USE
Availability</t>
  </si>
  <si>
    <t>CLO1.10</t>
  </si>
  <si>
    <t>Cloud Policy
2.2.4.2 Eskom shall ensure that SLAs contain the high availability requirements (as per the Business Impact Assessment done by Eskom) for applications and data in the event of planned or unplanned disruptions or outages.</t>
  </si>
  <si>
    <t>a) Does the degree of availability of the data that is hosted by your Solution allow ESKOM to comply with access to information, data retention, audit and privacy laws as stipulated by the POPIA?
b) Does the degree of availability of the data that is hosted by your Solution allow ESKOM to comply with the right of authorities to legally access ESKOM data for investigation, audit, control or judicial purposes as stipulated by the POPIA?</t>
  </si>
  <si>
    <t>CLO1.11</t>
  </si>
  <si>
    <t>Could Policy
2.2.4.3 Business continuity, disaster recovery plans, backups and redundancy mechanisms must be reviewed by Eskom.</t>
  </si>
  <si>
    <t>DATA STORAGE AND PRESERVATION: Backup and Disaster Recovery-Data Storage</t>
  </si>
  <si>
    <t>a) Is backup of all data and metadata included as part of the service offering and are there tools and interfaces available for Administrators to interact with and restore this data?
b) Is disaster recovery of all data and metadata included as part of the service offering and are there tools and interfaces available for Administrators to restore this data?</t>
  </si>
  <si>
    <t>CLO1.12</t>
  </si>
  <si>
    <t>DATA STORAGE AND PRESERVATION: Data Preservation-
Data Retention</t>
  </si>
  <si>
    <t>Are the procedures, time and cost for restoring ESKOM data following a service outage clearly defined?</t>
  </si>
  <si>
    <t>CLO1.13</t>
  </si>
  <si>
    <t>In the event of accidental data deletion, does the Supplier bear responsibility for data recovery?</t>
  </si>
  <si>
    <t>CLO1.14</t>
  </si>
  <si>
    <t>Does the Supplier offer any service levels related to data restoration in the event of data loss or corruption?</t>
  </si>
  <si>
    <t>CLO1.15</t>
  </si>
  <si>
    <t>Cloud Policy
All data retentions requirements as per Policy for Records Retention periods must be adhered to.
2.2.5.4 The CSP must delete/eliminate any trace of Eskom data/information from its systems at the end of the Contract in accordance with the guidelines defined in National Institute of Standards and Technology (NIST).</t>
  </si>
  <si>
    <t>DATA STORAGE AND PRESERVATION: Data Retention and Disposition</t>
  </si>
  <si>
    <t>Please confirm each of the following:
a) At contract termination the CSP must be able to destroy ESKOM data and associated metadata (and all their copies, including backups)  in compliance with ESKOM data retention and disposition policies.
b) Will the Data be immediately and permanently destroyed in a manner that prevents their reconstruction, according to a secure destruction policy ensuring confidentiality of the data until their complete deletion?
c) Will the Supplier deliver and/or give access to audit trails of the destruction activity?
d) Will the Supplier supply an attestation, report, or statement of deletion (if required by ESKOM internal or legal destruction policies)?
e) Will the Supplier also destroy associated metadata upon disposition of ESKOM data?</t>
  </si>
  <si>
    <t>CLO1.16</t>
  </si>
  <si>
    <t>Cloud Policy
2.2.6.4 Eskom must ensure that the CSP’s maintain the same levels of security and controls required across all platforms and data centers.
Cloud Data Standard
Baseline Security Control
Access to Cloud environment – access control to Cloud environments, as well as the ingress and egress movement of data, will be done using existing mechanisms and other complementary Cloud-specific mechanisms. Do not enable direct remote access to Cloud VMs from the Internet, but enforce the use of VPNs.</t>
  </si>
  <si>
    <t>SECURITY, CONFIDENTIALITY AND PRIVACY: Security</t>
  </si>
  <si>
    <t>Please describe how the system prevents unauthorized access, use, alteration or destruction of ESKOM data?
Also refer to Security Section for further details required.</t>
  </si>
  <si>
    <t>CLO1.17</t>
  </si>
  <si>
    <t>Cloud Data Standard
Baseline Security Control
Access to Cloud environment – access control to Cloud environments, as well as the ingress and egress movement of data, will be done using existing mechanisms and other complementary Cloud-specific mechanisms. Do not enable direct remote access to Cloud VMs from the Internet, but enforce the use of VPNs.</t>
  </si>
  <si>
    <t>SECURITY, CONFIDENTIALITY AND PRIVACY: Security and Integrity</t>
  </si>
  <si>
    <t>a) Please describe how ESKOM data is secured during procedures of transfer into and out of the system?
b) Are there procedures to ensure file integrity during transfer of ESKOM data into and out of the system?
Also refer to Security Section for further details required.</t>
  </si>
  <si>
    <t>CLO1.18</t>
  </si>
  <si>
    <t>Does the system provide and give ESKOM access to audit trails, metadata and/or access logs to demonstrate security measures?</t>
  </si>
  <si>
    <t>CLO1.19</t>
  </si>
  <si>
    <t>a) Does the Supplier use the services of a sub-contractor?
b) Does the Supplier offer information about the identity of the sub-contractor and its tasks?
c) Are subcontractors held to the same level of legal obligations as the Supplier of the cloud service?</t>
  </si>
  <si>
    <t>CLO1.20</t>
  </si>
  <si>
    <t>SECURITY, CONFIDENTIALITY AND PRIVACY: Confidentiality and Privacy</t>
  </si>
  <si>
    <t>a) Does the Supplier have a confidentiality policy with regards to its employees, partners and subcontractors?
b) Does the Supplier’s terms include privacy, confidentiality, or security policies for sensitive, confidential, personal or other special kinds of data? If so, please confirm that these are aligned with Eskom’s requirements.</t>
  </si>
  <si>
    <t>CLO1.21</t>
  </si>
  <si>
    <t>SECURITY, CONFIDENTIALITY AND PRIVACY: Privacy</t>
  </si>
  <si>
    <t>a) Is it clearly stated what information (including personal information) is collected about ESKOM, why it is collected and how it will be used by the Supplier? Please provide the description of this Data, if any.
b) Does the Supplier share this information with other companies, organizations, or individuals without ESKOM’s consent?
c) If the Supplier shares this information with their affiliates for processing reasons, is this done in compliance with an existing privacy, confidentiality, or security policy?</t>
  </si>
  <si>
    <t>CLO1.22</t>
  </si>
  <si>
    <t>Cloud Policy
2.2.10.3 Eskom must ensure the adoption of common and open standards and that the overall integrity and ease of integration with core systems are maintained.
2.2.11.1 Eskom must ensure contractually that the CSP complies with all applicable information security policies and standards.
Cloud Data Standard
B. Information that is classified as Confidential can be processed and/or stored in a Cloud environment subject to the Baseline Security Controls for the Cloud and the following minimum conditions:
1.  The Cloud Service Provider (CSP) must have the required certifications as determined in the Eskom Cloud Security Standard.</t>
  </si>
  <si>
    <t>SECURITY, CONFIDENTIALITY AND PRIVACY: Accreditation and Auditing - Security</t>
  </si>
  <si>
    <t>Please list all relevant Cloud Compliancy and Audit reports for your Cloud Service. (e.g. ISO27018, SOC2 etc.)</t>
  </si>
  <si>
    <t>CLO1.23</t>
  </si>
  <si>
    <t xml:space="preserve">Cloud Policy
2.2.2.3 Acceptable locations for the storage and/or processing of Eskom data must be identified in all contracts with CSPs by Eskom.
2.2.2.4 In the case of hosting offshore, the location where the Cloud Service is hosted must be assessed and approved for compliance with relevant laws and regulations related to Data Privacy. Any other laws that may override data privacy laws or enable the government of the country in question to access data and personal information sometimes without any prior notification, permission or court order must be assessed. </t>
  </si>
  <si>
    <t>a) Does the CSP clearly state the legal jurisdiction in which the agreement will be enforced and potential disputes will be resolved, in the event that data is stored or processed outside of South Africa?
b) Will it be possible for ESKOM stored data to be subject to disclosure orders by national or foreign security authorities?</t>
  </si>
  <si>
    <t>CLO1.24</t>
  </si>
  <si>
    <t>Cloud Policy
2.2.2.3 Acceptable locations for the storage and/or processing of Eskom data must be identified in all contracts with CSPs by Eskom.
2.2.2.4 In the case of hosting offshore, the location where the Cloud Service is hosted must be assessed and approved for compliance with relevant laws and regulations related to Data Privacy. Any other laws that may override data privacy laws or enable the government of the country in question to access data and personal information sometimes without any prior notification, permission or court order must be assessed.
Cloud Data Standard
B. Information that is classified as Confidential can be processed and/or stored in a Cloud environment subject to the Baseline Security Controls for the Cloud and the following minimum conditions:
1.  The Cloud Service Provider (CSP) must have the required certifications as determined in the Eskom Cloud Security Standard.
2.  The Data Centres(DCs) of the CSP, including backup DCs, must be in sovereign regions with privacy and data governance laws at least equal to those of South Africa. Eskom information must not be stored in data centres based in countries with authoritarian laws that make provision for the seizure of information belonging to any organisation during an unrelated legal matters.
3.  User and Service authentication must be done using the current Eskom identity and access management solution.
C. Information that is classified as Secret and Top Secret can be processed and/or stored in a Cloud environment subject to the Baseline Security Controls for the Cloud, the minimum conditions specified for Confidential information, as well as the following minimum conditions:</t>
  </si>
  <si>
    <t>BUSINESS CONTINUITY: Cloud Services</t>
  </si>
  <si>
    <t>Under Supplier’s standard offering, to what extent would Supplier withhold services?
Suppler will warrant that it will not withhold Services provided hereunder, for any reason, including but not limited to a dispute between the parties arising under this Agreement, except as may be specifically authorized herein.</t>
  </si>
  <si>
    <t>CLO1.25</t>
  </si>
  <si>
    <t>END OF SERVICE – CONTRACT TERMINATION: Cloud Transition and Integration</t>
  </si>
  <si>
    <t>In the event that the Supplier terminates the service, will ESKOM be provided with sufficient lead time to migrate the service without service interruption?</t>
  </si>
  <si>
    <t>CLO1.26</t>
  </si>
  <si>
    <t>Please stipulate the procedure, cost (or cost estimate or costing basis), and time period for returning/transferring ESKOM data at the end of the contract.</t>
  </si>
  <si>
    <t>CLO1.27</t>
  </si>
  <si>
    <t>If the contract is terminated, will ESKOM data be transferred to ESKOM or to another Supplier of ESKOM’s choice in a usable and interoperable format?</t>
  </si>
  <si>
    <t>CLO1.28</t>
  </si>
  <si>
    <t>Business Continuity</t>
  </si>
  <si>
    <t>Confirm that your SaaS Offering can provide for the following:
- The solution design must cater for unforeseen events and maintaining operational resilience to mitigate the impact of disruptions, minimize downtime, and ensure the ability to transition workloads between environments when required.
- The solution must provide appropriate redundancy and resiliency. 
- The solution’s connectivity should be optimised with High Availability (e.g., Built-in ability to restore the workloads across other landing zones) and Disaster Recovery capabilities (e.g., to other geo-regions within and outside of the SA borders), ensuring uninterrupted operations in the case of unforeseen events.</t>
  </si>
  <si>
    <t>CLO1.29</t>
  </si>
  <si>
    <t>Resource Optimisation and Continuous Monitoring</t>
  </si>
  <si>
    <t>Confirm that your SaaS Offering can provide for the following:
- The solution and all components, and workloads and configurations must be continuously monitored.  
- The service provider shall assist to implement the necessary financial management and monitoring processes and enforce agreed limits through available cloud provider policies and governance (e.g. automated business rules, monitoring dashboards, allocation of infrastructure resources within contractual agreed costs, etc).
- Resource efficiency, optimization, and right-sizing, not only ensure optimised operational expenditure, but also would assist to reduce energy consumption, and contribute to a more sustainable future.</t>
  </si>
  <si>
    <t>CLO1.30</t>
  </si>
  <si>
    <t>Integration mechanisms and models need to support secure and complete data exchange for hybrid solutions (on-premise and cloud) that align to the performance requirements of the solution ecosystem</t>
  </si>
  <si>
    <t>SECURITY AND INTEGRATION: Cloud Data Transfer and Integration</t>
  </si>
  <si>
    <t>Do you provide an Integration Model and / or standard interfaces between on-premise environments and cloud environments to ensure secure, complete and performing data exchange and workloads?</t>
  </si>
  <si>
    <t>Third-Party Attestation Reports</t>
  </si>
  <si>
    <r>
      <t>The Tenderer shall have a valid SOC 1 Type II and SOC 2 Type II Reports for the proposed SaaS solution.</t>
    </r>
    <r>
      <rPr>
        <b/>
        <sz val="10"/>
        <color rgb="FF000000"/>
        <rFont val="Arial"/>
        <family val="2"/>
      </rPr>
      <t xml:space="preserve">
</t>
    </r>
    <r>
      <rPr>
        <sz val="10"/>
        <color rgb="FF000000"/>
        <rFont val="Arial"/>
        <family val="2"/>
      </rPr>
      <t xml:space="preserve"> If the SOC 2 Type II report is older than six (6) months, the Bridge Letter is required.</t>
    </r>
    <r>
      <rPr>
        <b/>
        <sz val="10"/>
        <color rgb="FF000000"/>
        <rFont val="Arial"/>
        <family val="2"/>
      </rPr>
      <t xml:space="preserve">
</t>
    </r>
    <r>
      <rPr>
        <sz val="10"/>
        <color rgb="FF000000"/>
        <rFont val="Arial"/>
        <family val="2"/>
      </rPr>
      <t xml:space="preserve">
</t>
    </r>
  </si>
  <si>
    <t>(0%) No compliance</t>
  </si>
  <si>
    <t>(100%) Fully comply with requirement - Tenderer does have a valid SOC 2 Type II and/or Bridge Letter.
(0%) No compliance - Tenderer does not have the SOC 2 Type II Report and/or Bridge Letter.</t>
  </si>
  <si>
    <t xml:space="preserve">ISO Certification 
Eskom requires the vendor to have valid ISO27001/ISO27017/ISO27018 Certifications
</t>
  </si>
  <si>
    <r>
      <rPr>
        <b/>
        <sz val="10"/>
        <color rgb="FF000000"/>
        <rFont val="Arial"/>
        <family val="2"/>
      </rPr>
      <t xml:space="preserve">ISO27001/17/18
</t>
    </r>
    <r>
      <rPr>
        <sz val="10"/>
        <color rgb="FF000000"/>
        <rFont val="Arial"/>
        <family val="2"/>
      </rPr>
      <t>The Tenderer shall have a</t>
    </r>
    <r>
      <rPr>
        <b/>
        <sz val="10"/>
        <color rgb="FF000000"/>
        <rFont val="Arial"/>
        <family val="2"/>
      </rPr>
      <t xml:space="preserve"> </t>
    </r>
    <r>
      <rPr>
        <sz val="10"/>
        <color rgb="FF000000"/>
        <rFont val="Arial"/>
        <family val="2"/>
      </rPr>
      <t xml:space="preserve">valid ISO27001, ISO27017 and ISO27018 certificates
</t>
    </r>
  </si>
  <si>
    <t>(100%) Fully comply with requirement - Tenderer does have a valid ISO27001, ISO27017 and ISO27018 Certificates.
(0%) No compliance - Tenderer does not have ISO27001, ISO27017 and ISO27018 Certificates.</t>
  </si>
  <si>
    <r>
      <t xml:space="preserve">Integration to Eskom's existing IdP's such as Microsoft (MS) on-prem active directory (AD) MS Identity (MDI), MS Entra Identity (ID) and Multi-factor Authentication (MFA) and Single sign on (SSO).
</t>
    </r>
    <r>
      <rPr>
        <sz val="10"/>
        <color rgb="FF000000"/>
        <rFont val="Arial"/>
        <family val="2"/>
      </rPr>
      <t>The proposed SaaS solution shall be able to integrate with MS AD, MDI, Entra ID, MFA and support SAML, OAuth  and OpenID and SSO.</t>
    </r>
  </si>
  <si>
    <t>(100%) Fully comply with requirement - The proposed solution does integrate with Eskom's MS AD, MDI, Entra ID, SSO and MFA.
(0%) No compliance - The proposed solution is unable to integrate with MS AD, MDI, Entra ID and MFA.</t>
  </si>
  <si>
    <t>Data Masking (PII, Credit Card)</t>
  </si>
  <si>
    <r>
      <rPr>
        <b/>
        <sz val="10"/>
        <color rgb="FF000000"/>
        <rFont val="Arial"/>
        <family val="2"/>
      </rPr>
      <t xml:space="preserve">RBAC
</t>
    </r>
    <r>
      <rPr>
        <sz val="10"/>
        <color rgb="FF000000"/>
        <rFont val="Arial"/>
        <family val="2"/>
      </rPr>
      <t>The</t>
    </r>
    <r>
      <rPr>
        <b/>
        <sz val="10"/>
        <color rgb="FF000000"/>
        <rFont val="Arial"/>
        <family val="2"/>
      </rPr>
      <t xml:space="preserve"> </t>
    </r>
    <r>
      <rPr>
        <sz val="10"/>
        <color rgb="FF000000"/>
        <rFont val="Arial"/>
        <family val="2"/>
      </rPr>
      <t>proposed SaaS solution must support and employ RBAC mechanism.</t>
    </r>
  </si>
  <si>
    <t>(100%) Fully comply with requirement - The proposed solution does support and employ RBAC mechanism.
(0%) No compliance - The proposed solution does not support and employ RBAC mechanism</t>
  </si>
  <si>
    <t xml:space="preserve">Encryption Standard </t>
  </si>
  <si>
    <r>
      <rPr>
        <b/>
        <sz val="10"/>
        <color rgb="FF000000"/>
        <rFont val="Arial"/>
        <family val="2"/>
      </rPr>
      <t xml:space="preserve">Encryption Standard
</t>
    </r>
    <r>
      <rPr>
        <sz val="10"/>
        <color rgb="FF000000"/>
        <rFont val="Arial"/>
        <family val="2"/>
      </rPr>
      <t xml:space="preserve">The proposed SaaS solution shall </t>
    </r>
    <r>
      <rPr>
        <b/>
        <sz val="10"/>
        <color rgb="FF000000"/>
        <rFont val="Arial"/>
        <family val="2"/>
      </rPr>
      <t xml:space="preserve"> </t>
    </r>
    <r>
      <rPr>
        <sz val="10"/>
        <color rgb="FF000000"/>
        <rFont val="Arial"/>
        <family val="2"/>
      </rPr>
      <t>encrypt data at rest using at minimum AES-256 and  in transit (or in motion) using at minimum TLS 1.2 or later version.</t>
    </r>
  </si>
  <si>
    <t>(100%) Fully comply with requirement - The proposed solution does encrypt data at rest (AES-256) and in transit (TLS 1.2 or later version)
(0%) No compliance - The proposed solution does not encrypt data at rest (AES-256) and in transit (TLS 1.2 or later version)</t>
  </si>
  <si>
    <t>Audit trails, logs, user Administration and User Activity Logs</t>
  </si>
  <si>
    <r>
      <rPr>
        <b/>
        <sz val="10"/>
        <color rgb="FF000000"/>
        <rFont val="Arial"/>
        <family val="2"/>
      </rPr>
      <t xml:space="preserve">Audit Trails, Logs, User and Activity Logs
</t>
    </r>
    <r>
      <rPr>
        <sz val="10"/>
        <color rgb="FF000000"/>
        <rFont val="Arial"/>
        <family val="2"/>
      </rPr>
      <t>The proposed SaaS solution shall have Audit trails, logs, user administration and user activity logs enabled, encrypted, and securely kept with limited access to administrators.</t>
    </r>
  </si>
  <si>
    <t>(100%) Fully comply with requirement - The proposed solution does have Audit trails, logs, user administration and user activity logs shall be enabled, encrypted, and securely kept with limited access to administrators.
(0%) No compliance - The proposed solution does not have Audit trails, logs, user administration and user activity logs shall be enabled, encrypted, and securely kept with limited access to administrators.</t>
  </si>
  <si>
    <t>Data Masking (PII, Credit Card and Debit Card)</t>
  </si>
  <si>
    <r>
      <rPr>
        <b/>
        <sz val="10"/>
        <color rgb="FF000000"/>
        <rFont val="Arial"/>
        <family val="2"/>
      </rPr>
      <t>Data Masking
S</t>
    </r>
    <r>
      <rPr>
        <sz val="10"/>
        <color rgb="FF000000"/>
        <rFont val="Arial"/>
        <family val="2"/>
      </rPr>
      <t>ensitive data such as PII shall be masked on the non-production environments lessen exposure.</t>
    </r>
  </si>
  <si>
    <t>(100%) Fully comply with requirement - The proposed solution does mask PII on nonproduction environments.
(0%) No compliance - The proposed solution does not mask PII in nonproduction environments.</t>
  </si>
  <si>
    <t>Daily Incremental Back-ups</t>
  </si>
  <si>
    <r>
      <rPr>
        <b/>
        <sz val="10"/>
        <color rgb="FF000000"/>
        <rFont val="Arial"/>
        <family val="2"/>
      </rPr>
      <t xml:space="preserve">Daily Incremental Back Ups
</t>
    </r>
    <r>
      <rPr>
        <sz val="10"/>
        <color rgb="FF000000"/>
        <rFont val="Arial"/>
        <family val="2"/>
      </rPr>
      <t xml:space="preserve">Incremental daily back-ups shall be done, encrypted, and securely kept offsite. </t>
    </r>
  </si>
  <si>
    <t>(100%) Fully comply with requirement - Daily incremental Back ups are done, encrypted and securely kept offsite.
(0%) No compliance - No daily incremental back ups.</t>
  </si>
  <si>
    <r>
      <rPr>
        <b/>
        <sz val="10"/>
        <color rgb="FF000000"/>
        <rFont val="Arial"/>
        <family val="2"/>
      </rPr>
      <t xml:space="preserve">Real-time data synchronization or data replication
</t>
    </r>
    <r>
      <rPr>
        <sz val="10"/>
        <color rgb="FF000000"/>
        <rFont val="Arial"/>
        <family val="2"/>
      </rPr>
      <t xml:space="preserve">The Tenderer shall employ real-time data synchronization or data replication to a secondary or disaster recovery (DR) site, located in different region. </t>
    </r>
  </si>
  <si>
    <t>(100%) Fully comply with requirement - Real-time or data synchronisation is employed.
(0%) No compliance - No real-time or data synchronisation is employed.</t>
  </si>
  <si>
    <t>Patch Management Process</t>
  </si>
  <si>
    <r>
      <rPr>
        <b/>
        <sz val="10"/>
        <color rgb="FF000000"/>
        <rFont val="Arial"/>
        <family val="2"/>
      </rPr>
      <t xml:space="preserve">Patch Management
</t>
    </r>
    <r>
      <rPr>
        <sz val="10"/>
        <color rgb="FF000000"/>
        <rFont val="Arial"/>
        <family val="2"/>
      </rPr>
      <t>Patch Management Process  shall be defined. Software updates and patches shall be tested on development environment prior being deployed into production environment.</t>
    </r>
  </si>
  <si>
    <t>(100%) Fully Compliant - Patch management process is defined, software updates and patches are tested on nonproduction prior environment production.
(0%) No Compliance - No patch management process is defined, software updates and patches are tested on nonproduction environment production.</t>
  </si>
  <si>
    <t>Transborder Transfer Agreement (TTA) and POPIA Operator Agreement (OA)</t>
  </si>
  <si>
    <r>
      <rPr>
        <b/>
        <sz val="10"/>
        <color rgb="FF000000"/>
        <rFont val="Arial"/>
        <family val="2"/>
      </rPr>
      <t xml:space="preserve">TTA and POPIA OA
</t>
    </r>
    <r>
      <rPr>
        <sz val="10"/>
        <color rgb="FF000000"/>
        <rFont val="Arial"/>
        <family val="2"/>
      </rPr>
      <t>Should the hosting region be outside of South Africa (SA), the Tenderer shall sign Eskom's Transborder Transfer Agreement (Data Protection Operator Agreement), Should the hosting region be in SA , the Tenderer shall sign the POPIA Operator Agreement (Data Protection Operator Agreement)</t>
    </r>
  </si>
  <si>
    <t>(100%) Fully Compliant- The tenderer does have a privacy policy covering Eskom POPIA legal requirements.
(0%) Non Compliant - The tenderer does not have any privacy policy covering Eskom POPIA legal requirements.</t>
  </si>
  <si>
    <t xml:space="preserve">POPIA Compliance </t>
  </si>
  <si>
    <r>
      <rPr>
        <b/>
        <sz val="10"/>
        <color rgb="FF000000"/>
        <rFont val="Arial"/>
        <family val="2"/>
      </rPr>
      <t xml:space="preserve">POPIA Compliance
The Tenderer shall </t>
    </r>
    <r>
      <rPr>
        <sz val="10"/>
        <color rgb="FF000000"/>
        <rFont val="Arial"/>
        <family val="2"/>
      </rPr>
      <t>comply with applicable privacy and protection of personal information Acts such as GDPR in European Union (EU) and POPIA in South Africa (SA) where the cloud service is hosted, where the data is collected and the region where the data subjects are physically located. If hosted in EU, the Tenderer shall confirm that the data of the natural and juristic persons personal Identifiable Information (PII) will be protected.</t>
    </r>
  </si>
  <si>
    <t>(100%) Fully Compliant- The tender does comply with both GDPR and POPIA where the cloud service is hosted and where the data subjects are hosted, tenderer provides the natural and juristic persons PII is protected.
(0%) Non Compliance  - The tender does not comply with both GDPR and POPIA where the cloud service is hosted and where the data subjects are hosted, tenderer provides the natural and juristic persons PII is protected.</t>
  </si>
  <si>
    <t>Confidentiality or Privacy Policy</t>
  </si>
  <si>
    <r>
      <rPr>
        <b/>
        <sz val="10"/>
        <color rgb="FF000000"/>
        <rFont val="Arial"/>
        <family val="2"/>
      </rPr>
      <t xml:space="preserve">Confidentiality or Privacy Policy 
</t>
    </r>
    <r>
      <rPr>
        <sz val="10"/>
        <color rgb="FF000000"/>
        <rFont val="Arial"/>
        <family val="2"/>
      </rPr>
      <t>The Tenderer shall have a confidentiality or privacy policy with regards to its employees, partners and subcontractors.</t>
    </r>
  </si>
  <si>
    <t>(100%) Fully comply with requirement - The Tender have confidentiality and privacy policy for employees, partners and subcontractor.
(0%) No compliance - The Tender does not have confidentiality and privacy policy for employees, partners and subcontractor.</t>
  </si>
  <si>
    <t>Application Security (AppSec) Test</t>
  </si>
  <si>
    <r>
      <rPr>
        <b/>
        <sz val="10"/>
        <color rgb="FF000000"/>
        <rFont val="Arial"/>
        <family val="2"/>
      </rPr>
      <t xml:space="preserve">Application Security (AppSec) Tests
The Tenderer shall perform </t>
    </r>
    <r>
      <rPr>
        <sz val="10"/>
        <color rgb="FF000000"/>
        <rFont val="Arial"/>
        <family val="2"/>
      </rPr>
      <t xml:space="preserve">static application security test (SAST), and dynamic application security test (DAST), penetration test prior deploying the cloud system to production environments.
</t>
    </r>
  </si>
  <si>
    <t>(100%) Fully comply with requirement - The Tenderer does perform SAST, DAST and Penetration Test (Test Results are required).
(0%) No compliance - The Tenderer does not perform SAST, DAST and Penetration Test.</t>
  </si>
  <si>
    <t>Cyber and Data Breach Incident Notification</t>
  </si>
  <si>
    <r>
      <rPr>
        <b/>
        <sz val="10"/>
        <color rgb="FF000000"/>
        <rFont val="Arial"/>
        <family val="2"/>
      </rPr>
      <t xml:space="preserve">Cyber or Data Breach Incident Notification
</t>
    </r>
    <r>
      <rPr>
        <sz val="10"/>
        <color rgb="FF000000"/>
        <rFont val="Arial"/>
        <family val="2"/>
      </rPr>
      <t xml:space="preserve">1. Tenderer shall have formal notification process to notify customers of cyber attack and data breach incidents. Please specify the SLA.
</t>
    </r>
  </si>
  <si>
    <t>(100%) Fully comply with requirement - The Tenderer does notify Eskom if there is cyber attack or data breaches and SLA is place.
(0%) No compliance -  The Tenderer does not notify Eskom if there is cyber attack or data breaches and no SLA is place.</t>
  </si>
  <si>
    <t>Significant Changes Notification</t>
  </si>
  <si>
    <r>
      <rPr>
        <b/>
        <sz val="10"/>
        <color rgb="FF000000"/>
        <rFont val="Arial"/>
        <family val="2"/>
      </rPr>
      <t xml:space="preserve">Significant Changes Notification
</t>
    </r>
    <r>
      <rPr>
        <sz val="10"/>
        <color rgb="FF000000"/>
        <rFont val="Arial"/>
        <family val="2"/>
      </rPr>
      <t>The Tenderer shall notify Eskom if there are any significant changes to the business, platform and hosting service provider or any change that could have an impact the security assessment conducted and the auditor’s opinion on the SOC audit.
The Tenderer shall have 1 month, 6 months and 12 months SLA in place.</t>
    </r>
  </si>
  <si>
    <t>(100%) Fully comply with requirement - The Tender does notify Eskom if there are any significant changes to the business, platform and hosting service provider or any change that could have an impact the security assessment conducted and SLA is in place.
(0%) No compliance - The tender does not notify Eskom if there are any significant changes to the business, platform and hosting service provider or any change that could have an impact the security assessment conducted and SLA is in place.</t>
  </si>
  <si>
    <t>Database Security Management</t>
  </si>
  <si>
    <r>
      <rPr>
        <b/>
        <sz val="10"/>
        <color rgb="FF000000"/>
        <rFont val="Arial"/>
        <family val="2"/>
      </rPr>
      <t xml:space="preserve">Database Security Management
</t>
    </r>
    <r>
      <rPr>
        <sz val="10"/>
        <color rgb="FF000000"/>
        <rFont val="Arial"/>
        <family val="2"/>
      </rPr>
      <t xml:space="preserve"> 1. The Tenderer shall place the database behind the perimeter firewall.
2. The Tenderer shall employ database security management tool to provide regulatory compliance (Such as POPIA and GDPR), encryption, key management, granular access controls, flexible data masking, comprehensive activity monitoring, and sophisticated auditing capabilities.
</t>
    </r>
  </si>
  <si>
    <t>(100%) Fully comply with requirement - The proposed solution does have Database Security Management Tool and Database is placed behind perimeter firewall.
(0%) No compliance - The proposed solution does not have Database Security Management Tool and Database is placed behind perimeter firewall.</t>
  </si>
  <si>
    <t>Distributed Denial of Service (DDoS) Protection Mechanism</t>
  </si>
  <si>
    <r>
      <rPr>
        <b/>
        <sz val="10"/>
        <color rgb="FF000000"/>
        <rFont val="Arial"/>
        <family val="2"/>
      </rPr>
      <t xml:space="preserve">DDoS Protection Mechanism
</t>
    </r>
    <r>
      <rPr>
        <sz val="10"/>
        <color rgb="FF000000"/>
        <rFont val="Arial"/>
        <family val="2"/>
      </rPr>
      <t>The proposed</t>
    </r>
    <r>
      <rPr>
        <b/>
        <sz val="10"/>
        <color rgb="FF000000"/>
        <rFont val="Arial"/>
        <family val="2"/>
      </rPr>
      <t xml:space="preserve"> </t>
    </r>
    <r>
      <rPr>
        <sz val="10"/>
        <color rgb="FF000000"/>
        <rFont val="Arial"/>
        <family val="2"/>
      </rPr>
      <t>SaaS solution shall employ DDoS protection mechanism.</t>
    </r>
  </si>
  <si>
    <t>(100%) Fully comply with requirement - The proposed solution does have DDoS protection mechanism.
(0%) No compliance - The proposed solution does not have DDoS protection mechanism.</t>
  </si>
  <si>
    <t>Web Application Firewall (WAF)</t>
  </si>
  <si>
    <r>
      <rPr>
        <b/>
        <sz val="10"/>
        <color rgb="FF000000"/>
        <rFont val="Arial"/>
        <family val="2"/>
      </rPr>
      <t xml:space="preserve">WAF
</t>
    </r>
    <r>
      <rPr>
        <sz val="10"/>
        <color rgb="FF000000"/>
        <rFont val="Arial"/>
        <family val="2"/>
      </rPr>
      <t>The Tenderer shall employ</t>
    </r>
    <r>
      <rPr>
        <b/>
        <sz val="10"/>
        <color rgb="FF000000"/>
        <rFont val="Arial"/>
        <family val="2"/>
      </rPr>
      <t xml:space="preserve"> </t>
    </r>
    <r>
      <rPr>
        <sz val="10"/>
        <color rgb="FF000000"/>
        <rFont val="Arial"/>
        <family val="2"/>
      </rPr>
      <t>Web Application Firewall (WAF) for all internet facing applications and/or web-based applications employed.</t>
    </r>
  </si>
  <si>
    <t>(100%) Fully comply with requirement -The proposed solution does have WAF.
(0%) No compliance - The proposed solution does not have WAF.</t>
  </si>
  <si>
    <t>Integration Security</t>
  </si>
  <si>
    <r>
      <rPr>
        <b/>
        <sz val="10"/>
        <color rgb="FF000000"/>
        <rFont val="Arial"/>
        <family val="2"/>
      </rPr>
      <t xml:space="preserve">Integration Security
</t>
    </r>
    <r>
      <rPr>
        <sz val="10"/>
        <color rgb="FF000000"/>
        <rFont val="Arial"/>
        <family val="2"/>
      </rPr>
      <t>The</t>
    </r>
    <r>
      <rPr>
        <b/>
        <sz val="10"/>
        <color rgb="FF000000"/>
        <rFont val="Arial"/>
        <family val="2"/>
      </rPr>
      <t xml:space="preserve"> </t>
    </r>
    <r>
      <rPr>
        <sz val="10"/>
        <color rgb="FF000000"/>
        <rFont val="Arial"/>
        <family val="2"/>
      </rPr>
      <t>proposed SaaS solution shall support the prevailing enterprise services bus (ESB), application programmable interfaces (API’s) and Integration Platform as a Service (iPaaS) platforms for security, logging and monitoring for both on-prem, hybrid-cloud and multi-cloud environments.</t>
    </r>
  </si>
  <si>
    <t>(100%) Fully comply with requirement - The proposed solution does support ESB, API's and IPaaS for security, logging and monitoring.
(0%) No compliance - The proposed solution does not support ESB, API's and IPaaS for security, logging and monitoring.</t>
  </si>
  <si>
    <t>Ee-Discovery</t>
  </si>
  <si>
    <r>
      <rPr>
        <b/>
        <sz val="10"/>
        <color rgb="FF000000"/>
        <rFont val="Arial"/>
        <family val="2"/>
      </rPr>
      <t xml:space="preserve">e-Discovery
</t>
    </r>
    <r>
      <rPr>
        <sz val="10"/>
        <color rgb="FF000000"/>
        <rFont val="Arial"/>
        <family val="2"/>
      </rPr>
      <t>The proposed SaaS solution shall provide e-Discovery capability to identify, collect and produce electronically stored information (ESI) in response to a request for production in a lawsuit or investigation as part of the cloud services offered.</t>
    </r>
  </si>
  <si>
    <t>(100%) Fully comply with requirement - The proposed solution does have e-Discovery capability.
(0%) No compliance - The proposed solution does not have e-Discovery capability.</t>
  </si>
  <si>
    <t>Disaster Recovery Plan (DRP)/Incident Response Management (IRM) Process</t>
  </si>
  <si>
    <r>
      <rPr>
        <b/>
        <sz val="10"/>
        <color rgb="FF000000"/>
        <rFont val="Arial"/>
        <family val="2"/>
      </rPr>
      <t xml:space="preserve">DRP/IRM
</t>
    </r>
    <r>
      <rPr>
        <sz val="10"/>
        <color rgb="FF000000"/>
        <rFont val="Arial"/>
        <family val="2"/>
      </rPr>
      <t>1. The Tenderer shall have Disaster Recovery Plan (DRP) and Back up Restore Plan defined, annually tested.
2. The Tenderer shall have Incident Response Management (IRM) process defined, and part of the service level agreement (SLA) and master service agreement (MSA).</t>
    </r>
  </si>
  <si>
    <t>(100%) DRP and Back up Plan is defined, annually tested and IRM is in place and part of the SLA/MSA.
(0%) DRP, Back up Restore Plan, IRM is not in place and not tested.</t>
  </si>
  <si>
    <r>
      <t xml:space="preserve">Full Description of the Selection Options for "Tenderer Compliance" Selections &amp; "Eskom Evaluator" Scoring selections, please see </t>
    </r>
    <r>
      <rPr>
        <b/>
        <sz val="10"/>
        <color rgb="FF003896"/>
        <rFont val="Arial"/>
        <family val="2"/>
      </rPr>
      <t>Column L</t>
    </r>
  </si>
  <si>
    <t>Integration and Testing</t>
  </si>
  <si>
    <t xml:space="preserve">Functionality Requirement </t>
  </si>
  <si>
    <t>TEST1.1</t>
  </si>
  <si>
    <t>Eskom requires the vendor to have previous involvement in the end to end testing of Learner Management, and methodologies used</t>
  </si>
  <si>
    <t>Testing</t>
  </si>
  <si>
    <t>critical</t>
  </si>
  <si>
    <t>100%: Vendor has indicated they have experience testing of Learner Management System
50%:   Vendor has indicated experience but not in a similar system
0%:     No experience</t>
  </si>
  <si>
    <t>TEST1.2</t>
  </si>
  <si>
    <t>TEST1.3</t>
  </si>
  <si>
    <t>TEST1.4</t>
  </si>
  <si>
    <t xml:space="preserve">Eskom requires the vendor to have a documented testing approach which is informed by a testing methodology specific to the project. E.g. Agile/Waterfall etc... </t>
  </si>
  <si>
    <t>In your technical response provide your companies standard testing approach to Oracle CC&amp;B upgrades and detail the methodology behind it.</t>
  </si>
  <si>
    <t>100%: Complete approach provided with reference to a methodology
50%:  Approach provided with no reference to a methodology
0%:  No approach provided</t>
  </si>
  <si>
    <t>TEST1.5</t>
  </si>
  <si>
    <t>100%: The proposed resources in all 4 roles have ISTQB certificates
65%:   The proposed resources in 3 of the 4 roles have ISTQB certificates
35%: The proposed resources in all 2 of the 4 roles have ISTQB certificates
0%:     1 or less resources have ISTQB certificates</t>
  </si>
  <si>
    <t>TEST1.6</t>
  </si>
  <si>
    <t>100%:114 Hits per Second or more
50%:  less than 114 Hits per Second 
0%: No report provided</t>
  </si>
  <si>
    <t>TEST1.7</t>
  </si>
  <si>
    <t>Eskom requires that the System should still be able to handle 500 concurrent users after the upgrade.</t>
  </si>
  <si>
    <t>100%:more than 500 concurrent users
50%:  Less than 500 concurrent users 
0%: No report provided</t>
  </si>
  <si>
    <t>TEST1.8</t>
  </si>
  <si>
    <t>Eskom requires that the System acceptable results should be able to indicate the 90th Percentile Transaction response time of less than 3 seconds for a 500 concurrent user test.</t>
  </si>
  <si>
    <t>TEST1.9</t>
  </si>
  <si>
    <t>After implementation of the upgrade Eskom requires the system to average 142000 throughput bytes or more per second for a 500 concurrent user test</t>
  </si>
  <si>
    <t>100%:Average Throughput of 142000 bytes or more per second for a 500 concurrent user test
50%:Less than 142000 Average Throughput bytes per second for a 500 concurrent user test 
0%: No report provided</t>
  </si>
  <si>
    <t>INT1.1</t>
  </si>
  <si>
    <t>Eskom requires the vendor to have previous experience in implementation of Oracle Fusion integration solutions in an enterprise</t>
  </si>
  <si>
    <t>Please provide references as evidence for the projects &amp; sites where you have implemented Oracle Fusion integration solutions in an enterprise and pattern your previous experience covers.</t>
  </si>
  <si>
    <t>100%: Experience in Oracle Fusion Implementation
0%: No experience in Oracle Fusion</t>
  </si>
  <si>
    <t>INT1.2</t>
  </si>
  <si>
    <t>Previous experience in Eskom requires the vendor to have previous experience in implementation  of IBM DataPower integration solutions in an enterprise</t>
  </si>
  <si>
    <t>Please provide references as evidence for the projects &amp; sites where you have implemented  IBM DataPower integration solutions in an enterprise and pattern your previous experience covers.</t>
  </si>
  <si>
    <t>100%: Experience working on Data power implementation projects
0%: No experience in Data Power Implementation</t>
  </si>
  <si>
    <t>INT1.3</t>
  </si>
  <si>
    <t>Eskom requires the integration resources to be certified in and have experience working with Oracle Fusion 12C. At least 1 senior certified resource must have working experience in the  Oracle Fusion 12C</t>
  </si>
  <si>
    <t>Provide CV's of the integration resources and their respective Oracle Fusion 12C certifications</t>
  </si>
  <si>
    <t>INT1.4</t>
  </si>
  <si>
    <t>Provide CV's of the integration resources and their respective IBM Data Power certifications.</t>
  </si>
  <si>
    <t>INT1.5</t>
  </si>
  <si>
    <t>Provide proof that you as vendor have implemented a solution where the following items were delivered: analysis, design, develop, test and deploy integration solutions. Provide references.</t>
  </si>
  <si>
    <t>100%: Experience in  analysis, design, development, testing and deployment of Oracle Fusion and Data Power
50%: Experience in  analysis, design, development, testing and deployment of Oracle Fusion or Data Power
0%: No experience</t>
  </si>
  <si>
    <t>INT1.6</t>
  </si>
  <si>
    <t>Provide proof that the vendor resources have implemented a solution where the following items were delivered: analysis, design, develop, test and deploy integration solutions. Provide references.</t>
  </si>
  <si>
    <t>INT1.7</t>
  </si>
  <si>
    <t>Eskom requires the vendor to have previous experience  in the implementation of integration solutions where the product has the capability to expose services to applications for the following Middleware Technologies:</t>
  </si>
  <si>
    <t>100%: Experience in  integration solutions where the product has the capability to expose services to applications for the 2 Middleware technologies.
50%:Experience in integration solutions where the product has the capability to expose services to applications for 1 Middleware technology
0%: No experience</t>
  </si>
  <si>
    <t>INT1.8</t>
  </si>
  <si>
    <t>1. Oracle Fusion</t>
  </si>
  <si>
    <t>100%:Source application can send a common information message (CIM) structure
50%: The source application can send only a proprietary message structure
0%: Neither of the above</t>
  </si>
  <si>
    <t>INT1.9</t>
  </si>
  <si>
    <t>2. IBM Datapower</t>
  </si>
  <si>
    <t>INT1.10</t>
  </si>
  <si>
    <t>Provide the capability of the application message structure</t>
  </si>
  <si>
    <t>100%:Source application can apply authentication mechanisms.
0%: Source application cannot apply authentication mechanisms.</t>
  </si>
  <si>
    <t>INT1.11</t>
  </si>
  <si>
    <t>In your response, indicate the type of channel security capability i.e. One-way or Two-way certificate (SSL/TLS) to secure the channel.</t>
  </si>
  <si>
    <t>100%: Experience in Integration message modelling
0%:     No Experience</t>
  </si>
  <si>
    <t>INT1.12</t>
  </si>
  <si>
    <t>Eskom requires the vendor to provide the message structure  capabilities of the proposed solution. Respond to the detail below</t>
  </si>
  <si>
    <t>In your response, indicate the authentication capability for web services, database and SFTP.</t>
  </si>
  <si>
    <t>100%:Source can accept full service response
50%: The Source can accept HTTP/SOAP response
0%: Neither</t>
  </si>
  <si>
    <t>INT1.13</t>
  </si>
  <si>
    <t>100%:The source application has retry capability and can identify if the error is a Technical or Business error.
50%: The source application has retry capability but  cannot identify if the error is a Technical or Business error.
0%: The Source cannot cater for any re-tries</t>
  </si>
  <si>
    <t>INT1.14</t>
  </si>
  <si>
    <t>• Analysis of message requirements.</t>
  </si>
  <si>
    <t>100%: Experience in Sparx Enterprise Architecture
0%:     No Experience</t>
  </si>
  <si>
    <t>INT1.15</t>
  </si>
  <si>
    <t>Eskom requires a source application with robust channel security.</t>
  </si>
  <si>
    <t>• Model or update integration message which follow a Common information model.</t>
  </si>
  <si>
    <t>100%: Experience in Altova XML Spy software
0%:     No Experience</t>
  </si>
  <si>
    <t>INT1.16</t>
  </si>
  <si>
    <t>Eskom requires the source application to provide Authentication capability.</t>
  </si>
  <si>
    <t>• Create payloads and envelopes.</t>
  </si>
  <si>
    <t>100%: Fully comply with requirement
0%:     No compliance</t>
  </si>
  <si>
    <t>INT1.17</t>
  </si>
  <si>
    <t>• Generate xsd, message model and model dictionary</t>
  </si>
  <si>
    <t>Demonstration</t>
  </si>
  <si>
    <t>Priority Demonstration</t>
  </si>
  <si>
    <t xml:space="preserve">Demonstrate how your solution caters to the following requirement:  
Provides a training recommendation engine. 
As part of your demonstration include the following information:
Does it have the ability to automatically make learner-specific recommendations (based on interests, job role, skill level, historical activities)? 
If YES, explain how the functionality works. 
If NO, demonstrate how your LMS can provide for such functionality as an add-on or in a future release  
</t>
  </si>
  <si>
    <t>Demonstrate how your solution caters to the following requirement:  
Provides Embedded gamification (badging/recognition, leaderboards, levels, etc.)
As part of your demonstration include the following information:
Do you provide gamification? If YES, demonstrate the embedded gamification functionality offered by your solution? 
If NO, demonstrate how your LMS can provide for such functionality as an add-on or in a future release?</t>
  </si>
  <si>
    <t>Demonstrate how your solution caters to the following requirement:  
Bookmarking of learning objects, videos and services</t>
  </si>
  <si>
    <t xml:space="preserve">Demonstrate how your solution caters to the following requirement:  
Provides an Audit trail / audit log for all activities on LMS and content (learning material) repository, and all metadata.
The following are mandatory criteria:
Logins, creation, modification and deletions 
As part of the demonstration include the following information:
demonstrate how an administrator can access the audit trail / log (e.g. through reports / dashboards / etc.)
demonstrate how the audit log can be exported, preferably to Excel
</t>
  </si>
  <si>
    <t xml:space="preserve">Demonstrate how your solution caters to the following requirement:  Allow external users/ learners to be registered for courses  </t>
  </si>
  <si>
    <t>Demonstrate how your solution caters to the following requirement: 
Ability for compulsory and optional user-specified information (eg, details of the trainer, cost of training, etc) to be captured before a course can be scheduled and a learner can be booked on the course.</t>
  </si>
  <si>
    <t xml:space="preserve">Demonstrate how your solution caters to the following requirement:  Automated AND customisable feedback/course evaluation forms
As part of your demonstration include the following information:
demonstrate how the evaluation forms can be customised.
List the different learning delivery methods (e.g. classroom training, online, etc) that the evaluation forms can be customised for. </t>
  </si>
  <si>
    <t xml:space="preserve">Demonstrate how your solution caters to the following requirement:  Automated feedback/course evaluation forms which can be completed on various devices
List all devices (e.g. laptops, tablets, mobile phones).
 </t>
  </si>
  <si>
    <t>Demonstrate how your solution caters to the following requirement:  Accessibility for Persons with disabilities including Hearing impairment, Speech impairment, Physical disability, visual impairment and others. In the absence of the solution providing such capability, Eskom uses JAWS as a standard.
List all disabilities your solution caters for. List all accessibility options for persons with disabilities.</t>
  </si>
  <si>
    <t xml:space="preserve">Demonstrate how your solution caters to the following requirement:  
Search functionality - The solution to allow users to filter and:
a. Search for courses (Mandatory)
b. Search all course content
c. Search within content (including videos)
d. Search user profiles on LMS
e. Ability to add additional user specified criteria for searching
f. Ability to tag users (eg, as mentors, coaches, specialists) to enable easier searches
The following is mandatory criteria: 
Search for courses
</t>
  </si>
  <si>
    <t>Demonstrate how your solution caters to the following requirement:  Generate certificate of completion</t>
  </si>
  <si>
    <t>Demonstrate how your solution caters to the following requirement:  Ability to link multiple instructors/facilitators on a single course (e.g., Eskom Induction and Business Acumen training has multiple instructors/facilitators)</t>
  </si>
  <si>
    <t xml:space="preserve">Demonstrate how your solution caters to the following requirement:  Courseware content  repository and management (including publishing and re-versioning) with an easy-to-use Management Console 
This will be used to manage meta-data against Learner Content, for all types of Learning Material (also needs to be SCORM Compliant).
</t>
  </si>
  <si>
    <t xml:space="preserve">Demonstrate how your solution caters to the following requirement:  Supports microlearning (including content types such as Text (phrases, short paragraphs), Images (photos, illustrations), Videos (of the short variety), Audio (short snippets of speech or music), Tests and Quizzes, Games (e.g. simple single-screen challenges)
</t>
  </si>
  <si>
    <t>Demonstrate how your solution caters to the following requirement:  
Provide Offline functionality
As part of your demonstration include the following information:
demonstrate the offline functionality of your solution including whether Offline learning progress is updated on the LMS once learner is back online. List the functionalities that can be use offline.</t>
  </si>
  <si>
    <t>Demonstrate how your solution caters to the following requirement:  Ability to access and load third-party content from various libraries (e.g. Skillsoft, LinkedIn Learning, OpenSesame, etc.)
For example, a learner accesses Linkedin Learning to take a course on Excel, then their learner profile on LMS gets updated with that.</t>
  </si>
  <si>
    <t>Demonstrate how your solution caters to the following requirement:  
Create activities and alerts based on group or learning topic.
E.g. Create a group for Management Development Programme (MDP) students. The facilitator/administrator can then create assignments and notify members of the group.</t>
  </si>
  <si>
    <t>Demonstrate how your solution caters to the following requirement:  Provides augmented OR virtual reality 
E.g. This is useful for technical training such as welding.</t>
  </si>
  <si>
    <t>LMS 37</t>
  </si>
  <si>
    <t xml:space="preserve">Demonstrate how your solution caters to the following requirement:  Automatic or Manual refresh of reports </t>
  </si>
  <si>
    <r>
      <t xml:space="preserve">Demonstrate how your solution caters to the following requirement: 
Provides </t>
    </r>
    <r>
      <rPr>
        <b/>
        <sz val="8"/>
        <rFont val="Arial"/>
        <family val="2"/>
      </rPr>
      <t>standard / predefined reports and dashboards</t>
    </r>
    <r>
      <rPr>
        <sz val="8"/>
        <rFont val="Arial"/>
        <family val="2"/>
      </rPr>
      <t xml:space="preserve">
</t>
    </r>
  </si>
  <si>
    <t>Demonstrate how your solution caters to the following requirement:  Automatically track and record learner activity on LMS 
As part of your demonstration include the following information:
How does your solution automatically mark a learner assessment as completed without further user intervention like clicking 'log out' before the training is marked as completed?</t>
  </si>
  <si>
    <t>Demonstrate how your solution caters to the following requirement:  Book a learning activity</t>
  </si>
  <si>
    <t xml:space="preserve">demonstrate the functionality available in your product to export to other applications and be able to select other output formats.
The following are mandatory:
Export to Microsoft applications including (but not limited to) Excel, MS PowerApps, MS PowerBI.
</t>
  </si>
  <si>
    <t>Demonstrate how your solution caters to the following requirement:  Provide services to develop custom reports</t>
  </si>
  <si>
    <t>Demonstrate how your solution caters to the following requirement:  Support scheduling of different learning delivery methods (e.g. classroom, online, conference, on-job training, e-learning)
List all delivery methods</t>
  </si>
  <si>
    <t>Demonstrate how your solution caters to the following requirement:  Course Booking/registration form to include checkbox for persons with disabilities</t>
  </si>
  <si>
    <t>Demonstrate how your solution caters to the following requirement:  Course delivery to mobile devices such as smartphones and tablets</t>
  </si>
  <si>
    <t>Demonstrate how your solution caters to the following requirement:  Create waitlists and track status
e.g. If LearnerX is on a waitlist and a confirmed LearnerY cancels their booking, then LearnerX is moved onto the course</t>
  </si>
  <si>
    <t xml:space="preserve">Demonstrate how your solution caters to the following requirement:  Predictive analytics (recommendations, content, etc.)
</t>
  </si>
  <si>
    <t>Demonstrate how your solution caters to the following requirement:  Provide support for learning communities to create and share learning objects (e.g. blogs, wikis, informal discussions and workspaces)</t>
  </si>
  <si>
    <t>Demonstrate how your solution caters to the following requirement:  Provide wizards so users can create custom reports</t>
  </si>
  <si>
    <t>Demonstrate how your solution caters to the following requirement:  Report creation on different types of devices (eg, phones, tablets, mobile devices)</t>
  </si>
  <si>
    <t>Demonstrate how your solution caters to the following requirement:  Report viewing on different devices types (eg, phones, tablets, mobile devices)</t>
  </si>
  <si>
    <t>Demonstrate how your solution caters to the following requirement:  Send confirmations and course and learner cancellations</t>
  </si>
  <si>
    <t>Demonstrate how your solution caters to the following requirement:  Set and handle prerequisites during registration.
E.g. Excel 101 course is needed before Excel 102 can be done. Admin to be able to set this for the course. Learners who have not completed Excel 101 must be prevented from booking on Excel 102.</t>
  </si>
  <si>
    <t>Demonstrate how your solution caters to the following requirement:  Set parameters for tests and exercises.
The following are mandatory criteria:
- Duration
- Number of attempts allowed</t>
  </si>
  <si>
    <t xml:space="preserve">Demonstrate how your solution caters to the following requirement:  Set registration open/close dates  </t>
  </si>
  <si>
    <t xml:space="preserve">Does your Tender proposal include migration of all types of Learning Data including LMS Records Data, Technical Training Data, User Profile Data, Learning Content, current Further Studies data, Mentee Mentor information (incl. Mentor profiles) etc. 
As part of your response include the following information:
Confirm that you will migrate all data from existing systems without comprising the learning material and maintaining the relationship, structure and associated metadata between all data elements 
demonstrate how you ensure quality assurance process as part of your data migration process.
</t>
  </si>
  <si>
    <t>Demonstrate how your solution caters to the following requirement:  View the percentage completion (i.e. learner's progress) of learning paths, curriculum, course, modules.</t>
  </si>
  <si>
    <t>Demonstrate how your solution caters to the following requirement: 
Report sharing between various users (or specific audience)</t>
  </si>
  <si>
    <t>Demonstrate how your solution caters to the following requirement: 
Provide notifications (emails, sms, in-app notifications) for various events. Confirm for each of the below. 
The following are mandatory criteria: 
a. Notification (emails, sms, in-app notifications) to accredited facilitators  regarding new/revised learning material published  linked to their specific accreditation (as per NFDb). 
The message should include the user defined Course number (in some case this will defined by the administrator) and Course title of the learning material published
b. Send notification before an authorisation / certification expires 
c. Notify user when access has been revoked or when a user role changes.
Use cases include: expiring certifications/authorisations, notifying a specific target audience (e.g. accredited facilitators based on their current accreditation status on the National Facilitator Database) of availability of a course material.</t>
  </si>
  <si>
    <t>Demonstrate how your solution caters to the following requirement: Upload / Link documentation (including bulk uploads) in your solution. 
As part of your Demonstration include the following information:
Demonstrate this functionality for learners, facilitators and administrators.
Demonstrate this in relation to the content management repository and console</t>
  </si>
  <si>
    <t xml:space="preserve">Demonstrate how your solution caters to the following requirement: Upload / Link documentation of various formats (eg, word, powerpoint, pdf, mp4, wav, etc).  
As part of your Demonstration include the following information:
Demonstrate if an administrator can load / linking documents per course that appears in one or more learning programmes. This should update the content across the associated learning programmes.
</t>
  </si>
  <si>
    <t>Demonstrate how your solution caters to the following requirement: Automate the matching of mentees and mentors via a Matching/Pairing Algorithm  (i.e. pair the mentee with an suitable mentor based on user specified criteria e.g. the required skill set)
Demonstrate how the matching is done?
If no, Demonstrate how your LMS can provide for such functionality as an add-on or in a future release?</t>
  </si>
  <si>
    <t>Demonstrate how your solution caters to the following requirement: 
Upload, add, edit, delete mentorship documentation (e.g., Mentorship agreement, mentorship evaluations, etc)</t>
  </si>
  <si>
    <t>Demonstrate how your solution caters to the following requirement: 
Allow learners who are Trained Mentors to manually add themselves on LMS as a mentor
Demonstrate if  your LMS would allow for this to occur?</t>
  </si>
  <si>
    <t>Demonstrate how your solution caters to the following requirement: 
Ability to read data from PDFs and update specified fields in LMS.
E.g. is a pdf of exam results are uploaded then LMS updates the exam results fields</t>
  </si>
  <si>
    <t xml:space="preserve">Demonstrate how your solution caters to the following requirement: 
Upload documentation (including bulk uploads) 
i.e. upload LMS (FS application) documentation as part of the LMS (FS application).
Example: Once payment is done, FS Coordinator or FS Applicant / Learner uploads remittance advice / proof of payment documents to the LMS FS Application Profile
Example: approved Further Studies learners to be able to upload exam timetable to their LMS FS Application Profile.
Demonstrate this functionality for learners and administrators. </t>
  </si>
  <si>
    <t xml:space="preserve">Demonstrate how your solution caters to the following requirement:
Open, sign and save the uploaded document from the system.
If this is not possible, Demonstrate if your solution can integrate with a tool that allows signing of documentation
</t>
  </si>
  <si>
    <t xml:space="preserve">Demonstrate how your solution caters to the following requirement: Provide workflow
Can your solution provide workflow where the FS Coordinator is notified of new documentation that has been uploaded for a specific learner and verify these documents as correct OR reject specific documents for resolution by the learner.
</t>
  </si>
  <si>
    <t>Demonstrate how your solution caters to the following requirement: Data Capture - Demonstrate how, once learner's statement of results are provided from the institution, approved FS learners would be able to capture this onto their LMS FS Application Profile
The process is as follows:
1: Learner captures the modules and the pass marks required
2: Learner capture results
3: FS Coordinator Verifies the results
4. On LMS the results must be flagged as verified or approved by the FS Coordinator on the system</t>
  </si>
  <si>
    <t xml:space="preserve">Demonstrate how your solution caters to the following requirement: Upload documentation (including bulk uploads)  - Allow for multiple system users (e.g Applicant, FS Coordinator and verifier) to upload FS documents on the LMS FS Application Profile? 
</t>
  </si>
  <si>
    <t xml:space="preserve">Demonstrate how your solution caters to the following requirement: Upload documentation of various formats (eg, word, powerpoint, pdf, mp4, wav, other).  
Show the instances were this can be done for various stakeholders (learners, administrators, etc.)
</t>
  </si>
  <si>
    <t xml:space="preserve">Demonstrate how your solution caters to the following requirement: 
Ability to automatically generate a formal letter (once FS Application has been approved) and attach it to an email then send it to specified persons (e.g. FS applicant, line manager, Further Studies coordinator). Note: The contents of letter should include e.g Name, surname, unique number, institution, FS Approved Amount 
</t>
  </si>
  <si>
    <t xml:space="preserve">Demonstrate how your solution caters to the following requirement: 
Ability to view within the LMS against the learner profile his/her qualification certificates uploaded onto the learner's profile on SAP Personnel Administration after it has been verified by HR personnel.
</t>
  </si>
  <si>
    <t xml:space="preserve">Demonstrate how your solution caters to the following requirement: 
LMS linked to SAP Finance for payment purposes. Require confirmation of payments by Eskom for further studies.
Demonstrate the above for both internal and external training. </t>
  </si>
  <si>
    <t>Demonstrate how your solution caters to the following requirement: 
Data Capture
Allow the capture of details from the approved LMS (FS Application) form and any updated Further Studies Applicant info (such as exam results). Currently this task is done by  Divisional Further Studies coordinators and the Applicant.</t>
  </si>
  <si>
    <t>Demonstrate how your solution caters to the following requirement: Integration to SAP FI - Trigger / Generate request for payment in SAP Finance
As part of your Demonstration provide the following information:
Can LMS be able to link the application and payment process?
Does the system have the ability to allow verification of invoices 
Can LMS trigger SAP payment for approved amount or pettycash, 
Can LMS track payment until the service provider gets paid. 
Demonstrate the Further Studies payment process (including petty cash)</t>
  </si>
  <si>
    <t>Demonstrate how your solution caters to the following requirement: Provide for Further Studies workflow process 
In your Demonstration please include the following information:
Demonstrate Further Study workflow process from application (where the employee apply for further studies) to completion (once employee has completed their qualification)</t>
  </si>
  <si>
    <t xml:space="preserve">Demonstrate how your solution caters to the following requirement: 
Book a learning activity for Further Studies (i.e. the associated modules/courses that form part of the qualification). </t>
  </si>
  <si>
    <t>Demonstrate how the LMS provides for the following mandatory report: LMS Training Report (i.e. Tabular view of employee training over a user-selected time period. This data is used for EXCO reporting to track training of employees, identify training gaps and needs within the organisation.)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</si>
  <si>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provides for the following mandatory report: Course Information (Tabular view of course data which is used for course monitoring by Training Admin and Training Managers)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</si>
  <si>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provides for the following mandatory report: Employee/ Learner training History (Tabular view of training data per employee. It is used as evidence on employees training records)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</si>
  <si>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provides for the following mandatory report: Employee/ Learner training History (Tabular view of facilitator data. It is used as records to track the number of courses an employee has facilitated)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</si>
  <si>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 a Course Evaluation Report (Tabular view of course evaluation data. It is used to analyse learner feedback after they have completed or attended training.  Summarizes student feedback, course ratings, and instructor performance metrics)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</si>
  <si>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provides for the following mandatory report: Existing Objects
(Tabular view of existing course data. It is used to analyse existing Courses available in the LMS (Active courses or Inactive courses))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</si>
  <si>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provides for the following mandatory report:
SCORM/eLearning reports (SCORM data which is used to analyse Learners / employees online assessment results / scores)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</si>
  <si>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provides for the following mandatory report: Bulk booking Job Overview (Tabular view of bulk bookings data. It is used to analyse booking statuses after Mass upload / Mass booking of Learners on a course and perform error checking)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</si>
  <si>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 xml:space="preserve">Demonstrate how the LMS provides for the following mandatory report: Course Prices (Tabular view of pricing data on courses. It is used to analyse course pricing of all courses registered in the LMS)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
</t>
  </si>
  <si>
    <t>Demonstrate how the LMS provides for the following mandatory report: Technical Training User Activity Report (Audit trail)
Demonstrate how your solution can illustrate a tabular view of the Audit trail with a data filter options on the various columns / fields. 
Examples include:
Total number of times specific course/learning material  (i.e. LG , FG, video, etc) and/or learning programmes have been viewed and downloaded (the learning repository). This includes visits from business defined organisational clusters (i.e. divisions, sections, etc), learners (default user role), facilitators, multiple visits from the same user and visits to individual pages (specific learning material and learning programmes) from the same user.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</si>
  <si>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Demonstrate how the LMS provides for the following mandatory report: Technical Training User Activity Report (Audit trail)
Demonstrate how your solution can provide a visual representation (graphs) of the Audit trail with a data filter options on the various columns / fields.  
Examples include:
Total visits ranging from business defined organisational clusters (i.e. divisions, sections, etc) to specific users and specific content (viewed and downloaded). The displayed time frame is user defined (e.g. daily, weekly, monthly, quarterly, annually, etc.)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</si>
  <si>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Term / Abbreviation</t>
  </si>
  <si>
    <t>Definition</t>
  </si>
  <si>
    <t>AG</t>
  </si>
  <si>
    <t>Assessment Guide</t>
  </si>
  <si>
    <t>Automated evaluations form</t>
  </si>
  <si>
    <t>Automated evaluations form refer to forms that are sent to learners once the course is completed.</t>
  </si>
  <si>
    <t>External learner</t>
  </si>
  <si>
    <t>are those individuals who are not registered on the Eskom network (i.e. persons who don’t have a valid employee number).</t>
  </si>
  <si>
    <t>FG</t>
  </si>
  <si>
    <t>Facilitator Guide</t>
  </si>
  <si>
    <t>FS</t>
  </si>
  <si>
    <t>IDP</t>
  </si>
  <si>
    <t>Individual Development Plan</t>
  </si>
  <si>
    <t>ILT</t>
  </si>
  <si>
    <t xml:space="preserve">Instructor-led training </t>
  </si>
  <si>
    <t>LCL</t>
  </si>
  <si>
    <t xml:space="preserve">Learning content library </t>
  </si>
  <si>
    <t>Learning Content Library</t>
  </si>
  <si>
    <t>It is a repository of learning materials, resources, and tools that are used to facilitate and enhance the learning process.</t>
  </si>
  <si>
    <t>LG</t>
  </si>
  <si>
    <t>Learner Guide</t>
  </si>
  <si>
    <t>LMS (FS Application)</t>
  </si>
  <si>
    <t xml:space="preserve">Refers to the FS application form completed by the FS applicant </t>
  </si>
  <si>
    <t>LO</t>
  </si>
  <si>
    <t>Learning Object</t>
  </si>
  <si>
    <t>LSO</t>
  </si>
  <si>
    <t>SAP Learning solution (LMS). This is the current solution in Eskom.</t>
  </si>
  <si>
    <t>LXP</t>
  </si>
  <si>
    <t>Learning experience platform</t>
  </si>
  <si>
    <t>MDP</t>
  </si>
  <si>
    <t>Management Development Programme</t>
  </si>
  <si>
    <t>NFDb</t>
  </si>
  <si>
    <t>National Facilitator Database</t>
  </si>
  <si>
    <t>Technical Authoring Services (TAS)</t>
  </si>
  <si>
    <t>It is the learning material repository/learning content area where all technical learning material are hosted in their relevant learning programmes for the business to view, print and download. It is also known as the TechTrain/TAS/Authoring Tool.</t>
  </si>
  <si>
    <t>Priority rating</t>
  </si>
  <si>
    <t>Priority Description</t>
  </si>
  <si>
    <t>Score Ratings</t>
  </si>
  <si>
    <t>Score Description</t>
  </si>
  <si>
    <t>ScoreDescription</t>
  </si>
  <si>
    <t>No interest</t>
  </si>
  <si>
    <t>0% Compliance</t>
  </si>
  <si>
    <r>
      <rPr>
        <b/>
        <sz val="9"/>
        <rFont val="Arial"/>
        <family val="2"/>
      </rPr>
      <t xml:space="preserve">5 (100%)- </t>
    </r>
    <r>
      <rPr>
        <sz val="9"/>
        <rFont val="Arial"/>
        <family val="2"/>
      </rPr>
      <t>Fully compliant (no configuration required)</t>
    </r>
  </si>
  <si>
    <t>Nice to have</t>
  </si>
  <si>
    <t>25% Compliance</t>
  </si>
  <si>
    <r>
      <rPr>
        <b/>
        <sz val="9"/>
        <rFont val="Arial"/>
        <family val="2"/>
      </rPr>
      <t xml:space="preserve">4 (80%)- </t>
    </r>
    <r>
      <rPr>
        <sz val="9"/>
        <rFont val="Arial"/>
        <family val="2"/>
      </rPr>
      <t>Compliant with configuration (tenderer to tailor existing built-in options and features)</t>
    </r>
  </si>
  <si>
    <t>Useful</t>
  </si>
  <si>
    <t>50% Compliance</t>
  </si>
  <si>
    <r>
      <rPr>
        <b/>
        <sz val="9"/>
        <rFont val="Arial"/>
        <family val="2"/>
      </rPr>
      <t xml:space="preserve">3 (60%)- </t>
    </r>
    <r>
      <rPr>
        <sz val="9"/>
        <rFont val="Arial"/>
        <family val="2"/>
      </rPr>
      <t>Compliant with development (tenderer to tailor application AND ensure changes are preserved in future upgrades)</t>
    </r>
  </si>
  <si>
    <t>75% Compliance</t>
  </si>
  <si>
    <r>
      <rPr>
        <b/>
        <sz val="9"/>
        <rFont val="Arial"/>
        <family val="2"/>
      </rPr>
      <t xml:space="preserve">2 (40%)- </t>
    </r>
    <r>
      <rPr>
        <sz val="9"/>
        <rFont val="Arial"/>
        <family val="2"/>
      </rPr>
      <t>Compliant with customization (tenderer to code new functionality BUT changes NOT preserved in future upgrades)</t>
    </r>
  </si>
  <si>
    <t>100% Compliance</t>
  </si>
  <si>
    <r>
      <rPr>
        <b/>
        <sz val="9"/>
        <rFont val="Arial"/>
        <family val="2"/>
      </rPr>
      <t xml:space="preserve">1 (20%)- </t>
    </r>
    <r>
      <rPr>
        <sz val="9"/>
        <rFont val="Arial"/>
        <family val="2"/>
      </rPr>
      <t>Partially compliant (additional coding required but tenderer has NO intent to customize or develop)</t>
    </r>
  </si>
  <si>
    <r>
      <rPr>
        <b/>
        <sz val="9"/>
        <rFont val="Arial"/>
        <family val="2"/>
      </rPr>
      <t>0 (0%)-</t>
    </r>
    <r>
      <rPr>
        <sz val="9"/>
        <rFont val="Arial"/>
        <family val="2"/>
      </rPr>
      <t xml:space="preserve"> Non-compliant (no functionality available and tenderer has NO intent to develop it)</t>
    </r>
  </si>
  <si>
    <t xml:space="preserve">Please do NOT delete this sheet. </t>
  </si>
  <si>
    <t>(100%) Fully comply with requirement</t>
  </si>
  <si>
    <t>(50%) Partially compliant</t>
  </si>
  <si>
    <t>5 - (100%) Fully compliant &amp; mandatory criteria met</t>
  </si>
  <si>
    <t>4 - (80%) Compliant with configuration</t>
  </si>
  <si>
    <t>2 - (40%) Compliant with customization</t>
  </si>
  <si>
    <t>1 -  (20%) Partially compliant &amp; mandatory criteria met</t>
  </si>
  <si>
    <t>0 - (0%) Non-compliant &amp; No mandatory criteria</t>
  </si>
  <si>
    <t>5 - (100%) Fully compliant</t>
  </si>
  <si>
    <t xml:space="preserve">5 - (100%) Fully compliant (NO non-standard configuration required) </t>
  </si>
  <si>
    <t>4 - (80%) Compliant with non-standard configuration</t>
  </si>
  <si>
    <t xml:space="preserve">4 - (80%) Compliant with non-standard configuration (tenderer to tailor existing built-in options and features) </t>
  </si>
  <si>
    <t xml:space="preserve">3 - (60%) Compliant with development (tenderer to tailor application AND ensure changes are preserved in future upgrades) </t>
  </si>
  <si>
    <t>2 - (40%) Compliant with customization (tenderer to code new functionality BUT changes NOT preserved in future upgrades)</t>
  </si>
  <si>
    <t>1 - (20%) Partially compliant</t>
  </si>
  <si>
    <t xml:space="preserve">1 - (20%) Partially compliant (additional coding required but tenderer has NO intent to customize or develop)  </t>
  </si>
  <si>
    <t>0 - (0%) Non-compliant</t>
  </si>
  <si>
    <t>0 - (0%) Non-compliant (no functionality available)</t>
  </si>
  <si>
    <t xml:space="preserve">5 - (100%) Fully compliant </t>
  </si>
  <si>
    <t>4 - (80%) Tailor exisitng architecture</t>
  </si>
  <si>
    <t>4 - (80%) Tailor built-in options</t>
  </si>
  <si>
    <t>3 - (60%) Tailor new architecture</t>
  </si>
  <si>
    <t>3 - (60%) Tailor application</t>
  </si>
  <si>
    <t>2 - (40%) New non-supported architecture</t>
  </si>
  <si>
    <t>2 - (40%) Code new functionality</t>
  </si>
  <si>
    <t>1 - (20%)  Partial no intent to change</t>
  </si>
  <si>
    <t>1 - (20%)  Partial no intent develop</t>
  </si>
  <si>
    <t>100%: Has recent experience and provided required detail</t>
  </si>
  <si>
    <t>100%: Has recent expert experience over the past 1 to 3 years and provided all required detail</t>
  </si>
  <si>
    <t>75%: Has experience more than 3 to 6 years ago and provided required details</t>
  </si>
  <si>
    <t>75%: Has expert experience more than 3 to 6 years ago and provided all required details</t>
  </si>
  <si>
    <t>50%: Has recent experience years with no specific detail</t>
  </si>
  <si>
    <t>50%:Has recent expert experience over the past 1 to 3 years with no specific detail</t>
  </si>
  <si>
    <t>0%: No Experience</t>
  </si>
  <si>
    <t>0%: Has no Experience for the proposed LMS solution</t>
  </si>
  <si>
    <t>Vendor Support</t>
  </si>
  <si>
    <t>Description</t>
  </si>
  <si>
    <t>SUPPORTED</t>
  </si>
  <si>
    <t xml:space="preserve">5 - Fully compliant </t>
  </si>
  <si>
    <t>MODIFICATIONS</t>
  </si>
  <si>
    <t>4 -Tailor built-in options</t>
  </si>
  <si>
    <t>DEVELOPMENT</t>
  </si>
  <si>
    <t>3 - Tailor application</t>
  </si>
  <si>
    <t>CUSTOMISATION</t>
  </si>
  <si>
    <t>2 - Code new functionality</t>
  </si>
  <si>
    <t>PARTIALLY SUPPORTED</t>
  </si>
  <si>
    <t>1 - Partial no intent develop</t>
  </si>
  <si>
    <t>NOT SUPPORTED</t>
  </si>
  <si>
    <t>0 - Non-compliant</t>
  </si>
  <si>
    <t>Describe how your solution caters to the following requirement: 
Solution ensures minimal response time when using large sized Content / Media / Training Material.
Note: we require the system response time when users are downloading or using learning material to be instantaneous.</t>
  </si>
  <si>
    <r>
      <t>5</t>
    </r>
    <r>
      <rPr>
        <sz val="9"/>
        <rFont val="Arial"/>
        <family val="2"/>
      </rPr>
      <t xml:space="preserve"> - (100%) Fully compliant (LCL within LMS); 
</t>
    </r>
    <r>
      <rPr>
        <b/>
        <sz val="9"/>
        <rFont val="Arial"/>
        <family val="2"/>
      </rPr>
      <t>4</t>
    </r>
    <r>
      <rPr>
        <sz val="9"/>
        <rFont val="Arial"/>
        <family val="2"/>
      </rPr>
      <t xml:space="preserve"> - (80%) Compliant with configuration (no LCL within LMS, has the ability to connect to other LCL / content repositories - tenderer to tailor existing built-in options and features;); 
</t>
    </r>
    <r>
      <rPr>
        <b/>
        <sz val="9"/>
        <rFont val="Arial"/>
        <family val="2"/>
      </rPr>
      <t>3</t>
    </r>
    <r>
      <rPr>
        <sz val="9"/>
        <rFont val="Arial"/>
        <family val="2"/>
      </rPr>
      <t xml:space="preserve"> - (60%) Compliant with development (no LCL within LMS, has the ability to connect to other LCL / content repositories - tenderer to tailor application AND ensure changes are preserved in future upgrades);
</t>
    </r>
    <r>
      <rPr>
        <b/>
        <sz val="9"/>
        <rFont val="Arial"/>
        <family val="2"/>
      </rPr>
      <t>2</t>
    </r>
    <r>
      <rPr>
        <sz val="9"/>
        <rFont val="Arial"/>
        <family val="2"/>
      </rPr>
      <t xml:space="preserve"> - (40%) Compliant with customization (no LCL within LMS, has the ability to connect to other LCL / content repositories - tenderer to code new functionality BUT changes NOT preserved in future upgrades); 
</t>
    </r>
    <r>
      <rPr>
        <b/>
        <sz val="9"/>
        <rFont val="Arial"/>
        <family val="2"/>
      </rPr>
      <t>1</t>
    </r>
    <r>
      <rPr>
        <sz val="9"/>
        <rFont val="Arial"/>
        <family val="2"/>
      </rPr>
      <t xml:space="preserve"> - (20%) Partially compliant (no LCL within LMS, has the ability to connect to other LCL / content repositories - additional coding required but tenderer has NO intent to customize or develop); 
</t>
    </r>
    <r>
      <rPr>
        <b/>
        <sz val="9"/>
        <rFont val="Arial"/>
        <family val="2"/>
      </rPr>
      <t>0</t>
    </r>
    <r>
      <rPr>
        <sz val="9"/>
        <rFont val="Arial"/>
        <family val="2"/>
      </rPr>
      <t xml:space="preserve"> - (0%) Non-compliant (no LCL within LMS, no ability to connect to other LCL)</t>
    </r>
  </si>
  <si>
    <t xml:space="preserve">Describe how your solution caters to the following requirement: Manually editing the attendance register for a course
E.g. in some instances where classroom training is conducted, the learner roster / attendance register is manually captured
</t>
  </si>
  <si>
    <t>Describe how your solution caters to the following requirement: Create business rules for courseware access and enrolment.
Examples of possible rules include: Questions such as 'is space available on the course?', 'Can managers approve courseware access and enrolment?' should be answered</t>
  </si>
  <si>
    <t>Describe how your solution caters to the following requirement:
Integrate with National Facilitator database and update the LMS with the necessary information related to access control (accessing system and/or accessing rights specific data)
The following must be satisfied: 
The solution to authenticate the facilitator according to the course/s that they are currently accredited to facilitate.  Access limited to the current status of their facilitator accreditation. If not accredited, accreditation expired or has been revoked to facilitate courses then they should default/revert to learner user rights and a message to inform that they are not accredited to access the specific learning material as a Facilitator</t>
  </si>
  <si>
    <t>Describe how your solution caters to the following requirement: 
Advance Search functionality - the solution to allow users to filter and provide the ability to search for mentors by user specified fields including gender, area of speciality/interest, years of experience in particular area, qualifications, available to mentor</t>
  </si>
  <si>
    <t xml:space="preserve">Describe how your solution caters to the following requirement: LMS to connect / integrate to the Qualification catalogue (on SAP Personnel Development). 
</t>
  </si>
  <si>
    <t>Describe how the LMS provides for the following mandatory report: Technical Training Data Report (Tabular view of all the documents/data (learning material) stored on learning repository reflecting the different categories, learning programmes, version history, etc. )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</si>
  <si>
    <t>5 - (100%) Fully compliant 
4 - (80%) Tailor existing architecture
3 - (60%) Tailor new architecture
2 - (40%) New non-supported architecture
1 - (20%)  Partial no intent to change
0 - (0%) Non-compliant</t>
  </si>
  <si>
    <t>Please confirm that each of the following can be catered for as part of the Solution and Interfacing / Integration to other Systems / Tools:
- Efficiently and securely integrate with Eskom’s datacentre at Megawatt Park, the Eskom corporate / private network(s),  the Enterprise Integration Platform (IEP or ESB), Eskom approved Hyperscaler such as MS Azure where applicable and 3rd Party Cloud Providers (Azure, AWS, etc)
- Integration mechanisms and models need to support secure and complete data exchange for hybrid solutions (on-premise and cloud) that align to the performance requirements of the solution ecosystem
- Please note that the current IEP/ESB technologies could be replaced in future.
- A flexible, open system architecture to support any (multiple) integration points (APIs or integration messages) to at least the below listed systems/apps/solutions/tools:
&gt; MS AD / Azure AD
&gt; MS Teams
&gt; MS Office 365
&gt; MS Power BI
&gt; Email Engine / App (MS Outlook, GMail, etc)
&gt; SAP HCM (OM, PA, PD, TM, etc)
&gt; SAP MM, SAP FI
&gt; E-Commerce Tool and/or Learning Market Place for Learning Services
&gt; Add-on Solutions/Assistance for Persons with Disabilities like JAWS (Job Access with Speech)
&gt; Workflow Engine with Smart Forms (Eskom currently uses K2 Workflow Smart Forms and /or MS Power Automate)
&gt; Learning Content Creation Tools (e.g. Adobe Acrobat Professional, Adobe Captivate, Articulate Storyline / Rise, Elucidate, Vegas Pro, Nitro Pro, Camtasia, etc)
&gt; SMS Gateway
&gt; OpenText Document Management and Repository
&gt; Add-Hoc Document and Data Loading + Extract
&gt; If not internal to the LMS, integration to BI / Analytics Engine/App/Solution
&gt; Social and Collaborative Learning Platforms (Linked-In, Udemy, Google Learning, YouTube, etc)
&gt; external to Eskom Data Sources for Tutor/Facilitator Data and formal / informal Course Content, etc
&gt; SCORM compliant Content Learning Content Repository</t>
  </si>
  <si>
    <t>Provide an overview of your solution detailing:
1)     Solution in relation to the wider 
    1a) Product Suite 
    1b) Modern Digital Learning and Development
    1c) Organisational Talent, Skills and Knowledge Development and Management 
    1d) Employee and Individual Development 
    1e) Human Resource Management ecosystem (this will assist us to understand what role your solution can play in the wider Management of Development of Human Capital)
2)    Solution in relation to other 3rd party software and platforms which forms part of this capability (i.e. that would be needed and included to ensure the Solution as per Tender request).</t>
  </si>
  <si>
    <t>This Tender requests for all the below capabilities to be available.
For each of the below Learning Capabilities, indicate whether these capabilities are catered for and how: 
1) Foundational Learner Management Solution including but not limited to E-Learning and Learning Records Store, 
2) Learning Experience Platform,
2) Learning Content Creation and/or interfacing to Content Creation Tools,
3) Virtual Classroom and Learning Collaboration
4) Interfacing to or embedding external Content Libraries, 
5) Interfacing to or embedding Online Learning Platforms (Coursera, LinkedIn Learning, Udemy, etc), 
6) Adaptive Learning and/or Adaptive Learning Platform with Learner and Learning Paths,
7) Integrated Micro-Learning and/or Micro Learning Platform,
8) Integrated Social Learning,
6) Learning with Gamification, 
7) Learning with Virtual Reality,
8) Content Creation and Content Curation using Generative Artificial Intelligence (GenAI)
9) Learner Assistance, 
10) Learning Marketplace
If these are not part of your Solution (embedded or  already integrated), describe how these can be added on / integrated to your Solution to provide such Learning Experiences.</t>
  </si>
  <si>
    <t>Commercial Contractual and Licencing Model (Perpetual, Fixed Contract, Subscription or Consumptive)?</t>
  </si>
  <si>
    <t>LOCATION AND CROSS-BORDER DATA FLOWS: Cloud Service Location</t>
  </si>
  <si>
    <t>Is the availability of the cloud service and related Infrastructure dependent on any 3rd party and what risks are associated with this dependency?</t>
  </si>
  <si>
    <t>DATA LOCATION AND CROSS-BORDER DATA FLOWS: Data Location - Data</t>
  </si>
  <si>
    <t>Integration to Eskom existing identity providers (IdP's) and support of federated IdP's such as SAML2, OAuth2 and OpenID 2</t>
  </si>
  <si>
    <t xml:space="preserve">Real-time Data Synchronisation/Data Replication </t>
  </si>
  <si>
    <t xml:space="preserve">In your technical response list names of the clients with their contact details, where your company was involved in the end to end testing of Learner Management and a describe of your responsibilities. </t>
  </si>
  <si>
    <t>Eskom requires that sufficient dedicated testers are allocated the project, the testers must be independent of the development team.
The following experienced roles must be filled a:Test Manager, Test analyst ,Tester and  Performance tester</t>
  </si>
  <si>
    <t>In your technical response provide CV's indicating the relevant experience for the resources who will fill the following roles:
Test Manager, Test analyst ,Tester and  Performance tester</t>
  </si>
  <si>
    <t>100%:Test manager has more than 5 years of relevant experience
50%:Test manager has more 2-5 years of relevant experience
0%: &lt; 2 years experience</t>
  </si>
  <si>
    <t>Eskom requires the appointed testing resources to have the following experience using Eskom testing tools:
Test Manager, Test analyst  and Tester must have at least 2 years experience using Microfocus Application Lifecycle Management (ALM)
Performance Tester must have at least 2 years of experience using Load Runner</t>
  </si>
  <si>
    <t>In your technical response provide four CV's indicating the relevant experience for the four required testing resources, showing their experience with Eskom's testing tools.
Test team must include: Test Manager, Test analyst ,Tester and  Performance tester</t>
  </si>
  <si>
    <t>100%: All four resources have the minimum required experience.
50%: Three of the four resources have the required experience 
0%: Two or less of the resources have the required experience</t>
  </si>
  <si>
    <t>Eskom requires the vendors resources in the roles below have the required ISTQB(International Software Testing Qualifications Board) qualifications accredited by SATQB(Southern African Software Testing Qualifications Board).  
Required resource roles: Test Manager, Test analyst ,Tester and  Performance tester</t>
  </si>
  <si>
    <t>In your technical response provide CV's of the resources below, together with respective copies of acquired ISTQB certificates.
Required resource roles: Test Manager, Test analyst ,Tester and  Performance tester.</t>
  </si>
  <si>
    <t xml:space="preserve">Eskom requires 114 hits per second for a 500 concurrent user test, to confirm system performance is at acceptable levels. </t>
  </si>
  <si>
    <t>Please provide redacted performance testing results from any of your clients'  servers .The test results must show the Average Hits per second for a 500 concurrent user test?</t>
  </si>
  <si>
    <t>Please provide redacted performance testing results from any of your clients' servers .The test results must show the Average Hits per second for a 500 concurrent user test?</t>
  </si>
  <si>
    <t>Please provide redacted performance testing results from any of your clients'  servers .The test results must show what is the 90th Percentile Transaction response time for a 500 concurrent user test?</t>
  </si>
  <si>
    <t>100%:Less than 3 seconds response time
50%:More that 3 seconds response time 
0%: No report provided</t>
  </si>
  <si>
    <t>Please provide redacted performance testing results from any of your clients' servers .The test results must show  the average throughput bytes per second for a 500 concurrent user test?</t>
  </si>
  <si>
    <t>100%: Senior resource with more than 2 years experience and certification
50%: Senior resource with a more than 2 years experience but no certification
0%: Senior resource with less than 2 years experience, irrespective of certification</t>
  </si>
  <si>
    <t>Eskom requires the integration resources  to be certified in and have experience working with IBM Data Power. At least 1 senior certified resource must have working experience in the IBM Data Power.</t>
  </si>
  <si>
    <t>100%: Senior resource with more than 2 years experience and certification
50%: Senior resource with a more than 2 years experience but no certification.
0%: Senior resource with less than 2 years experience, irrespective of certification</t>
  </si>
  <si>
    <t>Eskom requires the vendor to have previous experience in carrying out analysis, design, development, testing and deployment of Oracle Fusion and IBM Datapower integration services</t>
  </si>
  <si>
    <t>Eskom requires the vendor resources to have previous experience in carrying out analysis, design, development, testing and deployment of Oracle Fusion and IBM Datapower integration services</t>
  </si>
  <si>
    <t>100%:Source Supports a secure channel of communication
0%: Source supports no secure channel of communication</t>
  </si>
  <si>
    <t>In your response, provide references as proof of your experience in the integration message modelling including the following:</t>
  </si>
  <si>
    <t>What is the structure of the message that will be published and subscribed? Can the Solution handle a Integration a Common Information Message (CIM) or they can only send a proprietary message structure? (Proprietary – Applications own business service message structure)</t>
  </si>
  <si>
    <t>Eskom requires the vendor to provide a resource that has experience in integration message modelling including the following:</t>
  </si>
  <si>
    <t>Demonstrate how your solution caters to the following requirement:  Permit/Allow for individual and batch enrolment (including courses, learning programmes / curriculums, etc.)</t>
  </si>
  <si>
    <t>Demonstrate how your solution caters to the following requirement:  Create business rules for courseware access and enrolment.
Examples of possible rules include: Questions such as 'is space available on the course?', 'Can managers approve courseware access and enrolment?' should be answered</t>
  </si>
  <si>
    <t>Demonstrate how your solution caters to the following requirement:
Simulate where your solution integrates to an external system(s) such as MS Access to update the LMS with the necessary information related to access control (accessing system and/or accessing rights specific data)
Demonstrate / Simulate how following will be satisfied: 
The solution to authenticate the facilitator according to the course/s that they are currently accredited to facilitate.  Access limited to the current status of their facilitator accreditation. If not accredited, accreditation expired or has been revoked to facilitate courses then they should default/revert to learner user rights and a message to inform that they are not accredited to access the specific learning material as a Facilitator</t>
  </si>
  <si>
    <t xml:space="preserve">Demonstrate how your solution caters to the following requirement: LMS to connect / integrate to the Qualification catalogue (on SAP Personnel Development). 
</t>
  </si>
  <si>
    <t>Demonstrate how the LMS provides for the following mandatory report: Technical Training Data Report (Tabular view of all the documents/data (learning material) stored on website reflecting the different categories, learning programmes, version history, etc. )
The following are mandatory criteria:
All columns listed in the report in the business requirements specification referenced as part of the scope of work are mandatory and necessary.
The solution should cater for any future reporting requirements and/or additional columns or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</si>
</sst>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10"/>
      <color theme="0"/>
      <name val="Arial"/>
      <family val="2"/>
    </font>
    <font>
      <sz val="11"/>
      <color indexed="8"/>
      <name val="Calibri"/>
      <family val="2"/>
    </font>
    <font>
      <b/>
      <sz val="10"/>
      <color theme="0"/>
      <name val="Calibri"/>
      <family val="2"/>
      <scheme val="minor"/>
    </font>
    <font>
      <b/>
      <sz val="10"/>
      <color indexed="62"/>
      <name val="Calibri"/>
      <family val="2"/>
      <scheme val="minor"/>
    </font>
    <font>
      <sz val="10"/>
      <name val="Calibri"/>
      <family val="2"/>
      <scheme val="minor"/>
    </font>
    <font>
      <sz val="10"/>
      <color indexed="8"/>
      <name val="Arial"/>
      <family val="2"/>
    </font>
    <font>
      <sz val="10"/>
      <color rgb="FFFF0000"/>
      <name val="Arial"/>
      <family val="2"/>
    </font>
    <font>
      <sz val="10"/>
      <color theme="1"/>
      <name val="Calibri"/>
      <family val="2"/>
      <scheme val="minor"/>
    </font>
    <font>
      <b/>
      <sz val="10"/>
      <color indexed="8"/>
      <name val="Calibri"/>
      <family val="2"/>
      <scheme val="minor"/>
    </font>
    <font>
      <b/>
      <sz val="16"/>
      <name val="Verdana"/>
      <family val="2"/>
    </font>
    <font>
      <b/>
      <sz val="8"/>
      <name val="Verdana"/>
      <family val="2"/>
    </font>
    <font>
      <b/>
      <sz val="10"/>
      <name val="Calibri"/>
      <family val="2"/>
      <scheme val="minor"/>
    </font>
    <font>
      <sz val="10"/>
      <color theme="1"/>
      <name val="Arial"/>
      <family val="2"/>
    </font>
    <font>
      <sz val="8"/>
      <color indexed="8"/>
      <name val="Arial"/>
      <family val="2"/>
    </font>
    <font>
      <b/>
      <sz val="10"/>
      <color indexed="8"/>
      <name val="Arial"/>
      <family val="2"/>
    </font>
    <font>
      <b/>
      <u/>
      <sz val="16"/>
      <color indexed="8"/>
      <name val="Arial"/>
      <family val="2"/>
    </font>
    <font>
      <b/>
      <sz val="14"/>
      <color indexed="8"/>
      <name val="Arial"/>
      <family val="2"/>
    </font>
    <font>
      <b/>
      <u/>
      <sz val="10"/>
      <color indexed="8"/>
      <name val="Arial"/>
      <family val="2"/>
    </font>
    <font>
      <i/>
      <sz val="11"/>
      <color theme="1"/>
      <name val="Arial"/>
      <family val="2"/>
    </font>
    <font>
      <b/>
      <sz val="11"/>
      <color theme="1"/>
      <name val="Arial"/>
      <family val="2"/>
    </font>
    <font>
      <b/>
      <sz val="11"/>
      <color rgb="FF000000"/>
      <name val="Arial"/>
      <family val="2"/>
    </font>
    <font>
      <sz val="11"/>
      <color rgb="FF000000"/>
      <name val="Arial"/>
      <family val="2"/>
    </font>
    <font>
      <sz val="10"/>
      <color rgb="FF000000"/>
      <name val="Calibri"/>
      <family val="2"/>
      <scheme val="minor"/>
    </font>
    <font>
      <b/>
      <sz val="12"/>
      <color rgb="FFC00000"/>
      <name val="Arial"/>
      <family val="2"/>
    </font>
    <font>
      <b/>
      <sz val="13"/>
      <color rgb="FFC00000"/>
      <name val="Arial Narrow"/>
      <family val="2"/>
    </font>
    <font>
      <b/>
      <sz val="11"/>
      <color indexed="8"/>
      <name val="Arial"/>
      <family val="2"/>
    </font>
    <font>
      <b/>
      <sz val="11"/>
      <name val="Arial"/>
      <family val="2"/>
    </font>
    <font>
      <sz val="11"/>
      <color indexed="8"/>
      <name val="Arial"/>
      <family val="2"/>
    </font>
    <font>
      <b/>
      <sz val="14"/>
      <color rgb="FF003896"/>
      <name val="Arial"/>
      <family val="2"/>
    </font>
    <font>
      <b/>
      <sz val="11"/>
      <color rgb="FF003896"/>
      <name val="Arial"/>
      <family val="2"/>
    </font>
    <font>
      <sz val="10"/>
      <color rgb="FFC00000"/>
      <name val="Arial"/>
      <family val="2"/>
    </font>
    <font>
      <b/>
      <sz val="10"/>
      <color rgb="FFC00000"/>
      <name val="Arial"/>
      <family val="2"/>
    </font>
    <font>
      <sz val="9"/>
      <color theme="0"/>
      <name val="Calibri"/>
      <family val="2"/>
      <scheme val="minor"/>
    </font>
    <font>
      <sz val="9"/>
      <name val="Arial"/>
      <family val="2"/>
    </font>
    <font>
      <b/>
      <sz val="9"/>
      <color rgb="FFC00000"/>
      <name val="Arial"/>
      <family val="2"/>
    </font>
    <font>
      <sz val="9"/>
      <color indexed="8"/>
      <name val="Arial"/>
      <family val="2"/>
    </font>
    <font>
      <sz val="9"/>
      <color rgb="FF000000"/>
      <name val="Calibri"/>
      <family val="2"/>
      <scheme val="minor"/>
    </font>
    <font>
      <sz val="10"/>
      <color rgb="FF000000"/>
      <name val="Arial"/>
      <family val="2"/>
    </font>
    <font>
      <b/>
      <sz val="10"/>
      <color indexed="62"/>
      <name val="Arial"/>
      <family val="2"/>
    </font>
    <font>
      <b/>
      <sz val="10"/>
      <name val="Arial"/>
      <family val="2"/>
    </font>
    <font>
      <b/>
      <sz val="9"/>
      <color theme="0"/>
      <name val="Arial"/>
      <family val="2"/>
    </font>
    <font>
      <b/>
      <i/>
      <sz val="11"/>
      <name val="Arial"/>
      <family val="2"/>
    </font>
    <font>
      <i/>
      <sz val="11"/>
      <name val="Arial"/>
      <family val="2"/>
    </font>
    <font>
      <sz val="16"/>
      <color indexed="8"/>
      <name val="Arial"/>
      <family val="2"/>
    </font>
    <font>
      <b/>
      <sz val="12"/>
      <color indexed="8"/>
      <name val="Arial"/>
      <family val="2"/>
    </font>
    <font>
      <sz val="11"/>
      <color rgb="FF003896"/>
      <name val="Arial"/>
      <family val="2"/>
    </font>
    <font>
      <sz val="9"/>
      <color theme="0"/>
      <name val="Arial"/>
      <family val="2"/>
    </font>
    <font>
      <sz val="10"/>
      <color theme="0"/>
      <name val="Calibri"/>
      <family val="2"/>
      <scheme val="minor"/>
    </font>
    <font>
      <sz val="10"/>
      <color theme="0"/>
      <name val="Arial"/>
      <family val="2"/>
    </font>
    <font>
      <b/>
      <sz val="10"/>
      <color rgb="FF000000"/>
      <name val="Arial"/>
      <family val="2"/>
    </font>
    <font>
      <b/>
      <sz val="8"/>
      <color rgb="FFFF0000"/>
      <name val="Arial"/>
      <family val="2"/>
    </font>
    <font>
      <strike/>
      <sz val="8"/>
      <name val="Arial"/>
      <family val="2"/>
    </font>
    <font>
      <strike/>
      <sz val="8"/>
      <color rgb="FFC00000"/>
      <name val="Arial"/>
      <family val="2"/>
    </font>
    <font>
      <sz val="11"/>
      <name val="Calibri"/>
      <family val="2"/>
    </font>
    <font>
      <b/>
      <sz val="9"/>
      <name val="Arial"/>
      <family val="2"/>
    </font>
    <font>
      <sz val="10"/>
      <name val="Calibri"/>
      <family val="2"/>
    </font>
    <font>
      <sz val="9"/>
      <name val="Calibri"/>
      <family val="2"/>
    </font>
    <font>
      <sz val="9"/>
      <name val="Calibri Light"/>
      <family val="2"/>
      <scheme val="major"/>
    </font>
    <font>
      <sz val="9"/>
      <color indexed="8"/>
      <name val="Calibri Light"/>
      <family val="2"/>
      <scheme val="major"/>
    </font>
    <font>
      <sz val="8"/>
      <name val="Calibri"/>
      <family val="2"/>
      <scheme val="minor"/>
    </font>
    <font>
      <b/>
      <sz val="8"/>
      <name val="Arial"/>
      <family val="2"/>
    </font>
    <font>
      <sz val="14"/>
      <color rgb="FFC00000"/>
      <name val="Calibri"/>
      <family val="2"/>
    </font>
    <font>
      <b/>
      <sz val="10"/>
      <color rgb="FF003896"/>
      <name val="Arial"/>
      <family val="2"/>
    </font>
    <font>
      <sz val="9"/>
      <name val="Calibri"/>
      <family val="2"/>
      <scheme val="minor"/>
    </font>
    <font>
      <b/>
      <sz val="9"/>
      <color indexed="62"/>
      <name val="Calibri"/>
      <family val="2"/>
      <scheme val="minor"/>
    </font>
    <font>
      <b/>
      <sz val="8"/>
      <color rgb="FFC00000"/>
      <name val="Calibri"/>
      <family val="2"/>
      <scheme val="minor"/>
    </font>
    <font>
      <b/>
      <sz val="8"/>
      <name val="Calibri"/>
      <family val="2"/>
      <scheme val="minor"/>
    </font>
    <font>
      <u/>
      <sz val="8"/>
      <name val="Calibri"/>
      <family val="2"/>
      <scheme val="minor"/>
    </font>
    <font>
      <b/>
      <sz val="8"/>
      <color rgb="FFFF0000"/>
      <name val="Calibri"/>
      <family val="2"/>
      <scheme val="minor"/>
    </font>
    <font>
      <sz val="9"/>
      <color rgb="FF000000"/>
      <name val="Arial"/>
      <family val="2"/>
    </font>
    <font>
      <sz val="8"/>
      <color rgb="FF000000"/>
      <name val="Arial"/>
      <family val="2"/>
    </font>
    <font>
      <u/>
      <sz val="10"/>
      <name val="Arial"/>
      <family val="2"/>
    </font>
    <font>
      <b/>
      <sz val="10"/>
      <color rgb="FFFF0000"/>
      <name val="Arial"/>
      <family val="2"/>
    </font>
    <font>
      <b/>
      <sz val="11"/>
      <color theme="0"/>
      <name val="Arial"/>
      <family val="2"/>
    </font>
    <font>
      <b/>
      <i/>
      <sz val="10"/>
      <color rgb="FFC00000"/>
      <name val="Arial"/>
      <family val="2"/>
    </font>
    <font>
      <b/>
      <i/>
      <sz val="10"/>
      <name val="Arial"/>
      <family val="2"/>
    </font>
    <font>
      <b/>
      <u/>
      <sz val="10"/>
      <name val="Arial"/>
      <family val="2"/>
    </font>
    <font>
      <b/>
      <sz val="9"/>
      <color rgb="FF003896"/>
      <name val="Arial"/>
      <family val="2"/>
    </font>
    <font>
      <b/>
      <sz val="9"/>
      <color rgb="FFFF0000"/>
      <name val="Arial"/>
      <family val="2"/>
    </font>
    <font>
      <b/>
      <sz val="10"/>
      <color rgb="FF000000"/>
      <name val="Calibri"/>
      <family val="2"/>
      <scheme val="minor"/>
    </font>
    <font>
      <sz val="10"/>
      <color theme="7" tint="-0.249977111117893"/>
      <name val="Arial"/>
      <family val="2"/>
    </font>
    <font>
      <b/>
      <sz val="16"/>
      <color rgb="FFC00000"/>
      <name val="Arial"/>
      <family val="2"/>
    </font>
    <font>
      <b/>
      <i/>
      <u/>
      <sz val="16"/>
      <color rgb="FFC00000"/>
      <name val="Arial"/>
      <family val="2"/>
    </font>
    <font>
      <b/>
      <i/>
      <sz val="12"/>
      <color rgb="FFC00000"/>
      <name val="Arial"/>
      <family val="2"/>
    </font>
    <font>
      <sz val="10"/>
      <color indexed="8"/>
      <name val="Calibri"/>
      <family val="2"/>
      <scheme val="minor"/>
    </font>
    <font>
      <b/>
      <u/>
      <sz val="10"/>
      <name val="Calibri"/>
      <family val="2"/>
      <scheme val="minor"/>
    </font>
    <font>
      <i/>
      <sz val="10"/>
      <name val="Calibri"/>
      <family val="2"/>
      <scheme val="minor"/>
    </font>
    <font>
      <sz val="8"/>
      <name val="Arial"/>
      <family val="2"/>
    </font>
  </fonts>
  <fills count="2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70C0"/>
        <bgColor indexed="64"/>
      </patternFill>
    </fill>
    <fill>
      <patternFill patternType="solid">
        <fgColor theme="1"/>
        <bgColor indexed="64"/>
      </patternFill>
    </fill>
    <fill>
      <patternFill patternType="solid">
        <fgColor theme="9" tint="0.79998168889431442"/>
        <bgColor indexed="64"/>
      </patternFill>
    </fill>
    <fill>
      <patternFill patternType="solid">
        <fgColor theme="8" tint="0.59999389629810485"/>
        <bgColor indexed="40"/>
      </patternFill>
    </fill>
    <fill>
      <patternFill patternType="solid">
        <fgColor rgb="FF7030A0"/>
        <bgColor indexed="51"/>
      </patternFill>
    </fill>
    <fill>
      <patternFill patternType="solid">
        <fgColor theme="9" tint="0.79998168889431442"/>
        <bgColor indexed="51"/>
      </patternFill>
    </fill>
    <fill>
      <patternFill patternType="solid">
        <fgColor theme="9" tint="0.79998168889431442"/>
        <bgColor indexed="23"/>
      </patternFill>
    </fill>
    <fill>
      <patternFill patternType="solid">
        <fgColor theme="9" tint="0.399975585192419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E5CCC3"/>
        <bgColor indexed="64"/>
      </patternFill>
    </fill>
    <fill>
      <patternFill patternType="solid">
        <fgColor rgb="FF598787"/>
        <bgColor indexed="64"/>
      </patternFill>
    </fill>
    <fill>
      <patternFill patternType="solid">
        <fgColor rgb="FF003896"/>
        <bgColor indexed="64"/>
      </patternFill>
    </fill>
    <fill>
      <patternFill patternType="solid">
        <fgColor rgb="FF83725B"/>
        <bgColor indexed="64"/>
      </patternFill>
    </fill>
    <fill>
      <patternFill patternType="solid">
        <fgColor rgb="FFC97A00"/>
        <bgColor indexed="51"/>
      </patternFill>
    </fill>
    <fill>
      <patternFill patternType="solid">
        <fgColor rgb="FFC97A00"/>
        <bgColor indexed="23"/>
      </patternFill>
    </fill>
    <fill>
      <patternFill patternType="solid">
        <fgColor rgb="FF598787"/>
        <bgColor indexed="40"/>
      </patternFill>
    </fill>
    <fill>
      <patternFill patternType="solid">
        <fgColor rgb="FF598787"/>
        <bgColor indexed="51"/>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23"/>
      </patternFill>
    </fill>
    <fill>
      <patternFill patternType="solid">
        <fgColor rgb="FF92D050"/>
        <bgColor indexed="64"/>
      </patternFill>
    </fill>
  </fills>
  <borders count="5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14">
    <xf numFmtId="0" fontId="0" fillId="0" borderId="0"/>
    <xf numFmtId="0" fontId="9" fillId="0" borderId="0"/>
    <xf numFmtId="9" fontId="7" fillId="0" borderId="0" applyFill="0" applyBorder="0" applyAlignment="0" applyProtection="0"/>
    <xf numFmtId="0" fontId="53" fillId="0" borderId="0" applyNumberFormat="0" applyFill="0" applyBorder="0" applyAlignment="0" applyProtection="0"/>
    <xf numFmtId="0" fontId="7" fillId="0" borderId="0"/>
    <xf numFmtId="9" fontId="7" fillId="0" borderId="0" applyFont="0" applyFill="0" applyBorder="0" applyAlignment="0" applyProtection="0"/>
    <xf numFmtId="0" fontId="5" fillId="0" borderId="0"/>
    <xf numFmtId="0" fontId="9" fillId="0" borderId="0"/>
    <xf numFmtId="0" fontId="4" fillId="0" borderId="0"/>
    <xf numFmtId="0" fontId="3" fillId="0" borderId="0"/>
    <xf numFmtId="0" fontId="2" fillId="0" borderId="0"/>
    <xf numFmtId="0" fontId="7" fillId="0" borderId="0"/>
    <xf numFmtId="0" fontId="1" fillId="0" borderId="0"/>
    <xf numFmtId="9" fontId="1" fillId="0" borderId="0" applyFont="0" applyFill="0" applyBorder="0" applyAlignment="0" applyProtection="0"/>
  </cellStyleXfs>
  <cellXfs count="452">
    <xf numFmtId="0" fontId="0" fillId="0" borderId="0" xfId="0"/>
    <xf numFmtId="0" fontId="7" fillId="0" borderId="0" xfId="0" applyFont="1" applyAlignment="1">
      <alignment wrapText="1"/>
    </xf>
    <xf numFmtId="0" fontId="0" fillId="0" borderId="0" xfId="0" applyAlignment="1">
      <alignment wrapText="1"/>
    </xf>
    <xf numFmtId="0" fontId="8" fillId="5" borderId="0" xfId="0" applyFont="1" applyFill="1" applyAlignment="1">
      <alignment wrapText="1"/>
    </xf>
    <xf numFmtId="0" fontId="12" fillId="2" borderId="0" xfId="0" applyFont="1" applyFill="1" applyAlignment="1">
      <alignment vertical="top" wrapText="1"/>
    </xf>
    <xf numFmtId="0" fontId="12" fillId="0" borderId="0" xfId="0" applyFont="1" applyAlignment="1">
      <alignment wrapText="1"/>
    </xf>
    <xf numFmtId="0" fontId="12" fillId="0" borderId="0" xfId="0" applyFont="1" applyAlignment="1">
      <alignment horizontal="left" wrapText="1"/>
    </xf>
    <xf numFmtId="0" fontId="10" fillId="4" borderId="2" xfId="0" applyFont="1" applyFill="1" applyBorder="1" applyAlignment="1">
      <alignment vertical="center" wrapText="1"/>
    </xf>
    <xf numFmtId="0" fontId="16" fillId="7" borderId="2" xfId="1" applyFont="1" applyFill="1" applyBorder="1" applyAlignment="1" applyProtection="1">
      <alignment horizontal="center" vertical="center" wrapText="1"/>
      <protection hidden="1"/>
    </xf>
    <xf numFmtId="0" fontId="16" fillId="7" borderId="2" xfId="1"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2" xfId="0" applyFont="1" applyBorder="1" applyAlignment="1">
      <alignment vertical="top" wrapText="1"/>
    </xf>
    <xf numFmtId="0" fontId="12" fillId="2" borderId="2" xfId="0" applyFont="1" applyFill="1" applyBorder="1" applyAlignment="1">
      <alignment horizontal="center" vertical="center" wrapText="1"/>
    </xf>
    <xf numFmtId="0" fontId="11" fillId="2" borderId="0" xfId="0" applyFont="1" applyFill="1" applyAlignment="1">
      <alignment horizontal="center" vertical="center" wrapText="1"/>
    </xf>
    <xf numFmtId="0" fontId="12" fillId="6" borderId="2" xfId="0" applyFont="1" applyFill="1" applyBorder="1" applyAlignment="1">
      <alignment wrapText="1"/>
    </xf>
    <xf numFmtId="0" fontId="16" fillId="9" borderId="2" xfId="1" applyFont="1" applyFill="1" applyBorder="1" applyAlignment="1" applyProtection="1">
      <alignment horizontal="center" vertical="center" wrapText="1"/>
      <protection hidden="1"/>
    </xf>
    <xf numFmtId="0" fontId="19" fillId="6" borderId="2" xfId="0" applyFont="1" applyFill="1" applyBorder="1" applyAlignment="1">
      <alignment wrapText="1"/>
    </xf>
    <xf numFmtId="0" fontId="12" fillId="0" borderId="0" xfId="0" applyFont="1" applyAlignment="1">
      <alignment vertical="top" wrapText="1"/>
    </xf>
    <xf numFmtId="0" fontId="12" fillId="2" borderId="0" xfId="0" applyFont="1" applyFill="1" applyAlignment="1" applyProtection="1">
      <alignment horizontal="left" vertical="center" wrapText="1"/>
      <protection locked="0"/>
    </xf>
    <xf numFmtId="0" fontId="12" fillId="2" borderId="0" xfId="0" applyFont="1" applyFill="1" applyAlignment="1">
      <alignment horizontal="center" vertical="center" wrapText="1"/>
    </xf>
    <xf numFmtId="0" fontId="12" fillId="3" borderId="0" xfId="0" applyFont="1" applyFill="1" applyAlignment="1">
      <alignment horizontal="left" vertical="top" wrapText="1"/>
    </xf>
    <xf numFmtId="9" fontId="12" fillId="0" borderId="0" xfId="0" applyNumberFormat="1" applyFont="1" applyAlignment="1">
      <alignment horizontal="center" vertical="center" wrapText="1"/>
    </xf>
    <xf numFmtId="0" fontId="12" fillId="3" borderId="0" xfId="0" applyFont="1" applyFill="1" applyAlignment="1">
      <alignment wrapText="1"/>
    </xf>
    <xf numFmtId="10" fontId="16" fillId="10" borderId="2" xfId="1" applyNumberFormat="1" applyFont="1" applyFill="1" applyBorder="1" applyAlignment="1" applyProtection="1">
      <alignment horizontal="center" vertical="center" wrapText="1"/>
      <protection hidden="1"/>
    </xf>
    <xf numFmtId="10" fontId="12" fillId="0" borderId="0" xfId="0" applyNumberFormat="1" applyFont="1" applyAlignment="1">
      <alignment wrapText="1"/>
    </xf>
    <xf numFmtId="0" fontId="26" fillId="0" borderId="0" xfId="0" applyFont="1" applyAlignment="1">
      <alignment vertical="center"/>
    </xf>
    <xf numFmtId="0" fontId="27" fillId="0" borderId="0" xfId="0" applyFont="1"/>
    <xf numFmtId="0" fontId="28" fillId="0" borderId="0" xfId="0" applyFont="1" applyAlignment="1">
      <alignment vertical="center" wrapText="1"/>
    </xf>
    <xf numFmtId="0" fontId="27" fillId="0" borderId="0" xfId="0" applyFont="1" applyAlignment="1">
      <alignment vertical="center" wrapText="1"/>
    </xf>
    <xf numFmtId="0" fontId="29" fillId="0" borderId="0" xfId="0" applyFont="1" applyAlignment="1">
      <alignment vertical="center" wrapText="1"/>
    </xf>
    <xf numFmtId="0" fontId="20" fillId="0" borderId="0" xfId="0" applyFont="1" applyAlignment="1">
      <alignment vertical="center" wrapText="1"/>
    </xf>
    <xf numFmtId="0" fontId="27" fillId="0" borderId="0" xfId="0" applyFont="1" applyAlignment="1">
      <alignment wrapText="1"/>
    </xf>
    <xf numFmtId="0" fontId="29" fillId="0" borderId="0" xfId="0" applyFont="1" applyAlignment="1">
      <alignment wrapText="1"/>
    </xf>
    <xf numFmtId="0" fontId="12" fillId="2" borderId="2" xfId="0" applyFont="1" applyFill="1" applyBorder="1" applyAlignment="1" applyProtection="1">
      <alignment horizontal="left" vertical="top" wrapText="1"/>
      <protection locked="0"/>
    </xf>
    <xf numFmtId="0" fontId="10" fillId="4" borderId="2" xfId="0" applyFont="1" applyFill="1" applyBorder="1" applyAlignment="1">
      <alignment horizontal="center" vertical="center" wrapText="1"/>
    </xf>
    <xf numFmtId="10" fontId="16" fillId="7" borderId="2" xfId="1" applyNumberFormat="1" applyFont="1" applyFill="1" applyBorder="1" applyAlignment="1" applyProtection="1">
      <alignment horizontal="center" vertical="center" wrapText="1"/>
      <protection hidden="1"/>
    </xf>
    <xf numFmtId="10" fontId="18" fillId="0" borderId="2" xfId="0" applyNumberFormat="1" applyFont="1" applyBorder="1" applyAlignment="1">
      <alignment wrapText="1"/>
    </xf>
    <xf numFmtId="9" fontId="7" fillId="12" borderId="2" xfId="2" applyFill="1" applyBorder="1"/>
    <xf numFmtId="0" fontId="48" fillId="20" borderId="2" xfId="1" applyFont="1" applyFill="1" applyBorder="1" applyAlignment="1">
      <alignment horizontal="left" vertical="top" wrapText="1"/>
    </xf>
    <xf numFmtId="10" fontId="48" fillId="20" borderId="2" xfId="1" applyNumberFormat="1" applyFont="1" applyFill="1" applyBorder="1" applyAlignment="1" applyProtection="1">
      <alignment horizontal="left" vertical="top" wrapText="1"/>
      <protection hidden="1"/>
    </xf>
    <xf numFmtId="0" fontId="48" fillId="20" borderId="2" xfId="1" applyFont="1" applyFill="1" applyBorder="1" applyAlignment="1" applyProtection="1">
      <alignment horizontal="left" vertical="top" wrapText="1"/>
      <protection hidden="1"/>
    </xf>
    <xf numFmtId="0" fontId="48" fillId="18" borderId="2" xfId="1" applyFont="1" applyFill="1" applyBorder="1" applyAlignment="1" applyProtection="1">
      <alignment horizontal="left" vertical="top" wrapText="1"/>
      <protection hidden="1"/>
    </xf>
    <xf numFmtId="10" fontId="48" fillId="19" borderId="2" xfId="1" applyNumberFormat="1" applyFont="1" applyFill="1" applyBorder="1" applyAlignment="1" applyProtection="1">
      <alignment horizontal="left" vertical="top" wrapText="1"/>
      <protection hidden="1"/>
    </xf>
    <xf numFmtId="0" fontId="16" fillId="18" borderId="2" xfId="1" applyFont="1" applyFill="1" applyBorder="1" applyAlignment="1" applyProtection="1">
      <alignment horizontal="center" vertical="center" wrapText="1"/>
      <protection hidden="1"/>
    </xf>
    <xf numFmtId="0" fontId="10" fillId="18" borderId="2" xfId="1" applyFont="1" applyFill="1" applyBorder="1" applyAlignment="1" applyProtection="1">
      <alignment horizontal="center" vertical="center" wrapText="1"/>
      <protection hidden="1"/>
    </xf>
    <xf numFmtId="10" fontId="10" fillId="19" borderId="2" xfId="1" applyNumberFormat="1" applyFont="1" applyFill="1" applyBorder="1" applyAlignment="1" applyProtection="1">
      <alignment horizontal="center" vertical="center" wrapText="1"/>
      <protection hidden="1"/>
    </xf>
    <xf numFmtId="0" fontId="10" fillId="20" borderId="2" xfId="1" applyFont="1" applyFill="1" applyBorder="1" applyAlignment="1">
      <alignment horizontal="center" vertical="center" wrapText="1"/>
    </xf>
    <xf numFmtId="10" fontId="10" fillId="20" borderId="2" xfId="1" applyNumberFormat="1" applyFont="1" applyFill="1" applyBorder="1" applyAlignment="1" applyProtection="1">
      <alignment horizontal="center" vertical="center" wrapText="1"/>
      <protection hidden="1"/>
    </xf>
    <xf numFmtId="0" fontId="10" fillId="20" borderId="2" xfId="1" applyFont="1" applyFill="1" applyBorder="1" applyAlignment="1" applyProtection="1">
      <alignment horizontal="center" vertical="center" wrapText="1"/>
      <protection hidden="1"/>
    </xf>
    <xf numFmtId="0" fontId="16" fillId="19" borderId="2" xfId="1" applyFont="1" applyFill="1" applyBorder="1" applyAlignment="1" applyProtection="1">
      <alignment horizontal="center" vertical="center" wrapText="1"/>
      <protection hidden="1"/>
    </xf>
    <xf numFmtId="0" fontId="13" fillId="0" borderId="18" xfId="4" applyFont="1" applyBorder="1" applyAlignment="1">
      <alignment vertical="top"/>
    </xf>
    <xf numFmtId="0" fontId="13" fillId="0" borderId="19" xfId="4" applyFont="1" applyBorder="1" applyAlignment="1">
      <alignment vertical="top"/>
    </xf>
    <xf numFmtId="0" fontId="13" fillId="0" borderId="20" xfId="4" applyFont="1" applyBorder="1" applyAlignment="1">
      <alignment horizontal="left" vertical="top"/>
    </xf>
    <xf numFmtId="0" fontId="12" fillId="0" borderId="0" xfId="4" applyFont="1" applyAlignment="1">
      <alignment wrapText="1"/>
    </xf>
    <xf numFmtId="10" fontId="12" fillId="0" borderId="0" xfId="4" applyNumberFormat="1" applyFont="1" applyAlignment="1">
      <alignment wrapText="1"/>
    </xf>
    <xf numFmtId="0" fontId="31" fillId="0" borderId="21" xfId="4" applyFont="1" applyBorder="1" applyAlignment="1">
      <alignment vertical="top"/>
    </xf>
    <xf numFmtId="0" fontId="31" fillId="0" borderId="0" xfId="4" applyFont="1" applyAlignment="1">
      <alignment horizontal="right" vertical="center"/>
    </xf>
    <xf numFmtId="0" fontId="32" fillId="0" borderId="22" xfId="4" applyFont="1" applyBorder="1" applyAlignment="1">
      <alignment vertical="center"/>
    </xf>
    <xf numFmtId="0" fontId="38" fillId="0" borderId="21" xfId="4" applyFont="1" applyBorder="1" applyAlignment="1">
      <alignment vertical="top"/>
    </xf>
    <xf numFmtId="0" fontId="33" fillId="0" borderId="0" xfId="4" applyFont="1" applyAlignment="1">
      <alignment horizontal="right"/>
    </xf>
    <xf numFmtId="0" fontId="13" fillId="0" borderId="21" xfId="4" applyFont="1" applyBorder="1" applyAlignment="1">
      <alignment vertical="top"/>
    </xf>
    <xf numFmtId="0" fontId="34" fillId="0" borderId="0" xfId="4" applyFont="1" applyAlignment="1">
      <alignment horizontal="right"/>
    </xf>
    <xf numFmtId="0" fontId="35" fillId="0" borderId="21" xfId="4" applyFont="1" applyBorder="1" applyAlignment="1">
      <alignment horizontal="center" vertical="top"/>
    </xf>
    <xf numFmtId="0" fontId="35" fillId="0" borderId="23" xfId="4" applyFont="1" applyBorder="1" applyAlignment="1">
      <alignment vertical="top"/>
    </xf>
    <xf numFmtId="0" fontId="33" fillId="0" borderId="24" xfId="4" applyFont="1" applyBorder="1" applyAlignment="1">
      <alignment horizontal="left" vertical="top"/>
    </xf>
    <xf numFmtId="0" fontId="13" fillId="0" borderId="25" xfId="4" applyFont="1" applyBorder="1" applyAlignment="1">
      <alignment vertical="top"/>
    </xf>
    <xf numFmtId="0" fontId="12" fillId="0" borderId="0" xfId="4" applyFont="1" applyAlignment="1">
      <alignment vertical="top" wrapText="1"/>
    </xf>
    <xf numFmtId="0" fontId="12" fillId="2" borderId="0" xfId="4" applyFont="1" applyFill="1" applyAlignment="1">
      <alignment vertical="top" wrapText="1"/>
    </xf>
    <xf numFmtId="0" fontId="46" fillId="2" borderId="0" xfId="4" applyFont="1" applyFill="1" applyAlignment="1">
      <alignment horizontal="center" vertical="center" wrapText="1"/>
    </xf>
    <xf numFmtId="0" fontId="7" fillId="0" borderId="0" xfId="4" applyAlignment="1">
      <alignment vertical="top" wrapText="1"/>
    </xf>
    <xf numFmtId="0" fontId="7" fillId="2" borderId="0" xfId="4" applyFill="1" applyAlignment="1">
      <alignment vertical="top" wrapText="1"/>
    </xf>
    <xf numFmtId="0" fontId="48" fillId="16" borderId="2" xfId="4" applyFont="1" applyFill="1" applyBorder="1" applyAlignment="1">
      <alignment horizontal="left" vertical="top" wrapText="1"/>
    </xf>
    <xf numFmtId="0" fontId="48" fillId="17" borderId="2" xfId="4" applyFont="1" applyFill="1" applyBorder="1" applyAlignment="1">
      <alignment horizontal="left" vertical="top" wrapText="1"/>
    </xf>
    <xf numFmtId="0" fontId="48" fillId="15" borderId="2" xfId="4" applyFont="1" applyFill="1" applyBorder="1" applyAlignment="1">
      <alignment horizontal="left" vertical="top" wrapText="1"/>
    </xf>
    <xf numFmtId="0" fontId="54" fillId="0" borderId="0" xfId="4" applyFont="1" applyAlignment="1">
      <alignment horizontal="left" vertical="top" wrapText="1"/>
    </xf>
    <xf numFmtId="0" fontId="7" fillId="0" borderId="2" xfId="4" applyBorder="1" applyAlignment="1">
      <alignment vertical="top" wrapText="1"/>
    </xf>
    <xf numFmtId="0" fontId="7" fillId="2" borderId="2" xfId="4" applyFill="1" applyBorder="1" applyAlignment="1" applyProtection="1">
      <alignment horizontal="left" vertical="top" wrapText="1"/>
      <protection locked="0"/>
    </xf>
    <xf numFmtId="0" fontId="7" fillId="2" borderId="2" xfId="4" applyFill="1" applyBorder="1" applyAlignment="1">
      <alignment horizontal="center" vertical="center" wrapText="1"/>
    </xf>
    <xf numFmtId="0" fontId="7" fillId="0" borderId="2" xfId="4" applyBorder="1" applyAlignment="1">
      <alignment horizontal="center" vertical="center" wrapText="1"/>
    </xf>
    <xf numFmtId="10" fontId="7" fillId="0" borderId="2" xfId="5" applyNumberFormat="1" applyFont="1" applyBorder="1" applyAlignment="1">
      <alignment horizontal="right" vertical="center" wrapText="1"/>
    </xf>
    <xf numFmtId="10" fontId="7" fillId="6" borderId="2" xfId="5" applyNumberFormat="1" applyFont="1" applyFill="1" applyBorder="1" applyAlignment="1">
      <alignment vertical="center" wrapText="1"/>
    </xf>
    <xf numFmtId="10" fontId="7" fillId="0" borderId="2" xfId="5" applyNumberFormat="1" applyFont="1" applyBorder="1" applyAlignment="1">
      <alignment vertical="center" wrapText="1"/>
    </xf>
    <xf numFmtId="0" fontId="7" fillId="0" borderId="2" xfId="4" applyBorder="1" applyAlignment="1">
      <alignment wrapText="1"/>
    </xf>
    <xf numFmtId="0" fontId="7" fillId="0" borderId="0" xfId="4" applyAlignment="1">
      <alignment wrapText="1"/>
    </xf>
    <xf numFmtId="0" fontId="7" fillId="0" borderId="2" xfId="4" applyBorder="1" applyAlignment="1">
      <alignment horizontal="left" vertical="top" wrapText="1"/>
    </xf>
    <xf numFmtId="0" fontId="7" fillId="3" borderId="2" xfId="4" applyFill="1" applyBorder="1" applyAlignment="1">
      <alignment horizontal="center" vertical="center" wrapText="1"/>
    </xf>
    <xf numFmtId="10" fontId="7" fillId="3" borderId="2" xfId="5" applyNumberFormat="1" applyFont="1" applyFill="1" applyBorder="1" applyAlignment="1">
      <alignment horizontal="right" vertical="center" wrapText="1"/>
    </xf>
    <xf numFmtId="10" fontId="7" fillId="3" borderId="2" xfId="5" applyNumberFormat="1" applyFont="1" applyFill="1" applyBorder="1" applyAlignment="1">
      <alignment vertical="center" wrapText="1"/>
    </xf>
    <xf numFmtId="0" fontId="7" fillId="3" borderId="0" xfId="4" applyFill="1" applyAlignment="1">
      <alignment wrapText="1"/>
    </xf>
    <xf numFmtId="0" fontId="45" fillId="0" borderId="2" xfId="4" applyFont="1" applyBorder="1" applyAlignment="1">
      <alignment horizontal="left" vertical="top" wrapText="1"/>
    </xf>
    <xf numFmtId="10" fontId="7" fillId="0" borderId="2" xfId="5" applyNumberFormat="1" applyFont="1" applyFill="1" applyBorder="1" applyAlignment="1">
      <alignment horizontal="right" vertical="center" wrapText="1"/>
    </xf>
    <xf numFmtId="10" fontId="7" fillId="0" borderId="2" xfId="5" applyNumberFormat="1" applyFont="1" applyFill="1" applyBorder="1" applyAlignment="1">
      <alignment vertical="center" wrapText="1"/>
    </xf>
    <xf numFmtId="0" fontId="7" fillId="0" borderId="0" xfId="4" applyAlignment="1">
      <alignment horizontal="left" wrapText="1"/>
    </xf>
    <xf numFmtId="0" fontId="47" fillId="6" borderId="2" xfId="4" applyFont="1" applyFill="1" applyBorder="1" applyAlignment="1">
      <alignment wrapText="1"/>
    </xf>
    <xf numFmtId="10" fontId="47" fillId="6" borderId="2" xfId="5" applyNumberFormat="1" applyFont="1" applyFill="1" applyBorder="1" applyAlignment="1">
      <alignment wrapText="1"/>
    </xf>
    <xf numFmtId="10" fontId="47" fillId="0" borderId="2" xfId="4" applyNumberFormat="1" applyFont="1" applyBorder="1" applyAlignment="1">
      <alignment wrapText="1"/>
    </xf>
    <xf numFmtId="10" fontId="47" fillId="6" borderId="2" xfId="5" applyNumberFormat="1" applyFont="1" applyFill="1" applyBorder="1" applyAlignment="1">
      <alignment vertical="center" wrapText="1"/>
    </xf>
    <xf numFmtId="0" fontId="7" fillId="0" borderId="0" xfId="4" applyAlignment="1">
      <alignment vertical="center" wrapText="1"/>
    </xf>
    <xf numFmtId="0" fontId="7" fillId="0" borderId="0" xfId="4" applyAlignment="1">
      <alignment horizontal="center" vertical="center" wrapText="1"/>
    </xf>
    <xf numFmtId="10" fontId="7" fillId="0" borderId="0" xfId="4" applyNumberFormat="1" applyAlignment="1">
      <alignment wrapText="1"/>
    </xf>
    <xf numFmtId="0" fontId="12" fillId="3" borderId="0" xfId="4" applyFont="1" applyFill="1" applyAlignment="1">
      <alignment horizontal="left" vertical="top" wrapText="1"/>
    </xf>
    <xf numFmtId="0" fontId="12" fillId="2" borderId="0" xfId="4" applyFont="1" applyFill="1" applyAlignment="1" applyProtection="1">
      <alignment horizontal="left" vertical="center" wrapText="1"/>
      <protection locked="0"/>
    </xf>
    <xf numFmtId="0" fontId="12" fillId="2" borderId="0" xfId="4" applyFont="1" applyFill="1" applyAlignment="1">
      <alignment horizontal="center" vertical="center" wrapText="1"/>
    </xf>
    <xf numFmtId="0" fontId="12" fillId="0" borderId="0" xfId="4" applyFont="1" applyAlignment="1">
      <alignment horizontal="center" vertical="center" wrapText="1"/>
    </xf>
    <xf numFmtId="10" fontId="12" fillId="0" borderId="0" xfId="5" applyNumberFormat="1" applyFont="1" applyBorder="1" applyAlignment="1">
      <alignment wrapText="1"/>
    </xf>
    <xf numFmtId="9" fontId="12" fillId="0" borderId="0" xfId="4" applyNumberFormat="1" applyFont="1" applyAlignment="1">
      <alignment horizontal="center" vertical="center" wrapText="1"/>
    </xf>
    <xf numFmtId="10" fontId="12" fillId="0" borderId="0" xfId="5" applyNumberFormat="1" applyFont="1" applyFill="1" applyBorder="1" applyAlignment="1">
      <alignment wrapText="1"/>
    </xf>
    <xf numFmtId="0" fontId="12" fillId="0" borderId="0" xfId="4" applyFont="1" applyAlignment="1">
      <alignment horizontal="left" wrapText="1"/>
    </xf>
    <xf numFmtId="0" fontId="12" fillId="0" borderId="0" xfId="4" applyFont="1" applyAlignment="1">
      <alignment vertical="center" wrapText="1"/>
    </xf>
    <xf numFmtId="0" fontId="41" fillId="0" borderId="0" xfId="4" applyFont="1" applyAlignment="1">
      <alignment horizontal="left" vertical="top" wrapText="1"/>
    </xf>
    <xf numFmtId="0" fontId="11" fillId="2" borderId="0" xfId="4" applyFont="1" applyFill="1" applyAlignment="1">
      <alignment horizontal="center" vertical="center" wrapText="1"/>
    </xf>
    <xf numFmtId="0" fontId="12" fillId="15" borderId="0" xfId="4" applyFont="1" applyFill="1" applyAlignment="1">
      <alignment vertical="top" wrapText="1"/>
    </xf>
    <xf numFmtId="0" fontId="10" fillId="16" borderId="2" xfId="4" applyFont="1" applyFill="1" applyBorder="1" applyAlignment="1">
      <alignment vertical="center" wrapText="1"/>
    </xf>
    <xf numFmtId="0" fontId="10" fillId="17" borderId="2" xfId="4" applyFont="1" applyFill="1" applyBorder="1" applyAlignment="1">
      <alignment horizontal="center" vertical="center" wrapText="1"/>
    </xf>
    <xf numFmtId="0" fontId="10" fillId="15" borderId="2" xfId="4" applyFont="1" applyFill="1" applyBorder="1" applyAlignment="1">
      <alignment horizontal="center" vertical="center" wrapText="1"/>
    </xf>
    <xf numFmtId="0" fontId="55" fillId="0" borderId="0" xfId="4" applyFont="1" applyAlignment="1">
      <alignment wrapText="1"/>
    </xf>
    <xf numFmtId="0" fontId="12" fillId="0" borderId="2" xfId="4" applyFont="1" applyBorder="1" applyAlignment="1">
      <alignment vertical="top" wrapText="1"/>
    </xf>
    <xf numFmtId="0" fontId="12" fillId="2" borderId="2" xfId="4" applyFont="1" applyFill="1" applyBorder="1" applyAlignment="1" applyProtection="1">
      <alignment horizontal="left" vertical="top" wrapText="1"/>
      <protection locked="0"/>
    </xf>
    <xf numFmtId="0" fontId="12" fillId="2" borderId="2" xfId="4" applyFont="1" applyFill="1" applyBorder="1" applyAlignment="1">
      <alignment horizontal="center" vertical="center" wrapText="1"/>
    </xf>
    <xf numFmtId="0" fontId="12" fillId="0" borderId="2" xfId="4" applyFont="1" applyBorder="1" applyAlignment="1">
      <alignment horizontal="center" vertical="center" wrapText="1"/>
    </xf>
    <xf numFmtId="10" fontId="12" fillId="0" borderId="2" xfId="5" applyNumberFormat="1" applyFont="1" applyBorder="1" applyAlignment="1">
      <alignment horizontal="right" vertical="center" wrapText="1"/>
    </xf>
    <xf numFmtId="9" fontId="12" fillId="0" borderId="2" xfId="4" applyNumberFormat="1" applyFont="1" applyBorder="1" applyAlignment="1">
      <alignment horizontal="center" vertical="top" wrapText="1"/>
    </xf>
    <xf numFmtId="10" fontId="12" fillId="6" borderId="2" xfId="5" applyNumberFormat="1" applyFont="1" applyFill="1" applyBorder="1" applyAlignment="1">
      <alignment vertical="center" wrapText="1"/>
    </xf>
    <xf numFmtId="10" fontId="12" fillId="0" borderId="2" xfId="5" applyNumberFormat="1" applyFont="1" applyBorder="1" applyAlignment="1">
      <alignment vertical="center" wrapText="1"/>
    </xf>
    <xf numFmtId="0" fontId="12" fillId="6" borderId="2" xfId="4" applyFont="1" applyFill="1" applyBorder="1" applyAlignment="1">
      <alignment wrapText="1"/>
    </xf>
    <xf numFmtId="0" fontId="12" fillId="6" borderId="2" xfId="4" applyFont="1" applyFill="1" applyBorder="1" applyAlignment="1">
      <alignment horizontal="right" vertical="center" wrapText="1"/>
    </xf>
    <xf numFmtId="0" fontId="19" fillId="6" borderId="2" xfId="4" applyFont="1" applyFill="1" applyBorder="1" applyAlignment="1">
      <alignment wrapText="1"/>
    </xf>
    <xf numFmtId="10" fontId="12" fillId="6" borderId="2" xfId="5" applyNumberFormat="1" applyFont="1" applyFill="1" applyBorder="1" applyAlignment="1">
      <alignment wrapText="1"/>
    </xf>
    <xf numFmtId="10" fontId="18" fillId="0" borderId="2" xfId="4" applyNumberFormat="1" applyFont="1" applyBorder="1" applyAlignment="1">
      <alignment wrapText="1"/>
    </xf>
    <xf numFmtId="10" fontId="18" fillId="6" borderId="2" xfId="5" applyNumberFormat="1" applyFont="1" applyFill="1" applyBorder="1" applyAlignment="1">
      <alignment wrapText="1"/>
    </xf>
    <xf numFmtId="2" fontId="7" fillId="0" borderId="0" xfId="4" applyNumberFormat="1"/>
    <xf numFmtId="10" fontId="7" fillId="0" borderId="0" xfId="4" applyNumberFormat="1"/>
    <xf numFmtId="0" fontId="10" fillId="15" borderId="2" xfId="4" applyFont="1" applyFill="1" applyBorder="1" applyAlignment="1">
      <alignment vertical="center" wrapText="1"/>
    </xf>
    <xf numFmtId="0" fontId="12" fillId="6" borderId="2" xfId="4" applyFont="1" applyFill="1" applyBorder="1" applyAlignment="1">
      <alignment vertical="top" wrapText="1"/>
    </xf>
    <xf numFmtId="0" fontId="12" fillId="2" borderId="2" xfId="4" applyFont="1" applyFill="1" applyBorder="1" applyAlignment="1" applyProtection="1">
      <alignment horizontal="left" vertical="center" wrapText="1"/>
      <protection locked="0"/>
    </xf>
    <xf numFmtId="0" fontId="30" fillId="0" borderId="2" xfId="1" applyFont="1" applyBorder="1" applyAlignment="1">
      <alignment vertical="top" wrapText="1"/>
    </xf>
    <xf numFmtId="0" fontId="13" fillId="0" borderId="2" xfId="0" applyFont="1" applyBorder="1" applyAlignment="1">
      <alignment horizontal="left" vertical="top" wrapText="1"/>
    </xf>
    <xf numFmtId="49" fontId="12"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10" fontId="7" fillId="0" borderId="2" xfId="0" applyNumberFormat="1" applyFont="1" applyBorder="1" applyAlignment="1" applyProtection="1">
      <alignment horizontal="center" vertical="top" wrapText="1"/>
      <protection hidden="1"/>
    </xf>
    <xf numFmtId="10" fontId="12" fillId="0" borderId="2" xfId="5" applyNumberFormat="1" applyFont="1" applyBorder="1" applyAlignment="1">
      <alignment wrapText="1"/>
    </xf>
    <xf numFmtId="49" fontId="7" fillId="0" borderId="2" xfId="0" applyNumberFormat="1" applyFont="1" applyBorder="1" applyAlignment="1">
      <alignment horizontal="left" vertical="top" wrapText="1"/>
    </xf>
    <xf numFmtId="0" fontId="12" fillId="6" borderId="2" xfId="0" applyFont="1" applyFill="1" applyBorder="1" applyAlignment="1">
      <alignment horizontal="right" vertical="center" wrapText="1"/>
    </xf>
    <xf numFmtId="10" fontId="7" fillId="0" borderId="4" xfId="0" applyNumberFormat="1" applyFont="1" applyBorder="1" applyAlignment="1" applyProtection="1">
      <alignment horizontal="center" vertical="top" wrapText="1"/>
      <protection hidden="1"/>
    </xf>
    <xf numFmtId="0" fontId="45" fillId="0" borderId="2" xfId="0" applyFont="1" applyBorder="1" applyAlignment="1">
      <alignment horizontal="center" vertical="top" wrapText="1"/>
    </xf>
    <xf numFmtId="10" fontId="13" fillId="0" borderId="2" xfId="0" applyNumberFormat="1" applyFont="1" applyBorder="1" applyAlignment="1">
      <alignment horizontal="left" vertical="center" wrapText="1"/>
    </xf>
    <xf numFmtId="0" fontId="10" fillId="4" borderId="2" xfId="4" applyFont="1" applyFill="1" applyBorder="1" applyAlignment="1">
      <alignment vertical="center" wrapText="1"/>
    </xf>
    <xf numFmtId="0" fontId="10" fillId="4" borderId="2" xfId="4" applyFont="1" applyFill="1" applyBorder="1" applyAlignment="1">
      <alignment horizontal="center" vertical="center" wrapText="1"/>
    </xf>
    <xf numFmtId="0" fontId="30" fillId="0" borderId="36" xfId="1" applyFont="1" applyBorder="1" applyAlignment="1">
      <alignment vertical="top" wrapText="1"/>
    </xf>
    <xf numFmtId="0" fontId="12" fillId="3" borderId="2" xfId="4" applyFont="1" applyFill="1" applyBorder="1" applyAlignment="1">
      <alignment horizontal="center" vertical="center" wrapText="1"/>
    </xf>
    <xf numFmtId="0" fontId="12" fillId="3" borderId="0" xfId="4" applyFont="1" applyFill="1" applyAlignment="1">
      <alignment wrapText="1"/>
    </xf>
    <xf numFmtId="10" fontId="12" fillId="3" borderId="2" xfId="5" applyNumberFormat="1" applyFont="1" applyFill="1" applyBorder="1" applyAlignment="1">
      <alignment vertical="center" wrapText="1"/>
    </xf>
    <xf numFmtId="0" fontId="30" fillId="0" borderId="3" xfId="1" applyFont="1" applyBorder="1" applyAlignment="1">
      <alignment vertical="top" wrapText="1"/>
    </xf>
    <xf numFmtId="0" fontId="12" fillId="0" borderId="3" xfId="1" applyFont="1" applyBorder="1" applyAlignment="1">
      <alignment vertical="top" wrapText="1"/>
    </xf>
    <xf numFmtId="0" fontId="12" fillId="0" borderId="36" xfId="4" applyFont="1" applyBorder="1" applyAlignment="1">
      <alignment horizontal="left" vertical="top" wrapText="1"/>
    </xf>
    <xf numFmtId="0" fontId="12" fillId="0" borderId="36" xfId="1" applyFont="1" applyBorder="1" applyAlignment="1">
      <alignment vertical="top" wrapText="1"/>
    </xf>
    <xf numFmtId="0" fontId="12" fillId="0" borderId="37" xfId="1" applyFont="1" applyBorder="1" applyAlignment="1">
      <alignment vertical="top" wrapText="1"/>
    </xf>
    <xf numFmtId="0" fontId="15" fillId="0" borderId="36" xfId="1" applyFont="1" applyBorder="1" applyAlignment="1">
      <alignment vertical="top" wrapText="1"/>
    </xf>
    <xf numFmtId="0" fontId="12" fillId="0" borderId="38" xfId="1" applyFont="1" applyBorder="1" applyAlignment="1">
      <alignment vertical="top" wrapText="1"/>
    </xf>
    <xf numFmtId="0" fontId="12" fillId="0" borderId="39" xfId="1" applyFont="1" applyBorder="1" applyAlignment="1">
      <alignment vertical="top" wrapText="1"/>
    </xf>
    <xf numFmtId="10" fontId="12" fillId="3" borderId="2" xfId="5" applyNumberFormat="1" applyFont="1" applyFill="1" applyBorder="1" applyAlignment="1">
      <alignment horizontal="right" vertical="center" wrapText="1"/>
    </xf>
    <xf numFmtId="0" fontId="12" fillId="0" borderId="2" xfId="1" applyFont="1" applyBorder="1" applyAlignment="1">
      <alignment vertical="top" wrapText="1"/>
    </xf>
    <xf numFmtId="0" fontId="6" fillId="0" borderId="2" xfId="4" applyFont="1" applyBorder="1" applyAlignment="1">
      <alignment horizontal="left" vertical="top" wrapText="1"/>
    </xf>
    <xf numFmtId="0" fontId="8" fillId="18" borderId="2" xfId="1" applyFont="1" applyFill="1" applyBorder="1" applyAlignment="1" applyProtection="1">
      <alignment horizontal="center" vertical="center" wrapText="1"/>
      <protection hidden="1"/>
    </xf>
    <xf numFmtId="0" fontId="61" fillId="0" borderId="0" xfId="1" applyFont="1"/>
    <xf numFmtId="9" fontId="61" fillId="0" borderId="0" xfId="1" applyNumberFormat="1" applyFont="1"/>
    <xf numFmtId="0" fontId="61" fillId="0" borderId="0" xfId="1" applyFont="1" applyProtection="1">
      <protection locked="0"/>
    </xf>
    <xf numFmtId="0" fontId="64" fillId="11" borderId="2" xfId="1" applyFont="1" applyFill="1" applyBorder="1"/>
    <xf numFmtId="9" fontId="65" fillId="0" borderId="2" xfId="1" applyNumberFormat="1" applyFont="1" applyBorder="1"/>
    <xf numFmtId="0" fontId="65" fillId="0" borderId="2" xfId="0" applyFont="1" applyBorder="1" applyAlignment="1">
      <alignment vertical="top"/>
    </xf>
    <xf numFmtId="0" fontId="65" fillId="0" borderId="2" xfId="0" applyFont="1" applyBorder="1" applyAlignment="1">
      <alignment vertical="center"/>
    </xf>
    <xf numFmtId="0" fontId="66" fillId="0" borderId="2" xfId="0" applyFont="1" applyBorder="1" applyAlignment="1">
      <alignment vertical="center"/>
    </xf>
    <xf numFmtId="0" fontId="64" fillId="0" borderId="0" xfId="1" applyFont="1"/>
    <xf numFmtId="0" fontId="64" fillId="22" borderId="2" xfId="1" applyFont="1" applyFill="1" applyBorder="1"/>
    <xf numFmtId="0" fontId="65" fillId="0" borderId="2" xfId="7" applyFont="1" applyBorder="1" applyAlignment="1">
      <alignment vertical="top"/>
    </xf>
    <xf numFmtId="0" fontId="65" fillId="0" borderId="2" xfId="1" applyFont="1" applyBorder="1"/>
    <xf numFmtId="0" fontId="67" fillId="2" borderId="2" xfId="4" applyFont="1" applyFill="1" applyBorder="1" applyAlignment="1" applyProtection="1">
      <alignment horizontal="left" vertical="top" wrapText="1"/>
      <protection locked="0"/>
    </xf>
    <xf numFmtId="0" fontId="41" fillId="0" borderId="2" xfId="4" applyFont="1" applyBorder="1" applyAlignment="1">
      <alignment vertical="top" wrapText="1"/>
    </xf>
    <xf numFmtId="0" fontId="41" fillId="0" borderId="2" xfId="4" applyFont="1" applyBorder="1" applyAlignment="1">
      <alignment horizontal="right" vertical="top" wrapText="1"/>
    </xf>
    <xf numFmtId="0" fontId="67" fillId="0" borderId="0" xfId="4" applyFont="1" applyAlignment="1">
      <alignment wrapText="1"/>
    </xf>
    <xf numFmtId="9" fontId="67" fillId="0" borderId="0" xfId="4" applyNumberFormat="1" applyFont="1" applyAlignment="1">
      <alignment horizontal="center" vertical="center" wrapText="1"/>
    </xf>
    <xf numFmtId="0" fontId="69" fillId="0" borderId="0" xfId="1" applyFont="1"/>
    <xf numFmtId="0" fontId="71" fillId="0" borderId="0" xfId="4" applyFont="1" applyAlignment="1">
      <alignment wrapText="1"/>
    </xf>
    <xf numFmtId="0" fontId="72" fillId="2" borderId="0" xfId="4" applyFont="1" applyFill="1" applyAlignment="1">
      <alignment horizontal="center" vertical="center" wrapText="1"/>
    </xf>
    <xf numFmtId="0" fontId="71" fillId="3" borderId="0" xfId="4" applyFont="1" applyFill="1" applyAlignment="1">
      <alignment horizontal="left" vertical="top" wrapText="1"/>
    </xf>
    <xf numFmtId="0" fontId="71" fillId="0" borderId="2" xfId="4" applyFont="1" applyBorder="1" applyAlignment="1">
      <alignment horizontal="left" vertical="top" wrapText="1"/>
    </xf>
    <xf numFmtId="9" fontId="71" fillId="0" borderId="0" xfId="4" applyNumberFormat="1" applyFont="1" applyAlignment="1">
      <alignment horizontal="center" vertical="center" wrapText="1"/>
    </xf>
    <xf numFmtId="0" fontId="73" fillId="0" borderId="2" xfId="7" applyFont="1" applyBorder="1" applyAlignment="1">
      <alignment vertical="top" wrapText="1"/>
    </xf>
    <xf numFmtId="0" fontId="39" fillId="0" borderId="0" xfId="4" applyFont="1" applyAlignment="1">
      <alignment vertical="center"/>
    </xf>
    <xf numFmtId="0" fontId="8" fillId="0" borderId="0" xfId="4" applyFont="1" applyAlignment="1">
      <alignment vertical="center"/>
    </xf>
    <xf numFmtId="0" fontId="56" fillId="0" borderId="0" xfId="4" applyFont="1" applyAlignment="1">
      <alignment vertical="center"/>
    </xf>
    <xf numFmtId="0" fontId="47" fillId="0" borderId="2" xfId="4" applyFont="1" applyBorder="1" applyAlignment="1">
      <alignment horizontal="center" vertical="center" wrapText="1"/>
    </xf>
    <xf numFmtId="0" fontId="62" fillId="0" borderId="2" xfId="7" applyFont="1" applyBorder="1" applyAlignment="1">
      <alignment horizontal="left" vertical="top" wrapText="1"/>
    </xf>
    <xf numFmtId="0" fontId="7" fillId="0" borderId="2" xfId="8" applyFont="1" applyBorder="1" applyAlignment="1">
      <alignment vertical="top" wrapText="1"/>
    </xf>
    <xf numFmtId="0" fontId="47" fillId="6" borderId="2" xfId="4" applyFont="1" applyFill="1" applyBorder="1" applyAlignment="1">
      <alignment horizontal="center" vertical="center" wrapText="1"/>
    </xf>
    <xf numFmtId="10" fontId="47" fillId="0" borderId="26" xfId="4" applyNumberFormat="1" applyFont="1" applyBorder="1" applyAlignment="1">
      <alignment wrapText="1"/>
    </xf>
    <xf numFmtId="10" fontId="47" fillId="6" borderId="26" xfId="5" applyNumberFormat="1" applyFont="1" applyFill="1" applyBorder="1" applyAlignment="1">
      <alignment vertical="center" wrapText="1"/>
    </xf>
    <xf numFmtId="0" fontId="8" fillId="0" borderId="0" xfId="4" applyFont="1" applyAlignment="1">
      <alignment vertical="center" wrapText="1"/>
    </xf>
    <xf numFmtId="0" fontId="56" fillId="0" borderId="0" xfId="4" applyFont="1" applyAlignment="1">
      <alignment vertical="center" wrapText="1"/>
    </xf>
    <xf numFmtId="0" fontId="77" fillId="0" borderId="2" xfId="4" applyFont="1" applyBorder="1" applyAlignment="1">
      <alignment horizontal="left" vertical="top" wrapText="1"/>
    </xf>
    <xf numFmtId="0" fontId="41" fillId="0" borderId="2" xfId="4" applyFont="1" applyBorder="1" applyAlignment="1">
      <alignment horizontal="left" vertical="top" wrapText="1"/>
    </xf>
    <xf numFmtId="0" fontId="74" fillId="0" borderId="2" xfId="7" applyFont="1" applyBorder="1" applyAlignment="1">
      <alignment horizontal="left" vertical="top" wrapText="1"/>
    </xf>
    <xf numFmtId="0" fontId="7" fillId="0" borderId="2" xfId="8" applyFont="1" applyBorder="1" applyAlignment="1">
      <alignment horizontal="left" vertical="top" wrapText="1"/>
    </xf>
    <xf numFmtId="2" fontId="6" fillId="0" borderId="0" xfId="4" applyNumberFormat="1" applyFont="1"/>
    <xf numFmtId="0" fontId="62" fillId="0" borderId="2" xfId="4" applyFont="1" applyBorder="1" applyAlignment="1">
      <alignment horizontal="center" vertical="center" wrapText="1"/>
    </xf>
    <xf numFmtId="10" fontId="12" fillId="0" borderId="2" xfId="5" applyNumberFormat="1" applyFont="1" applyBorder="1" applyAlignment="1">
      <alignment horizontal="center" vertical="center" wrapText="1"/>
    </xf>
    <xf numFmtId="0" fontId="7" fillId="0" borderId="2" xfId="7" applyFont="1" applyBorder="1" applyAlignment="1">
      <alignment vertical="top" wrapText="1"/>
    </xf>
    <xf numFmtId="49" fontId="7" fillId="0" borderId="26" xfId="7" applyNumberFormat="1" applyFont="1" applyBorder="1" applyAlignment="1">
      <alignment horizontal="left" vertical="top" wrapText="1"/>
    </xf>
    <xf numFmtId="49" fontId="7" fillId="0" borderId="2" xfId="7" applyNumberFormat="1" applyFont="1" applyBorder="1" applyAlignment="1">
      <alignment horizontal="left" vertical="top" wrapText="1"/>
    </xf>
    <xf numFmtId="0" fontId="78" fillId="0" borderId="2" xfId="4" applyFont="1" applyBorder="1" applyAlignment="1">
      <alignment horizontal="left" vertical="top" wrapText="1"/>
    </xf>
    <xf numFmtId="0" fontId="68" fillId="0" borderId="2" xfId="4" applyFont="1" applyBorder="1" applyAlignment="1">
      <alignment horizontal="center" vertical="center" wrapText="1"/>
    </xf>
    <xf numFmtId="0" fontId="6" fillId="0" borderId="2" xfId="4" applyFont="1" applyBorder="1" applyAlignment="1">
      <alignment vertical="top" wrapText="1"/>
    </xf>
    <xf numFmtId="0" fontId="6" fillId="0" borderId="2" xfId="8" applyFont="1" applyBorder="1" applyAlignment="1">
      <alignment vertical="top" wrapText="1"/>
    </xf>
    <xf numFmtId="0" fontId="6" fillId="0" borderId="2" xfId="4" applyFont="1" applyBorder="1" applyAlignment="1">
      <alignment horizontal="center" vertical="center" wrapText="1"/>
    </xf>
    <xf numFmtId="0" fontId="41" fillId="0" borderId="2" xfId="4" applyFont="1" applyBorder="1" applyAlignment="1">
      <alignment horizontal="center" vertical="center" wrapText="1"/>
    </xf>
    <xf numFmtId="0" fontId="6" fillId="0" borderId="0" xfId="4" applyFont="1" applyAlignment="1">
      <alignment horizontal="left" vertical="top" wrapText="1"/>
    </xf>
    <xf numFmtId="0" fontId="19" fillId="0" borderId="2" xfId="4" applyFont="1" applyBorder="1" applyAlignment="1">
      <alignment wrapText="1"/>
    </xf>
    <xf numFmtId="49" fontId="6" fillId="0" borderId="0" xfId="7" applyNumberFormat="1" applyFont="1" applyAlignment="1">
      <alignment horizontal="left" vertical="top" wrapText="1"/>
    </xf>
    <xf numFmtId="0" fontId="59" fillId="0" borderId="0" xfId="4" applyFont="1" applyAlignment="1">
      <alignment horizontal="left" vertical="top" wrapText="1"/>
    </xf>
    <xf numFmtId="49" fontId="60" fillId="0" borderId="0" xfId="7" applyNumberFormat="1" applyFont="1" applyAlignment="1">
      <alignment horizontal="left" vertical="top" wrapText="1"/>
    </xf>
    <xf numFmtId="0" fontId="54" fillId="0" borderId="0" xfId="4" applyFont="1" applyAlignment="1">
      <alignment vertical="center"/>
    </xf>
    <xf numFmtId="0" fontId="41" fillId="0" borderId="0" xfId="4" applyFont="1" applyAlignment="1">
      <alignment vertical="center"/>
    </xf>
    <xf numFmtId="0" fontId="39" fillId="0" borderId="0" xfId="4" applyFont="1" applyAlignment="1">
      <alignment vertical="center" wrapText="1"/>
    </xf>
    <xf numFmtId="0" fontId="17" fillId="0" borderId="0" xfId="4" applyFont="1" applyAlignment="1">
      <alignment wrapText="1"/>
    </xf>
    <xf numFmtId="0" fontId="41" fillId="0" borderId="0" xfId="4" applyFont="1" applyAlignment="1">
      <alignment wrapText="1"/>
    </xf>
    <xf numFmtId="0" fontId="64" fillId="23" borderId="2" xfId="1" applyFont="1" applyFill="1" applyBorder="1"/>
    <xf numFmtId="9" fontId="12" fillId="0" borderId="0" xfId="4" applyNumberFormat="1" applyFont="1" applyAlignment="1">
      <alignment horizontal="center" vertical="top" wrapText="1"/>
    </xf>
    <xf numFmtId="0" fontId="64" fillId="23" borderId="2" xfId="1" applyFont="1" applyFill="1" applyBorder="1" applyAlignment="1">
      <alignment horizontal="left" vertical="center"/>
    </xf>
    <xf numFmtId="9" fontId="65" fillId="0" borderId="2" xfId="1" applyNumberFormat="1" applyFont="1" applyBorder="1" applyAlignment="1">
      <alignment horizontal="left" vertical="center"/>
    </xf>
    <xf numFmtId="9" fontId="12" fillId="0" borderId="2" xfId="4" applyNumberFormat="1" applyFont="1" applyBorder="1" applyAlignment="1">
      <alignment horizontal="left" vertical="center" wrapText="1"/>
    </xf>
    <xf numFmtId="0" fontId="64" fillId="0" borderId="2" xfId="1" applyFont="1" applyBorder="1"/>
    <xf numFmtId="0" fontId="41" fillId="0" borderId="0" xfId="9" applyFont="1" applyAlignment="1">
      <alignment horizontal="left" vertical="top" wrapText="1"/>
    </xf>
    <xf numFmtId="0" fontId="7" fillId="0" borderId="2" xfId="10" applyFont="1" applyBorder="1" applyAlignment="1">
      <alignment vertical="top" wrapText="1"/>
    </xf>
    <xf numFmtId="0" fontId="62" fillId="0" borderId="0" xfId="7" applyFont="1" applyAlignment="1">
      <alignment vertical="top" wrapText="1"/>
    </xf>
    <xf numFmtId="0" fontId="6" fillId="0" borderId="2" xfId="11" applyFont="1" applyBorder="1" applyAlignment="1">
      <alignment horizontal="left" vertical="top" wrapText="1"/>
    </xf>
    <xf numFmtId="0" fontId="63" fillId="24" borderId="2" xfId="1" applyFont="1" applyFill="1" applyBorder="1"/>
    <xf numFmtId="9" fontId="63" fillId="0" borderId="2" xfId="1" applyNumberFormat="1" applyFont="1" applyBorder="1"/>
    <xf numFmtId="0" fontId="63" fillId="0" borderId="2" xfId="1" applyFont="1" applyBorder="1"/>
    <xf numFmtId="0" fontId="41" fillId="0" borderId="0" xfId="4" applyFont="1" applyAlignment="1">
      <alignment vertical="center" wrapText="1"/>
    </xf>
    <xf numFmtId="0" fontId="47" fillId="0" borderId="0" xfId="4" applyFont="1" applyAlignment="1">
      <alignment vertical="center" wrapText="1"/>
    </xf>
    <xf numFmtId="0" fontId="6" fillId="0" borderId="2" xfId="7" applyFont="1" applyBorder="1" applyAlignment="1">
      <alignment vertical="top" wrapText="1"/>
    </xf>
    <xf numFmtId="49" fontId="6" fillId="0" borderId="26" xfId="7" applyNumberFormat="1" applyFont="1" applyBorder="1" applyAlignment="1">
      <alignment horizontal="left" vertical="top" wrapText="1"/>
    </xf>
    <xf numFmtId="49" fontId="6" fillId="0" borderId="2" xfId="7" applyNumberFormat="1" applyFont="1" applyBorder="1" applyAlignment="1">
      <alignment horizontal="left" vertical="top" wrapText="1"/>
    </xf>
    <xf numFmtId="0" fontId="6" fillId="12" borderId="2" xfId="4" applyFont="1" applyFill="1" applyBorder="1" applyAlignment="1">
      <alignment horizontal="left" vertical="top" wrapText="1"/>
    </xf>
    <xf numFmtId="0" fontId="45" fillId="0" borderId="2" xfId="4" applyFont="1" applyBorder="1" applyAlignment="1">
      <alignment vertical="top" wrapText="1"/>
    </xf>
    <xf numFmtId="0" fontId="43" fillId="0" borderId="0" xfId="4" applyFont="1" applyAlignment="1">
      <alignment vertical="center" wrapText="1"/>
    </xf>
    <xf numFmtId="0" fontId="13" fillId="3" borderId="0" xfId="0" applyFont="1" applyFill="1" applyAlignment="1">
      <alignment vertical="top"/>
    </xf>
    <xf numFmtId="0" fontId="13" fillId="3" borderId="0" xfId="0" applyFont="1" applyFill="1" applyAlignment="1">
      <alignment horizontal="left" vertical="top"/>
    </xf>
    <xf numFmtId="10" fontId="12" fillId="3" borderId="0" xfId="0" applyNumberFormat="1" applyFont="1" applyFill="1" applyAlignment="1">
      <alignment wrapText="1"/>
    </xf>
    <xf numFmtId="0" fontId="31" fillId="3" borderId="0" xfId="0" applyFont="1" applyFill="1" applyAlignment="1">
      <alignment vertical="top"/>
    </xf>
    <xf numFmtId="0" fontId="31" fillId="3" borderId="0" xfId="0" applyFont="1" applyFill="1" applyAlignment="1">
      <alignment horizontal="right" vertical="center"/>
    </xf>
    <xf numFmtId="0" fontId="38" fillId="3" borderId="0" xfId="0" applyFont="1" applyFill="1" applyAlignment="1">
      <alignment vertical="top"/>
    </xf>
    <xf numFmtId="0" fontId="33" fillId="3" borderId="0" xfId="0" applyFont="1" applyFill="1" applyAlignment="1">
      <alignment horizontal="right"/>
    </xf>
    <xf numFmtId="0" fontId="34" fillId="3" borderId="0" xfId="0" applyFont="1" applyFill="1" applyAlignment="1">
      <alignment horizontal="right"/>
    </xf>
    <xf numFmtId="0" fontId="35" fillId="3" borderId="0" xfId="0" applyFont="1" applyFill="1" applyAlignment="1">
      <alignment horizontal="center" vertical="top"/>
    </xf>
    <xf numFmtId="0" fontId="35" fillId="3" borderId="0" xfId="0" applyFont="1" applyFill="1" applyAlignment="1">
      <alignment vertical="top"/>
    </xf>
    <xf numFmtId="0" fontId="33" fillId="3" borderId="0" xfId="0" applyFont="1" applyFill="1" applyAlignment="1">
      <alignment horizontal="left" vertical="top"/>
    </xf>
    <xf numFmtId="0" fontId="17" fillId="3" borderId="0" xfId="0" applyFont="1" applyFill="1" applyAlignment="1">
      <alignment horizontal="center" wrapText="1"/>
    </xf>
    <xf numFmtId="0" fontId="12" fillId="3" borderId="0" xfId="0" applyFont="1" applyFill="1" applyAlignment="1">
      <alignment vertical="top" wrapText="1"/>
    </xf>
    <xf numFmtId="0" fontId="17" fillId="3" borderId="0" xfId="0" applyFont="1" applyFill="1" applyAlignment="1">
      <alignment horizontal="center" vertical="center" wrapText="1"/>
    </xf>
    <xf numFmtId="10" fontId="17" fillId="3" borderId="0" xfId="0" applyNumberFormat="1" applyFont="1" applyFill="1" applyAlignment="1">
      <alignment horizontal="center" wrapText="1"/>
    </xf>
    <xf numFmtId="0" fontId="48" fillId="16" borderId="0" xfId="9" applyFont="1" applyFill="1" applyAlignment="1">
      <alignment horizontal="left" vertical="top" wrapText="1"/>
    </xf>
    <xf numFmtId="0" fontId="48" fillId="0" borderId="0" xfId="9" applyFont="1" applyAlignment="1">
      <alignment horizontal="left" vertical="top" wrapText="1"/>
    </xf>
    <xf numFmtId="0" fontId="41" fillId="0" borderId="0" xfId="9" applyFont="1" applyAlignment="1">
      <alignment vertical="top"/>
    </xf>
    <xf numFmtId="0" fontId="41" fillId="0" borderId="0" xfId="9" applyFont="1" applyAlignment="1">
      <alignment vertical="top" wrapText="1"/>
    </xf>
    <xf numFmtId="0" fontId="35" fillId="0" borderId="10" xfId="4" applyFont="1" applyBorder="1" applyAlignment="1">
      <alignment vertical="top" wrapText="1"/>
    </xf>
    <xf numFmtId="0" fontId="35" fillId="0" borderId="11" xfId="4" applyFont="1" applyBorder="1" applyAlignment="1">
      <alignment vertical="top" wrapText="1"/>
    </xf>
    <xf numFmtId="0" fontId="35" fillId="0" borderId="12" xfId="4" applyFont="1" applyBorder="1" applyAlignment="1">
      <alignment vertical="top" wrapText="1"/>
    </xf>
    <xf numFmtId="0" fontId="13" fillId="0" borderId="0" xfId="4" applyFont="1"/>
    <xf numFmtId="0" fontId="36" fillId="0" borderId="13" xfId="4" applyFont="1" applyBorder="1" applyAlignment="1">
      <alignment horizontal="right" vertical="center" wrapText="1" indent="2"/>
    </xf>
    <xf numFmtId="0" fontId="37" fillId="0" borderId="13" xfId="4" applyFont="1" applyBorder="1" applyAlignment="1">
      <alignment horizontal="right" vertical="center" wrapText="1" indent="2"/>
    </xf>
    <xf numFmtId="0" fontId="33" fillId="0" borderId="15" xfId="4" applyFont="1" applyBorder="1" applyAlignment="1">
      <alignment vertical="top" wrapText="1"/>
    </xf>
    <xf numFmtId="0" fontId="33" fillId="0" borderId="16" xfId="4" applyFont="1" applyBorder="1" applyAlignment="1">
      <alignment vertical="top" wrapText="1"/>
    </xf>
    <xf numFmtId="0" fontId="33" fillId="0" borderId="17" xfId="4" applyFont="1" applyBorder="1" applyAlignment="1">
      <alignment vertical="top" wrapText="1"/>
    </xf>
    <xf numFmtId="0" fontId="13" fillId="0" borderId="0" xfId="4" applyFont="1" applyAlignment="1">
      <alignment horizontal="left" vertical="center"/>
    </xf>
    <xf numFmtId="0" fontId="13" fillId="0" borderId="0" xfId="4" applyFont="1" applyAlignment="1">
      <alignment horizontal="left" vertical="center" wrapText="1"/>
    </xf>
    <xf numFmtId="0" fontId="14" fillId="0" borderId="0" xfId="4" applyFont="1" applyAlignment="1">
      <alignment horizontal="left" vertical="center"/>
    </xf>
    <xf numFmtId="0" fontId="14" fillId="0" borderId="0" xfId="4" applyFont="1"/>
    <xf numFmtId="0" fontId="51" fillId="0" borderId="0" xfId="4" applyFont="1" applyAlignment="1">
      <alignment horizontal="left"/>
    </xf>
    <xf numFmtId="0" fontId="24" fillId="0" borderId="0" xfId="4" applyFont="1" applyAlignment="1">
      <alignment horizontal="left" vertical="center"/>
    </xf>
    <xf numFmtId="0" fontId="81" fillId="16" borderId="2" xfId="4" applyFont="1" applyFill="1" applyBorder="1" applyAlignment="1">
      <alignment horizontal="left" vertical="center"/>
    </xf>
    <xf numFmtId="0" fontId="49" fillId="14" borderId="2" xfId="4" applyFont="1" applyFill="1" applyBorder="1" applyAlignment="1">
      <alignment vertical="top" wrapText="1"/>
    </xf>
    <xf numFmtId="0" fontId="49" fillId="0" borderId="0" xfId="4" applyFont="1" applyAlignment="1">
      <alignment vertical="top" wrapText="1"/>
    </xf>
    <xf numFmtId="0" fontId="13" fillId="0" borderId="2" xfId="4" applyFont="1" applyBorder="1" applyAlignment="1" applyProtection="1">
      <alignment horizontal="left" vertical="center"/>
      <protection locked="0"/>
    </xf>
    <xf numFmtId="164" fontId="33" fillId="0" borderId="35" xfId="4" applyNumberFormat="1" applyFont="1" applyBorder="1" applyAlignment="1">
      <alignment horizontal="center" vertical="center" wrapText="1"/>
    </xf>
    <xf numFmtId="0" fontId="13" fillId="0" borderId="0" xfId="4" applyFont="1" applyAlignment="1" applyProtection="1">
      <alignment horizontal="center" vertical="center"/>
      <protection locked="0"/>
    </xf>
    <xf numFmtId="0" fontId="82" fillId="0" borderId="0" xfId="4" applyFont="1" applyAlignment="1">
      <alignment wrapText="1"/>
    </xf>
    <xf numFmtId="0" fontId="83" fillId="0" borderId="0" xfId="4" applyFont="1" applyAlignment="1">
      <alignment wrapText="1"/>
    </xf>
    <xf numFmtId="0" fontId="84" fillId="0" borderId="0" xfId="4" applyFont="1" applyAlignment="1">
      <alignment wrapText="1"/>
    </xf>
    <xf numFmtId="0" fontId="47" fillId="3" borderId="10" xfId="4" applyFont="1" applyFill="1" applyBorder="1" applyAlignment="1">
      <alignment wrapText="1"/>
    </xf>
    <xf numFmtId="0" fontId="47" fillId="3" borderId="11" xfId="4" applyFont="1" applyFill="1" applyBorder="1" applyAlignment="1">
      <alignment wrapText="1"/>
    </xf>
    <xf numFmtId="0" fontId="7" fillId="3" borderId="11" xfId="4" applyFill="1" applyBorder="1" applyAlignment="1">
      <alignment wrapText="1"/>
    </xf>
    <xf numFmtId="0" fontId="7" fillId="3" borderId="12" xfId="4" applyFill="1" applyBorder="1" applyAlignment="1">
      <alignment wrapText="1"/>
    </xf>
    <xf numFmtId="0" fontId="13" fillId="3" borderId="13" xfId="4" quotePrefix="1" applyFont="1" applyFill="1" applyBorder="1" applyAlignment="1">
      <alignment wrapText="1"/>
    </xf>
    <xf numFmtId="0" fontId="13" fillId="3" borderId="0" xfId="4" quotePrefix="1" applyFont="1" applyFill="1" applyAlignment="1">
      <alignment wrapText="1"/>
    </xf>
    <xf numFmtId="0" fontId="7" fillId="3" borderId="14" xfId="4" applyFill="1" applyBorder="1" applyAlignment="1">
      <alignment wrapText="1"/>
    </xf>
    <xf numFmtId="0" fontId="13" fillId="3" borderId="15" xfId="4" quotePrefix="1" applyFont="1" applyFill="1" applyBorder="1" applyAlignment="1">
      <alignment wrapText="1"/>
    </xf>
    <xf numFmtId="0" fontId="13" fillId="3" borderId="16" xfId="4" quotePrefix="1" applyFont="1" applyFill="1" applyBorder="1" applyAlignment="1">
      <alignment wrapText="1"/>
    </xf>
    <xf numFmtId="0" fontId="7" fillId="3" borderId="16" xfId="4" applyFill="1" applyBorder="1" applyAlignment="1">
      <alignment wrapText="1"/>
    </xf>
    <xf numFmtId="0" fontId="7" fillId="3" borderId="17" xfId="4" applyFill="1" applyBorder="1" applyAlignment="1">
      <alignment wrapText="1"/>
    </xf>
    <xf numFmtId="0" fontId="70" fillId="0" borderId="0" xfId="4" applyFont="1" applyAlignment="1">
      <alignment vertical="center" wrapText="1"/>
    </xf>
    <xf numFmtId="0" fontId="35" fillId="0" borderId="0" xfId="4" quotePrefix="1" applyFont="1" applyAlignment="1">
      <alignment wrapText="1"/>
    </xf>
    <xf numFmtId="0" fontId="25" fillId="0" borderId="0" xfId="4" applyFont="1"/>
    <xf numFmtId="0" fontId="62" fillId="0" borderId="0" xfId="4" applyFont="1"/>
    <xf numFmtId="0" fontId="13" fillId="12" borderId="44" xfId="4" applyFont="1" applyFill="1" applyBorder="1" applyAlignment="1">
      <alignment wrapText="1"/>
    </xf>
    <xf numFmtId="10" fontId="7" fillId="0" borderId="0" xfId="2" applyNumberFormat="1" applyFill="1" applyBorder="1" applyAlignment="1">
      <alignment vertical="center"/>
    </xf>
    <xf numFmtId="10" fontId="22" fillId="0" borderId="0" xfId="4" applyNumberFormat="1" applyFont="1" applyAlignment="1">
      <alignment vertical="center"/>
    </xf>
    <xf numFmtId="0" fontId="58" fillId="0" borderId="0" xfId="4" applyFont="1"/>
    <xf numFmtId="0" fontId="21" fillId="0" borderId="0" xfId="4" applyFont="1"/>
    <xf numFmtId="0" fontId="7" fillId="0" borderId="0" xfId="4"/>
    <xf numFmtId="0" fontId="22" fillId="12" borderId="46" xfId="4" applyFont="1" applyFill="1" applyBorder="1" applyAlignment="1">
      <alignment wrapText="1"/>
    </xf>
    <xf numFmtId="9" fontId="47" fillId="12" borderId="47" xfId="2" applyFont="1" applyFill="1" applyBorder="1"/>
    <xf numFmtId="10" fontId="7" fillId="0" borderId="0" xfId="2" applyNumberFormat="1" applyFill="1" applyBorder="1" applyAlignment="1">
      <alignment horizontal="center" vertical="center"/>
    </xf>
    <xf numFmtId="0" fontId="13" fillId="0" borderId="6" xfId="4" applyFont="1" applyBorder="1" applyAlignment="1">
      <alignment horizontal="center" vertical="center" wrapText="1"/>
    </xf>
    <xf numFmtId="0" fontId="22" fillId="0" borderId="0" xfId="4" applyFont="1" applyAlignment="1">
      <alignment wrapText="1"/>
    </xf>
    <xf numFmtId="9" fontId="47" fillId="0" borderId="0" xfId="2" applyFont="1" applyFill="1" applyBorder="1"/>
    <xf numFmtId="0" fontId="13" fillId="13" borderId="49" xfId="4" applyFont="1" applyFill="1" applyBorder="1" applyAlignment="1">
      <alignment wrapText="1"/>
    </xf>
    <xf numFmtId="9" fontId="47" fillId="13" borderId="49" xfId="2" applyFont="1" applyFill="1" applyBorder="1" applyAlignment="1"/>
    <xf numFmtId="10" fontId="47" fillId="13" borderId="50" xfId="2" applyNumberFormat="1" applyFont="1" applyFill="1" applyBorder="1" applyAlignment="1"/>
    <xf numFmtId="0" fontId="13" fillId="0" borderId="0" xfId="4" applyFont="1" applyAlignment="1">
      <alignment horizontal="center" vertical="center"/>
    </xf>
    <xf numFmtId="0" fontId="13" fillId="0" borderId="0" xfId="4" applyFont="1" applyAlignment="1">
      <alignment wrapText="1"/>
    </xf>
    <xf numFmtId="0" fontId="41" fillId="0" borderId="0" xfId="4" applyFont="1" applyAlignment="1">
      <alignment vertical="top" wrapText="1"/>
    </xf>
    <xf numFmtId="0" fontId="52" fillId="13" borderId="48" xfId="4" applyFont="1" applyFill="1" applyBorder="1" applyAlignment="1">
      <alignment horizontal="center"/>
    </xf>
    <xf numFmtId="0" fontId="63" fillId="0" borderId="36" xfId="1" applyFont="1" applyBorder="1" applyAlignment="1">
      <alignment vertical="top" wrapText="1"/>
    </xf>
    <xf numFmtId="0" fontId="70" fillId="3" borderId="0" xfId="4" quotePrefix="1" applyFont="1" applyFill="1" applyAlignment="1">
      <alignment horizontal="center" vertical="center" wrapText="1"/>
    </xf>
    <xf numFmtId="0" fontId="35" fillId="3" borderId="0" xfId="4" quotePrefix="1" applyFont="1" applyFill="1" applyAlignment="1">
      <alignment wrapText="1"/>
    </xf>
    <xf numFmtId="0" fontId="13" fillId="12" borderId="42" xfId="4" applyFont="1" applyFill="1" applyBorder="1" applyAlignment="1">
      <alignment wrapText="1"/>
    </xf>
    <xf numFmtId="9" fontId="7" fillId="12" borderId="26" xfId="2" applyFill="1" applyBorder="1"/>
    <xf numFmtId="0" fontId="8" fillId="16" borderId="48" xfId="4" applyFont="1" applyFill="1" applyBorder="1" applyAlignment="1">
      <alignment vertical="center"/>
    </xf>
    <xf numFmtId="0" fontId="13" fillId="0" borderId="0" xfId="4" applyFont="1" applyAlignment="1">
      <alignment vertical="top"/>
    </xf>
    <xf numFmtId="0" fontId="13" fillId="0" borderId="0" xfId="4" applyFont="1" applyAlignment="1">
      <alignment horizontal="left" vertical="top"/>
    </xf>
    <xf numFmtId="0" fontId="31" fillId="0" borderId="0" xfId="4" applyFont="1" applyAlignment="1">
      <alignment vertical="top"/>
    </xf>
    <xf numFmtId="0" fontId="38" fillId="0" borderId="0" xfId="4" applyFont="1" applyAlignment="1">
      <alignment vertical="top"/>
    </xf>
    <xf numFmtId="0" fontId="35" fillId="0" borderId="0" xfId="4" applyFont="1" applyAlignment="1">
      <alignment horizontal="center" vertical="top"/>
    </xf>
    <xf numFmtId="0" fontId="35" fillId="0" borderId="0" xfId="4" applyFont="1" applyAlignment="1">
      <alignment vertical="top"/>
    </xf>
    <xf numFmtId="0" fontId="33" fillId="0" borderId="0" xfId="4" applyFont="1" applyAlignment="1">
      <alignment horizontal="left" vertical="top"/>
    </xf>
    <xf numFmtId="0" fontId="32" fillId="0" borderId="0" xfId="4" applyFont="1" applyAlignment="1">
      <alignment vertical="center"/>
    </xf>
    <xf numFmtId="0" fontId="34" fillId="0" borderId="0" xfId="4" applyFont="1"/>
    <xf numFmtId="0" fontId="34" fillId="0" borderId="0" xfId="0" applyFont="1"/>
    <xf numFmtId="0" fontId="57" fillId="0" borderId="2" xfId="4" applyFont="1" applyBorder="1" applyAlignment="1">
      <alignment vertical="top" wrapText="1"/>
    </xf>
    <xf numFmtId="0" fontId="12" fillId="0" borderId="2" xfId="12" applyFont="1" applyBorder="1" applyAlignment="1">
      <alignment vertical="top" wrapText="1"/>
    </xf>
    <xf numFmtId="1" fontId="92" fillId="25" borderId="1" xfId="1" applyNumberFormat="1" applyFont="1" applyFill="1" applyBorder="1" applyAlignment="1" applyProtection="1">
      <alignment horizontal="center" vertical="center" wrapText="1"/>
      <protection hidden="1"/>
    </xf>
    <xf numFmtId="9" fontId="92" fillId="25" borderId="51" xfId="1" applyNumberFormat="1" applyFont="1" applyFill="1" applyBorder="1" applyAlignment="1" applyProtection="1">
      <alignment horizontal="center" vertical="center" wrapText="1"/>
      <protection hidden="1"/>
    </xf>
    <xf numFmtId="0" fontId="12" fillId="3" borderId="2" xfId="12" applyFont="1" applyFill="1" applyBorder="1" applyAlignment="1">
      <alignment horizontal="center" vertical="center" wrapText="1"/>
    </xf>
    <xf numFmtId="0" fontId="30" fillId="3" borderId="2" xfId="12" applyFont="1" applyFill="1" applyBorder="1" applyAlignment="1">
      <alignment horizontal="center" vertical="center" wrapText="1"/>
    </xf>
    <xf numFmtId="0" fontId="12" fillId="0" borderId="7" xfId="1" applyFont="1" applyBorder="1" applyAlignment="1">
      <alignment vertical="top" wrapText="1"/>
    </xf>
    <xf numFmtId="0" fontId="61" fillId="0" borderId="2" xfId="1" applyFont="1" applyBorder="1" applyAlignment="1">
      <alignment horizontal="left" vertical="top"/>
    </xf>
    <xf numFmtId="0" fontId="44" fillId="3" borderId="2" xfId="12" applyFont="1" applyFill="1" applyBorder="1" applyAlignment="1">
      <alignment horizontal="left" vertical="top" wrapText="1"/>
    </xf>
    <xf numFmtId="0" fontId="64" fillId="26" borderId="2" xfId="1" applyFont="1" applyFill="1" applyBorder="1" applyAlignment="1">
      <alignment horizontal="left" vertical="center"/>
    </xf>
    <xf numFmtId="0" fontId="64" fillId="26" borderId="2" xfId="1" applyFont="1" applyFill="1" applyBorder="1"/>
    <xf numFmtId="0" fontId="71" fillId="0" borderId="2" xfId="1" applyFont="1" applyBorder="1" applyAlignment="1">
      <alignment horizontal="left" vertical="top" wrapText="1"/>
    </xf>
    <xf numFmtId="0" fontId="12" fillId="0" borderId="2" xfId="4" applyFont="1" applyBorder="1" applyAlignment="1" applyProtection="1">
      <alignment horizontal="left" vertical="top" wrapText="1"/>
      <protection locked="0"/>
    </xf>
    <xf numFmtId="9" fontId="71" fillId="0" borderId="2" xfId="1" applyNumberFormat="1" applyFont="1" applyBorder="1" applyAlignment="1">
      <alignment horizontal="left" vertical="top"/>
    </xf>
    <xf numFmtId="0" fontId="45" fillId="0" borderId="2" xfId="0" applyFont="1" applyBorder="1" applyAlignment="1">
      <alignment horizontal="left" vertical="top" wrapText="1"/>
    </xf>
    <xf numFmtId="0" fontId="45" fillId="0" borderId="4" xfId="0" applyFont="1" applyBorder="1" applyAlignment="1">
      <alignment horizontal="left" vertical="top" wrapText="1"/>
    </xf>
    <xf numFmtId="0" fontId="45" fillId="0" borderId="52" xfId="0" applyFont="1" applyBorder="1" applyAlignment="1">
      <alignment horizontal="left" vertical="top" wrapText="1"/>
    </xf>
    <xf numFmtId="0" fontId="45" fillId="0" borderId="26" xfId="0" applyFont="1" applyBorder="1" applyAlignment="1">
      <alignment horizontal="left" vertical="top" wrapText="1"/>
    </xf>
    <xf numFmtId="0" fontId="63" fillId="0" borderId="2" xfId="0" applyFont="1" applyBorder="1" applyAlignment="1">
      <alignment horizontal="center" vertical="center" wrapText="1"/>
    </xf>
    <xf numFmtId="10" fontId="13" fillId="0" borderId="0" xfId="0" applyNumberFormat="1" applyFont="1" applyAlignment="1">
      <alignment horizontal="left" vertical="center" wrapText="1"/>
    </xf>
    <xf numFmtId="0" fontId="12" fillId="6" borderId="0" xfId="0" applyFont="1" applyFill="1" applyAlignment="1">
      <alignment horizontal="right" vertical="center" wrapText="1"/>
    </xf>
    <xf numFmtId="0" fontId="70" fillId="3" borderId="40" xfId="4" quotePrefix="1" applyFont="1" applyFill="1" applyBorder="1" applyAlignment="1">
      <alignment horizontal="center" vertical="center" wrapText="1"/>
    </xf>
    <xf numFmtId="0" fontId="70" fillId="3" borderId="11" xfId="4" quotePrefix="1" applyFont="1" applyFill="1" applyBorder="1" applyAlignment="1">
      <alignment horizontal="center" vertical="center" wrapText="1"/>
    </xf>
    <xf numFmtId="0" fontId="70" fillId="3" borderId="12" xfId="4" quotePrefix="1" applyFont="1" applyFill="1" applyBorder="1" applyAlignment="1">
      <alignment horizontal="center" vertical="center" wrapText="1"/>
    </xf>
    <xf numFmtId="0" fontId="70" fillId="3" borderId="6" xfId="4" quotePrefix="1" applyFont="1" applyFill="1" applyBorder="1" applyAlignment="1">
      <alignment horizontal="center" vertical="center" wrapText="1"/>
    </xf>
    <xf numFmtId="0" fontId="70" fillId="3" borderId="0" xfId="4" quotePrefix="1" applyFont="1" applyFill="1" applyAlignment="1">
      <alignment horizontal="center" vertical="center" wrapText="1"/>
    </xf>
    <xf numFmtId="0" fontId="70" fillId="3" borderId="14" xfId="4" quotePrefix="1" applyFont="1" applyFill="1" applyBorder="1" applyAlignment="1">
      <alignment horizontal="center" vertical="center" wrapText="1"/>
    </xf>
    <xf numFmtId="0" fontId="70" fillId="3" borderId="41" xfId="4" quotePrefix="1" applyFont="1" applyFill="1" applyBorder="1" applyAlignment="1">
      <alignment horizontal="center" vertical="center" wrapText="1"/>
    </xf>
    <xf numFmtId="0" fontId="70" fillId="3" borderId="16" xfId="4" quotePrefix="1" applyFont="1" applyFill="1" applyBorder="1" applyAlignment="1">
      <alignment horizontal="center" vertical="center" wrapText="1"/>
    </xf>
    <xf numFmtId="0" fontId="70" fillId="3" borderId="17" xfId="4" quotePrefix="1" applyFont="1" applyFill="1" applyBorder="1" applyAlignment="1">
      <alignment horizontal="center" vertical="center" wrapText="1"/>
    </xf>
    <xf numFmtId="0" fontId="85" fillId="0" borderId="0" xfId="4" applyFont="1" applyAlignment="1">
      <alignment horizontal="left"/>
    </xf>
    <xf numFmtId="0" fontId="52" fillId="12" borderId="43" xfId="4" applyFont="1" applyFill="1" applyBorder="1" applyAlignment="1">
      <alignment horizontal="center" vertical="center" wrapText="1"/>
    </xf>
    <xf numFmtId="0" fontId="52" fillId="12" borderId="45" xfId="4" applyFont="1" applyFill="1" applyBorder="1" applyAlignment="1">
      <alignment horizontal="center" vertical="center" wrapText="1"/>
    </xf>
    <xf numFmtId="0" fontId="52" fillId="12" borderId="35" xfId="4" applyFont="1" applyFill="1" applyBorder="1" applyAlignment="1">
      <alignment horizontal="center" vertical="center" wrapText="1"/>
    </xf>
    <xf numFmtId="0" fontId="62" fillId="0" borderId="0" xfId="4" applyFont="1" applyAlignment="1">
      <alignment horizontal="left" vertical="top"/>
    </xf>
    <xf numFmtId="0" fontId="85" fillId="0" borderId="0" xfId="4" applyFont="1" applyAlignment="1">
      <alignment horizontal="left" vertical="top"/>
    </xf>
    <xf numFmtId="0" fontId="20" fillId="0" borderId="0" xfId="4" applyFont="1" applyAlignment="1">
      <alignment horizontal="left" vertical="top" wrapText="1"/>
    </xf>
    <xf numFmtId="0" fontId="51" fillId="11" borderId="13" xfId="4" applyFont="1" applyFill="1" applyBorder="1"/>
    <xf numFmtId="0" fontId="51" fillId="11" borderId="0" xfId="4" applyFont="1" applyFill="1"/>
    <xf numFmtId="0" fontId="51" fillId="11" borderId="14" xfId="4" applyFont="1" applyFill="1" applyBorder="1"/>
    <xf numFmtId="0" fontId="51" fillId="11" borderId="13" xfId="4" applyFont="1" applyFill="1" applyBorder="1" applyAlignment="1">
      <alignment horizontal="left"/>
    </xf>
    <xf numFmtId="0" fontId="51" fillId="11" borderId="0" xfId="4" applyFont="1" applyFill="1" applyAlignment="1">
      <alignment horizontal="left"/>
    </xf>
    <xf numFmtId="0" fontId="51" fillId="11" borderId="14" xfId="4" applyFont="1" applyFill="1" applyBorder="1" applyAlignment="1">
      <alignment horizontal="left"/>
    </xf>
    <xf numFmtId="0" fontId="89" fillId="11" borderId="15" xfId="4" applyFont="1" applyFill="1" applyBorder="1" applyAlignment="1">
      <alignment horizontal="left"/>
    </xf>
    <xf numFmtId="0" fontId="89" fillId="11" borderId="16" xfId="4" applyFont="1" applyFill="1" applyBorder="1" applyAlignment="1">
      <alignment horizontal="left"/>
    </xf>
    <xf numFmtId="0" fontId="89" fillId="11" borderId="17" xfId="4" applyFont="1" applyFill="1" applyBorder="1" applyAlignment="1">
      <alignment horizontal="left"/>
    </xf>
    <xf numFmtId="0" fontId="22" fillId="0" borderId="6" xfId="4" applyFont="1" applyBorder="1" applyAlignment="1">
      <alignment horizontal="left" vertical="center"/>
    </xf>
    <xf numFmtId="0" fontId="22" fillId="0" borderId="0" xfId="4" applyFont="1" applyAlignment="1">
      <alignment horizontal="left" vertical="center"/>
    </xf>
    <xf numFmtId="0" fontId="91" fillId="0" borderId="8" xfId="4" applyFont="1" applyBorder="1" applyAlignment="1">
      <alignment horizontal="left" vertical="center"/>
    </xf>
    <xf numFmtId="0" fontId="91" fillId="0" borderId="9" xfId="4" applyFont="1" applyBorder="1" applyAlignment="1">
      <alignment horizontal="left" vertical="center"/>
    </xf>
    <xf numFmtId="0" fontId="81" fillId="16" borderId="2" xfId="4" applyFont="1" applyFill="1" applyBorder="1" applyAlignment="1">
      <alignment horizontal="left" vertical="center"/>
    </xf>
    <xf numFmtId="0" fontId="7" fillId="0" borderId="5" xfId="4" applyBorder="1" applyAlignment="1">
      <alignment horizontal="left" vertical="center" wrapText="1"/>
    </xf>
    <xf numFmtId="0" fontId="7" fillId="0" borderId="3" xfId="4" applyBorder="1" applyAlignment="1">
      <alignment horizontal="left" vertical="center" wrapText="1"/>
    </xf>
    <xf numFmtId="0" fontId="13" fillId="0" borderId="0" xfId="4" applyFont="1" applyAlignment="1">
      <alignment horizontal="left" vertical="center"/>
    </xf>
    <xf numFmtId="0" fontId="13" fillId="0" borderId="7" xfId="4" applyFont="1" applyBorder="1" applyAlignment="1">
      <alignment horizontal="left" vertical="center"/>
    </xf>
    <xf numFmtId="0" fontId="36" fillId="0" borderId="0" xfId="4" applyFont="1" applyAlignment="1">
      <alignment vertical="center" wrapText="1"/>
    </xf>
    <xf numFmtId="0" fontId="36" fillId="0" borderId="14" xfId="4" applyFont="1" applyBorder="1" applyAlignment="1">
      <alignment vertical="center" wrapText="1"/>
    </xf>
    <xf numFmtId="0" fontId="37" fillId="0" borderId="0" xfId="4" applyFont="1" applyAlignment="1">
      <alignment vertical="center" wrapText="1"/>
    </xf>
    <xf numFmtId="0" fontId="37" fillId="0" borderId="14" xfId="4" applyFont="1" applyBorder="1" applyAlignment="1">
      <alignment vertical="center" wrapText="1"/>
    </xf>
    <xf numFmtId="0" fontId="37" fillId="0" borderId="0" xfId="4" applyFont="1" applyAlignment="1" applyProtection="1">
      <alignment vertical="center" wrapText="1"/>
      <protection locked="0"/>
    </xf>
    <xf numFmtId="0" fontId="37" fillId="0" borderId="14" xfId="4" applyFont="1" applyBorder="1" applyAlignment="1" applyProtection="1">
      <alignment vertical="center" wrapText="1"/>
      <protection locked="0"/>
    </xf>
    <xf numFmtId="0" fontId="23" fillId="11" borderId="10" xfId="4" applyFont="1" applyFill="1" applyBorder="1" applyAlignment="1">
      <alignment vertical="top"/>
    </xf>
    <xf numFmtId="0" fontId="23" fillId="11" borderId="11" xfId="4" applyFont="1" applyFill="1" applyBorder="1" applyAlignment="1">
      <alignment vertical="top"/>
    </xf>
    <xf numFmtId="0" fontId="23" fillId="11" borderId="12" xfId="4" applyFont="1" applyFill="1" applyBorder="1" applyAlignment="1">
      <alignment vertical="top"/>
    </xf>
    <xf numFmtId="0" fontId="34" fillId="0" borderId="0" xfId="4" applyFont="1" applyAlignment="1">
      <alignment horizontal="right"/>
    </xf>
    <xf numFmtId="0" fontId="34" fillId="0" borderId="0" xfId="4" applyFont="1" applyAlignment="1">
      <alignment horizontal="left"/>
    </xf>
    <xf numFmtId="0" fontId="7" fillId="0" borderId="0" xfId="4"/>
    <xf numFmtId="0" fontId="8" fillId="18" borderId="2" xfId="1" applyFont="1" applyFill="1" applyBorder="1" applyAlignment="1" applyProtection="1">
      <alignment horizontal="center" vertical="center" wrapText="1"/>
      <protection hidden="1"/>
    </xf>
    <xf numFmtId="0" fontId="8" fillId="21" borderId="8" xfId="1" applyFont="1" applyFill="1" applyBorder="1" applyAlignment="1" applyProtection="1">
      <alignment horizontal="center" vertical="center" wrapText="1"/>
      <protection hidden="1"/>
    </xf>
    <xf numFmtId="0" fontId="8" fillId="21" borderId="9" xfId="1" applyFont="1" applyFill="1" applyBorder="1" applyAlignment="1" applyProtection="1">
      <alignment horizontal="center" vertical="center" wrapText="1"/>
      <protection hidden="1"/>
    </xf>
    <xf numFmtId="0" fontId="54" fillId="0" borderId="0" xfId="4" applyFont="1" applyAlignment="1">
      <alignment horizontal="left" vertical="center" wrapText="1" indent="1"/>
    </xf>
    <xf numFmtId="0" fontId="17" fillId="0" borderId="0" xfId="4" applyFont="1" applyAlignment="1">
      <alignment horizontal="center" wrapText="1"/>
    </xf>
    <xf numFmtId="0" fontId="8" fillId="21" borderId="2" xfId="1" applyFont="1" applyFill="1" applyBorder="1" applyAlignment="1" applyProtection="1">
      <alignment horizontal="center" vertical="center" wrapText="1"/>
      <protection hidden="1"/>
    </xf>
    <xf numFmtId="0" fontId="41" fillId="0" borderId="0" xfId="4" applyFont="1" applyAlignment="1">
      <alignment horizontal="left" vertical="center" wrapText="1" indent="1"/>
    </xf>
    <xf numFmtId="0" fontId="10" fillId="18" borderId="1" xfId="1" applyFont="1" applyFill="1" applyBorder="1" applyAlignment="1" applyProtection="1">
      <alignment horizontal="center" vertical="center" wrapText="1"/>
      <protection hidden="1"/>
    </xf>
    <xf numFmtId="0" fontId="10" fillId="18" borderId="5" xfId="1" applyFont="1" applyFill="1" applyBorder="1" applyAlignment="1" applyProtection="1">
      <alignment horizontal="center" vertical="center" wrapText="1"/>
      <protection hidden="1"/>
    </xf>
    <xf numFmtId="0" fontId="10" fillId="18" borderId="3" xfId="1" applyFont="1" applyFill="1" applyBorder="1" applyAlignment="1" applyProtection="1">
      <alignment horizontal="center" vertical="center" wrapText="1"/>
      <protection hidden="1"/>
    </xf>
    <xf numFmtId="0" fontId="10" fillId="21" borderId="1" xfId="1" applyFont="1" applyFill="1" applyBorder="1" applyAlignment="1" applyProtection="1">
      <alignment horizontal="center" vertical="center" wrapText="1"/>
      <protection hidden="1"/>
    </xf>
    <xf numFmtId="0" fontId="10" fillId="21" borderId="5" xfId="1" applyFont="1" applyFill="1" applyBorder="1" applyAlignment="1" applyProtection="1">
      <alignment horizontal="center" vertical="center" wrapText="1"/>
      <protection hidden="1"/>
    </xf>
    <xf numFmtId="0" fontId="10" fillId="21" borderId="3" xfId="1" applyFont="1" applyFill="1" applyBorder="1" applyAlignment="1" applyProtection="1">
      <alignment horizontal="center" vertical="center" wrapText="1"/>
      <protection hidden="1"/>
    </xf>
    <xf numFmtId="0" fontId="10" fillId="8" borderId="26" xfId="1" applyFont="1" applyFill="1" applyBorder="1" applyAlignment="1" applyProtection="1">
      <alignment horizontal="center" vertical="center" wrapText="1"/>
      <protection hidden="1"/>
    </xf>
    <xf numFmtId="0" fontId="32" fillId="0" borderId="0" xfId="4" applyFont="1" applyAlignment="1">
      <alignment horizontal="left" vertical="center"/>
    </xf>
    <xf numFmtId="0" fontId="32" fillId="0" borderId="0" xfId="4" applyFont="1" applyAlignment="1">
      <alignment vertical="center"/>
    </xf>
    <xf numFmtId="0" fontId="39" fillId="0" borderId="0" xfId="4" applyFont="1" applyAlignment="1">
      <alignment horizontal="left" vertical="center" wrapText="1" indent="1"/>
    </xf>
    <xf numFmtId="0" fontId="7" fillId="0" borderId="0" xfId="4" applyAlignment="1">
      <alignment horizontal="left" vertical="center" wrapText="1" indent="1"/>
    </xf>
    <xf numFmtId="0" fontId="43" fillId="0" borderId="0" xfId="4" applyFont="1" applyAlignment="1">
      <alignment horizontal="left" vertical="center" wrapText="1" indent="1"/>
    </xf>
    <xf numFmtId="0" fontId="10" fillId="8" borderId="2" xfId="1" applyFont="1" applyFill="1" applyBorder="1" applyAlignment="1" applyProtection="1">
      <alignment horizontal="center" vertical="center" wrapText="1"/>
      <protection hidden="1"/>
    </xf>
    <xf numFmtId="0" fontId="8" fillId="18" borderId="26" xfId="1" applyFont="1" applyFill="1" applyBorder="1" applyAlignment="1" applyProtection="1">
      <alignment horizontal="center" vertical="center" wrapText="1"/>
      <protection hidden="1"/>
    </xf>
    <xf numFmtId="0" fontId="45" fillId="0" borderId="4" xfId="0" applyFont="1" applyBorder="1" applyAlignment="1">
      <alignment horizontal="left" vertical="top" wrapText="1"/>
    </xf>
    <xf numFmtId="0" fontId="45" fillId="0" borderId="52" xfId="0" applyFont="1" applyBorder="1" applyAlignment="1">
      <alignment horizontal="left" vertical="top" wrapText="1"/>
    </xf>
    <xf numFmtId="0" fontId="45" fillId="0" borderId="26" xfId="0" applyFont="1" applyBorder="1" applyAlignment="1">
      <alignment horizontal="left" vertical="top" wrapText="1"/>
    </xf>
    <xf numFmtId="0" fontId="41" fillId="3" borderId="0" xfId="0" applyFont="1" applyFill="1" applyAlignment="1">
      <alignment horizontal="left" vertical="center" wrapText="1" indent="1"/>
    </xf>
    <xf numFmtId="0" fontId="43" fillId="3" borderId="0" xfId="0" applyFont="1" applyFill="1" applyAlignment="1">
      <alignment horizontal="left" vertical="center" wrapText="1" indent="1"/>
    </xf>
    <xf numFmtId="0" fontId="17" fillId="3" borderId="0" xfId="0" applyFont="1" applyFill="1" applyAlignment="1">
      <alignment horizontal="center" wrapText="1"/>
    </xf>
    <xf numFmtId="0" fontId="39" fillId="3" borderId="0" xfId="0" applyFont="1" applyFill="1" applyAlignment="1">
      <alignment horizontal="left" vertical="center" wrapText="1" indent="1"/>
    </xf>
    <xf numFmtId="0" fontId="0" fillId="3" borderId="0" xfId="0" applyFill="1" applyAlignment="1">
      <alignment horizontal="left" vertical="center" wrapText="1" indent="1"/>
    </xf>
    <xf numFmtId="0" fontId="32" fillId="3" borderId="0" xfId="0" applyFont="1" applyFill="1" applyAlignment="1">
      <alignment horizontal="left" vertical="center"/>
    </xf>
    <xf numFmtId="0" fontId="32" fillId="3" borderId="0" xfId="0" applyFont="1" applyFill="1" applyAlignment="1">
      <alignment vertical="center"/>
    </xf>
    <xf numFmtId="0" fontId="10" fillId="18" borderId="2" xfId="1" applyFont="1" applyFill="1" applyBorder="1" applyAlignment="1" applyProtection="1">
      <alignment horizontal="center" vertical="center" wrapText="1"/>
      <protection hidden="1"/>
    </xf>
    <xf numFmtId="0" fontId="10" fillId="21" borderId="2" xfId="1" applyFont="1" applyFill="1" applyBorder="1" applyAlignment="1" applyProtection="1">
      <alignment horizontal="center" vertical="center" wrapText="1"/>
      <protection hidden="1"/>
    </xf>
    <xf numFmtId="0" fontId="41" fillId="0" borderId="0" xfId="0" applyFont="1" applyAlignment="1">
      <alignment horizontal="left" vertical="center" wrapText="1" indent="1"/>
    </xf>
    <xf numFmtId="0" fontId="13" fillId="0" borderId="32" xfId="0" applyFont="1" applyBorder="1" applyAlignment="1">
      <alignment horizontal="left" vertical="center" wrapText="1" indent="1"/>
    </xf>
    <xf numFmtId="0" fontId="0" fillId="0" borderId="33" xfId="0" applyBorder="1" applyAlignment="1">
      <alignment horizontal="left" vertical="center" wrapText="1" indent="1"/>
    </xf>
    <xf numFmtId="0" fontId="0" fillId="0" borderId="34" xfId="0" applyBorder="1" applyAlignment="1">
      <alignment horizontal="left" vertical="center" wrapText="1" indent="1"/>
    </xf>
    <xf numFmtId="0" fontId="7" fillId="0" borderId="27" xfId="0" applyFont="1" applyBorder="1" applyAlignment="1">
      <alignment horizontal="left" vertical="top" wrapText="1" indent="1"/>
    </xf>
    <xf numFmtId="0" fontId="7" fillId="0" borderId="28" xfId="0" applyFont="1" applyBorder="1" applyAlignment="1">
      <alignment horizontal="left" vertical="top" wrapText="1" indent="1"/>
    </xf>
    <xf numFmtId="0" fontId="7" fillId="0" borderId="29" xfId="0" applyFont="1" applyBorder="1" applyAlignment="1">
      <alignment horizontal="left" vertical="top" wrapText="1" indent="1"/>
    </xf>
    <xf numFmtId="0" fontId="7" fillId="0" borderId="30" xfId="0" applyFont="1" applyBorder="1" applyAlignment="1">
      <alignment horizontal="left" vertical="center" wrapText="1" indent="1"/>
    </xf>
    <xf numFmtId="0" fontId="0" fillId="0" borderId="0" xfId="0" applyAlignment="1">
      <alignment horizontal="left" vertical="center" wrapText="1" indent="1"/>
    </xf>
    <xf numFmtId="0" fontId="0" fillId="0" borderId="31" xfId="0" applyBorder="1" applyAlignment="1">
      <alignment horizontal="left" vertical="center" wrapText="1" indent="1"/>
    </xf>
    <xf numFmtId="0" fontId="13" fillId="0" borderId="30" xfId="0" applyFont="1" applyBorder="1" applyAlignment="1">
      <alignment horizontal="left" vertical="center" wrapText="1" indent="1"/>
    </xf>
    <xf numFmtId="0" fontId="67" fillId="2" borderId="2" xfId="4" applyFont="1" applyFill="1" applyBorder="1" applyAlignment="1" applyProtection="1">
      <alignment horizontal="left" vertical="center" wrapText="1"/>
      <protection locked="0"/>
    </xf>
  </cellXfs>
  <cellStyles count="14">
    <cellStyle name="Hyperlink 2" xfId="3" xr:uid="{CADD6DE0-822C-4843-97ED-3899C76B0D86}"/>
    <cellStyle name="Normal" xfId="0" builtinId="0"/>
    <cellStyle name="Normal 2" xfId="1" xr:uid="{00000000-0005-0000-0000-000001000000}"/>
    <cellStyle name="Normal 2 2" xfId="7" xr:uid="{DF31CA85-0D89-4C10-9C6A-C1DF5A94AA3A}"/>
    <cellStyle name="Normal 2 2 2" xfId="6" xr:uid="{DE9C43E5-C2D1-4FB3-8BE6-E6594C72AFB5}"/>
    <cellStyle name="Normal 2 2 2 2" xfId="8" xr:uid="{67CB04B5-C151-472E-9107-E5E51044A9EE}"/>
    <cellStyle name="Normal 2 2 2 2 2" xfId="10" xr:uid="{7485C88C-43DC-42CB-8087-3D0FE25C1176}"/>
    <cellStyle name="Normal 3" xfId="4" xr:uid="{637E66AE-AFD2-494D-9236-E8C63D2EBA48}"/>
    <cellStyle name="Normal 3 2" xfId="11" xr:uid="{810E326F-0D31-4BDD-A115-A6D4F06C9CB0}"/>
    <cellStyle name="Normal 4" xfId="9" xr:uid="{ACA5B8AE-4660-494B-9A08-862879A3A4DC}"/>
    <cellStyle name="Normal 5" xfId="12" xr:uid="{2E3F894B-EE1A-4809-B973-42B15786C833}"/>
    <cellStyle name="Percent 2" xfId="2" xr:uid="{00000000-0005-0000-0000-000003000000}"/>
    <cellStyle name="Percent 3" xfId="5" xr:uid="{0D3A45C8-8074-4E2A-A020-CEDC108DDF9E}"/>
    <cellStyle name="Percent 4" xfId="13" xr:uid="{96FC3EDD-3610-43D6-ADE3-60A258F0C861}"/>
  </cellStyles>
  <dxfs count="2">
    <dxf>
      <font>
        <color rgb="FF9C0006"/>
      </font>
      <fill>
        <patternFill>
          <bgColor rgb="FFFFC7CE"/>
        </patternFill>
      </fill>
    </dxf>
    <dxf>
      <fill>
        <patternFill>
          <bgColor rgb="FF86D79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4C5"/>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896"/>
      <color rgb="FF598787"/>
      <color rgb="FF83725B"/>
      <color rgb="FF858705"/>
      <color rgb="FFC97A00"/>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2" Type="http://schemas.openxmlformats.org/officeDocument/2006/relationships/image" Target="cid:image001.png@01D5534D.81522850" TargetMode="Externa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10583</xdr:colOff>
      <xdr:row>49</xdr:row>
      <xdr:rowOff>49531</xdr:rowOff>
    </xdr:from>
    <xdr:to>
      <xdr:col>3</xdr:col>
      <xdr:colOff>875997</xdr:colOff>
      <xdr:row>61</xdr:row>
      <xdr:rowOff>21167</xdr:rowOff>
    </xdr:to>
    <xdr:pic>
      <xdr:nvPicPr>
        <xdr:cNvPr id="2" name="Picture 2">
          <a:extLst>
            <a:ext uri="{FF2B5EF4-FFF2-40B4-BE49-F238E27FC236}">
              <a16:creationId xmlns:a16="http://schemas.microsoft.com/office/drawing/2014/main" id="{3368121A-27CE-47CC-9A3C-1B4AE02C5C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3" y="15427114"/>
          <a:ext cx="7024914" cy="1876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xdr:from>
      <xdr:col>0</xdr:col>
      <xdr:colOff>121226</xdr:colOff>
      <xdr:row>0</xdr:row>
      <xdr:rowOff>95249</xdr:rowOff>
    </xdr:from>
    <xdr:to>
      <xdr:col>0</xdr:col>
      <xdr:colOff>1792431</xdr:colOff>
      <xdr:row>4</xdr:row>
      <xdr:rowOff>163079</xdr:rowOff>
    </xdr:to>
    <xdr:sp macro="" textlink="">
      <xdr:nvSpPr>
        <xdr:cNvPr id="3" name="Arrow: Left 2">
          <a:extLst>
            <a:ext uri="{FF2B5EF4-FFF2-40B4-BE49-F238E27FC236}">
              <a16:creationId xmlns:a16="http://schemas.microsoft.com/office/drawing/2014/main" id="{17E6362C-B6B7-4F40-8648-5C9BDB9CFCC4}"/>
            </a:ext>
          </a:extLst>
        </xdr:cNvPr>
        <xdr:cNvSpPr/>
      </xdr:nvSpPr>
      <xdr:spPr bwMode="auto">
        <a:xfrm flipH="1">
          <a:off x="121226" y="95249"/>
          <a:ext cx="1671205" cy="715530"/>
        </a:xfrm>
        <a:prstGeom prst="leftArrow">
          <a:avLst>
            <a:gd name="adj1" fmla="val 70930"/>
            <a:gd name="adj2" fmla="val 50000"/>
          </a:avLst>
        </a:prstGeom>
        <a:solidFill>
          <a:srgbClr val="FFFF99"/>
        </a:solidFill>
        <a:ln w="12700" cap="flat" cmpd="sng" algn="ctr">
          <a:solidFill>
            <a:srgbClr val="FF3300"/>
          </a:solidFill>
          <a:prstDash val="solid"/>
          <a:round/>
          <a:headEnd type="none" w="med" len="med"/>
          <a:tailEnd type="none" w="med" len="med"/>
        </a:ln>
        <a:effectLst/>
      </xdr:spPr>
      <xdr:txBody>
        <a:bodyPr vertOverflow="clip" wrap="square" lIns="18288" tIns="0" rIns="0" bIns="0" rtlCol="0" anchor="ctr" upright="1"/>
        <a:lstStyle/>
        <a:p>
          <a:pPr algn="l"/>
          <a:r>
            <a:rPr lang="en-ZA" sz="1000" b="1">
              <a:solidFill>
                <a:srgbClr val="FF0000"/>
              </a:solidFill>
            </a:rPr>
            <a:t>Details</a:t>
          </a:r>
          <a:r>
            <a:rPr lang="en-ZA" sz="1000" b="1" baseline="0">
              <a:solidFill>
                <a:srgbClr val="FF0000"/>
              </a:solidFill>
            </a:rPr>
            <a:t> captured here will be replicated throughout the Evaluation workbook.</a:t>
          </a:r>
          <a:endParaRPr lang="en-ZA" sz="10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793751</xdr:colOff>
      <xdr:row>109</xdr:row>
      <xdr:rowOff>63500</xdr:rowOff>
    </xdr:from>
    <xdr:to>
      <xdr:col>5</xdr:col>
      <xdr:colOff>1259417</xdr:colOff>
      <xdr:row>122</xdr:row>
      <xdr:rowOff>150495</xdr:rowOff>
    </xdr:to>
    <xdr:pic>
      <xdr:nvPicPr>
        <xdr:cNvPr id="2" name="Picture 2">
          <a:extLst>
            <a:ext uri="{FF2B5EF4-FFF2-40B4-BE49-F238E27FC236}">
              <a16:creationId xmlns:a16="http://schemas.microsoft.com/office/drawing/2014/main" id="{4291F2ED-1FE1-4917-B21B-C6B5FB0D9F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1751" y="5090583"/>
          <a:ext cx="8572499" cy="2150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editAs="oneCell">
    <xdr:from>
      <xdr:col>13</xdr:col>
      <xdr:colOff>497416</xdr:colOff>
      <xdr:row>0</xdr:row>
      <xdr:rowOff>95249</xdr:rowOff>
    </xdr:from>
    <xdr:to>
      <xdr:col>13</xdr:col>
      <xdr:colOff>2186154</xdr:colOff>
      <xdr:row>3</xdr:row>
      <xdr:rowOff>104775</xdr:rowOff>
    </xdr:to>
    <xdr:pic>
      <xdr:nvPicPr>
        <xdr:cNvPr id="3" name="Picture 2">
          <a:extLst>
            <a:ext uri="{FF2B5EF4-FFF2-40B4-BE49-F238E27FC236}">
              <a16:creationId xmlns:a16="http://schemas.microsoft.com/office/drawing/2014/main" id="{9C68C5EB-2071-4FCF-8B73-F9A920D642E2}"/>
            </a:ext>
            <a:ext uri="{147F2762-F138-4A5C-976F-8EAC2B608ADB}">
              <a16:predDERef xmlns:a16="http://schemas.microsoft.com/office/drawing/2014/main" pred="{BC41A568-62F4-45C8-9972-91C9F8AEBC46}"/>
            </a:ext>
          </a:extLst>
        </xdr:cNvPr>
        <xdr:cNvPicPr>
          <a:picLocks noChangeAspect="1"/>
        </xdr:cNvPicPr>
      </xdr:nvPicPr>
      <xdr:blipFill>
        <a:blip xmlns:r="http://schemas.openxmlformats.org/officeDocument/2006/relationships" r:embed="rId2"/>
        <a:stretch>
          <a:fillRect/>
        </a:stretch>
      </xdr:blipFill>
      <xdr:spPr>
        <a:xfrm>
          <a:off x="18404416" y="95249"/>
          <a:ext cx="1688738" cy="5810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18</xdr:row>
      <xdr:rowOff>0</xdr:rowOff>
    </xdr:from>
    <xdr:to>
      <xdr:col>9</xdr:col>
      <xdr:colOff>741257</xdr:colOff>
      <xdr:row>31</xdr:row>
      <xdr:rowOff>86995</xdr:rowOff>
    </xdr:to>
    <xdr:pic>
      <xdr:nvPicPr>
        <xdr:cNvPr id="2" name="Picture 2">
          <a:extLst>
            <a:ext uri="{FF2B5EF4-FFF2-40B4-BE49-F238E27FC236}">
              <a16:creationId xmlns:a16="http://schemas.microsoft.com/office/drawing/2014/main" id="{8DD098F5-5346-411B-BC89-895E41D028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050" y="5753100"/>
          <a:ext cx="12504632"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24</xdr:row>
      <xdr:rowOff>0</xdr:rowOff>
    </xdr:from>
    <xdr:to>
      <xdr:col>9</xdr:col>
      <xdr:colOff>741257</xdr:colOff>
      <xdr:row>37</xdr:row>
      <xdr:rowOff>86995</xdr:rowOff>
    </xdr:to>
    <xdr:pic>
      <xdr:nvPicPr>
        <xdr:cNvPr id="2" name="Picture 2">
          <a:extLst>
            <a:ext uri="{FF2B5EF4-FFF2-40B4-BE49-F238E27FC236}">
              <a16:creationId xmlns:a16="http://schemas.microsoft.com/office/drawing/2014/main" id="{BE080B3A-6C98-4E73-934F-20443E8ED1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050" y="22298025"/>
          <a:ext cx="10485332"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32</xdr:row>
      <xdr:rowOff>0</xdr:rowOff>
    </xdr:from>
    <xdr:to>
      <xdr:col>9</xdr:col>
      <xdr:colOff>741257</xdr:colOff>
      <xdr:row>45</xdr:row>
      <xdr:rowOff>86995</xdr:rowOff>
    </xdr:to>
    <xdr:pic>
      <xdr:nvPicPr>
        <xdr:cNvPr id="2" name="Picture 2">
          <a:extLst>
            <a:ext uri="{FF2B5EF4-FFF2-40B4-BE49-F238E27FC236}">
              <a16:creationId xmlns:a16="http://schemas.microsoft.com/office/drawing/2014/main" id="{95EE55B6-5371-4ADD-84E6-D599A085E7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050" y="50282475"/>
          <a:ext cx="10485332"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33</xdr:row>
      <xdr:rowOff>0</xdr:rowOff>
    </xdr:from>
    <xdr:to>
      <xdr:col>9</xdr:col>
      <xdr:colOff>741257</xdr:colOff>
      <xdr:row>46</xdr:row>
      <xdr:rowOff>86995</xdr:rowOff>
    </xdr:to>
    <xdr:pic>
      <xdr:nvPicPr>
        <xdr:cNvPr id="2" name="Picture 2">
          <a:extLst>
            <a:ext uri="{FF2B5EF4-FFF2-40B4-BE49-F238E27FC236}">
              <a16:creationId xmlns:a16="http://schemas.microsoft.com/office/drawing/2014/main" id="{F2348A32-EC77-435C-AEB9-94C6B9F9C8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7825" y="23526750"/>
          <a:ext cx="10952057"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28</xdr:row>
      <xdr:rowOff>0</xdr:rowOff>
    </xdr:from>
    <xdr:to>
      <xdr:col>10</xdr:col>
      <xdr:colOff>741257</xdr:colOff>
      <xdr:row>41</xdr:row>
      <xdr:rowOff>86995</xdr:rowOff>
    </xdr:to>
    <xdr:pic>
      <xdr:nvPicPr>
        <xdr:cNvPr id="2" name="Picture 2">
          <a:extLst>
            <a:ext uri="{FF2B5EF4-FFF2-40B4-BE49-F238E27FC236}">
              <a16:creationId xmlns:a16="http://schemas.microsoft.com/office/drawing/2014/main" id="{1E44D661-AD2F-48EC-BE6C-6408F256CD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85975" y="18392775"/>
          <a:ext cx="13304732"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36</xdr:row>
      <xdr:rowOff>0</xdr:rowOff>
    </xdr:from>
    <xdr:to>
      <xdr:col>10</xdr:col>
      <xdr:colOff>741257</xdr:colOff>
      <xdr:row>49</xdr:row>
      <xdr:rowOff>86995</xdr:rowOff>
    </xdr:to>
    <xdr:pic>
      <xdr:nvPicPr>
        <xdr:cNvPr id="2" name="Picture 2">
          <a:extLst>
            <a:ext uri="{FF2B5EF4-FFF2-40B4-BE49-F238E27FC236}">
              <a16:creationId xmlns:a16="http://schemas.microsoft.com/office/drawing/2014/main" id="{1034200B-E8FC-4135-8A8B-C6DDAB1A4E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0" y="39147750"/>
          <a:ext cx="13295207"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44</xdr:row>
      <xdr:rowOff>0</xdr:rowOff>
    </xdr:from>
    <xdr:to>
      <xdr:col>10</xdr:col>
      <xdr:colOff>741257</xdr:colOff>
      <xdr:row>57</xdr:row>
      <xdr:rowOff>86995</xdr:rowOff>
    </xdr:to>
    <xdr:pic>
      <xdr:nvPicPr>
        <xdr:cNvPr id="2" name="Picture 2">
          <a:extLst>
            <a:ext uri="{FF2B5EF4-FFF2-40B4-BE49-F238E27FC236}">
              <a16:creationId xmlns:a16="http://schemas.microsoft.com/office/drawing/2014/main" id="{C6076F11-2B29-4DCD-A87B-238B983356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62525" y="60588525"/>
          <a:ext cx="9742382"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523875</xdr:colOff>
      <xdr:row>43</xdr:row>
      <xdr:rowOff>38100</xdr:rowOff>
    </xdr:from>
    <xdr:to>
      <xdr:col>13</xdr:col>
      <xdr:colOff>1046057</xdr:colOff>
      <xdr:row>56</xdr:row>
      <xdr:rowOff>125095</xdr:rowOff>
    </xdr:to>
    <xdr:pic>
      <xdr:nvPicPr>
        <xdr:cNvPr id="2" name="Picture 2">
          <a:extLst>
            <a:ext uri="{FF2B5EF4-FFF2-40B4-BE49-F238E27FC236}">
              <a16:creationId xmlns:a16="http://schemas.microsoft.com/office/drawing/2014/main" id="{FA81E528-17C9-4CCE-B441-B84F6067BD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53150" y="250488450"/>
          <a:ext cx="10485332"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twoCellAnchor editAs="oneCell">
    <xdr:from>
      <xdr:col>13</xdr:col>
      <xdr:colOff>497416</xdr:colOff>
      <xdr:row>0</xdr:row>
      <xdr:rowOff>95249</xdr:rowOff>
    </xdr:from>
    <xdr:to>
      <xdr:col>13</xdr:col>
      <xdr:colOff>2179804</xdr:colOff>
      <xdr:row>3</xdr:row>
      <xdr:rowOff>95250</xdr:rowOff>
    </xdr:to>
    <xdr:pic>
      <xdr:nvPicPr>
        <xdr:cNvPr id="3" name="Picture 2">
          <a:extLst>
            <a:ext uri="{FF2B5EF4-FFF2-40B4-BE49-F238E27FC236}">
              <a16:creationId xmlns:a16="http://schemas.microsoft.com/office/drawing/2014/main" id="{0D8B06CF-96FA-4832-BC03-6C3F540D3C08}"/>
            </a:ext>
          </a:extLst>
        </xdr:cNvPr>
        <xdr:cNvPicPr>
          <a:picLocks noChangeAspect="1"/>
        </xdr:cNvPicPr>
      </xdr:nvPicPr>
      <xdr:blipFill>
        <a:blip xmlns:r="http://schemas.openxmlformats.org/officeDocument/2006/relationships" r:embed="rId2"/>
        <a:stretch>
          <a:fillRect/>
        </a:stretch>
      </xdr:blipFill>
      <xdr:spPr>
        <a:xfrm>
          <a:off x="16089841" y="95249"/>
          <a:ext cx="1688738" cy="58102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41</xdr:row>
      <xdr:rowOff>0</xdr:rowOff>
    </xdr:from>
    <xdr:to>
      <xdr:col>10</xdr:col>
      <xdr:colOff>741257</xdr:colOff>
      <xdr:row>54</xdr:row>
      <xdr:rowOff>86995</xdr:rowOff>
    </xdr:to>
    <xdr:pic>
      <xdr:nvPicPr>
        <xdr:cNvPr id="2" name="Picture 2">
          <a:extLst>
            <a:ext uri="{FF2B5EF4-FFF2-40B4-BE49-F238E27FC236}">
              <a16:creationId xmlns:a16="http://schemas.microsoft.com/office/drawing/2014/main" id="{781D7513-629D-4493-A1D7-D611BD200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76675" y="27955875"/>
          <a:ext cx="9942407"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90</xdr:row>
      <xdr:rowOff>0</xdr:rowOff>
    </xdr:from>
    <xdr:to>
      <xdr:col>9</xdr:col>
      <xdr:colOff>741257</xdr:colOff>
      <xdr:row>103</xdr:row>
      <xdr:rowOff>86995</xdr:rowOff>
    </xdr:to>
    <xdr:pic>
      <xdr:nvPicPr>
        <xdr:cNvPr id="2" name="Picture 2">
          <a:extLst>
            <a:ext uri="{FF2B5EF4-FFF2-40B4-BE49-F238E27FC236}">
              <a16:creationId xmlns:a16="http://schemas.microsoft.com/office/drawing/2014/main" id="{B7340A01-C016-4678-8910-9B84138890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4475" y="248088150"/>
          <a:ext cx="11390207" cy="2192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0</xdr:colOff>
      <xdr:row>18</xdr:row>
      <xdr:rowOff>129540</xdr:rowOff>
    </xdr:to>
    <xdr:pic>
      <xdr:nvPicPr>
        <xdr:cNvPr id="2" name="Picture 1" descr="cid:image001.png@01D5534D.81522850">
          <a:extLst>
            <a:ext uri="{FF2B5EF4-FFF2-40B4-BE49-F238E27FC236}">
              <a16:creationId xmlns:a16="http://schemas.microsoft.com/office/drawing/2014/main" id="{DCD02199-8A38-4FFB-9D18-C83F8E2BD348}"/>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0"/>
          <a:ext cx="11477625" cy="355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ovendse/Documents/MAIN/Work%20Info/_2023_Business%20Analysis/Technical%20Evaluation%20training/20042024%20LMS%20TEC_NISEvaluation%20Criter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eskom.sharepoint.com/Users/govendse/Documents/MAIN/Work%20Info/_2023_Business%20Analysis/Technical%20Evaluation%20training/20042024%20LMS%20TEC_NISEvaluation%20Criter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CALVIN\1.%20AMP\Bank\1.%20Programme_Management\RoadMap%20And%20Milestones\RoadMap_Milestone_V2_Fin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skom.sharepoint.com/Users/govendse/AppData/Local/Microsoft/Windows/INetCache/Content.Outlook/IPY7F52B/Simulation_Evaluation%20Criteria_Simple_Chatbot_version%201.00.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eskom.sharepoint.com/teams/LMS722/Shared%20Documents/General/LMS/08022024%20Consolidated%20Evaluation%20Criteria_Replacement%20of%20Learner%20Management%20System(LM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skom.sharepoint.com/Users/PhukuA/AppData/Local/Microsoft/Windows/INetCache/Content.Outlook/V9MIJV23/AIDC%20Scanner%20Barcode%20RFID%20-%20Technical%20Evaluation%20Sheet%20-%2013Dec2021%20V0.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govendse/Downloads/05052024%2021h14%20ALL_LMS%20Technical%20Evaluation%20Criteri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govendse/AppData/Local/Microsoft/Windows/INetCache/Content.Outlook/IPY7F52B/2433618%20Replacement%20of%20the%20Learner%20Management%20System%20Rev%2020240422%20JM.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skom.sharepoint.com/teams/LearningManagementSystemLMS/Shared%20Documents/General/Technical%20Evaluation%20Criteria%20-%20TEC/v2%20LMS%20Technical%20Evaluation%20Criteri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Vermaala/Documents/ICOE/Documentation/Other/COE/Projects%20and%20RFPs/Learner%20Managment%20System/2433618%20Replacement%20of%20the%20Learner%20Management%20System%20Rev%2020240422%20J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DERER - Response Guidelines"/>
      <sheetName val="Evaluation Summary"/>
      <sheetName val="General Questions"/>
      <sheetName val="SN_FN1 Standard Functionali (2)"/>
      <sheetName val="SN_FN1 Standard Functionality"/>
      <sheetName val="FN2 Data Changes"/>
      <sheetName val="FN3 Spatial Data"/>
      <sheetName val="FN4 Data Quality"/>
      <sheetName val="FN5 Redlining"/>
      <sheetName val="FN6 Reports"/>
      <sheetName val="FN7 Tracing &amp; Points"/>
      <sheetName val="FN8 Network Plannng"/>
      <sheetName val="FN9 Lands &amp; Rights"/>
      <sheetName val="FN10 Line Designs"/>
      <sheetName val="FN11 Schematics"/>
      <sheetName val="Architecture"/>
      <sheetName val="Integration"/>
      <sheetName val="System Support"/>
      <sheetName val="Security"/>
      <sheetName val="Demonstration"/>
      <sheetName val="Priority Ratings &amp; Descriptions"/>
      <sheetName val="Definitions &amp; Abbreviations"/>
      <sheetName val="Functional Overview Diagram"/>
      <sheetName val="FN Detailed Funtional Reqs"/>
      <sheetName val="Concerns and Recommendations"/>
      <sheetName val="Lookup Tables (hide)"/>
      <sheetName val="20042024 LMS TEC_NISEvaluation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NDERER - Response Guidelines"/>
      <sheetName val="Evaluation Summary"/>
      <sheetName val="General Questions"/>
      <sheetName val="SN_FN1 Standard Functionali (2)"/>
      <sheetName val="SN_FN1 Standard Functionality"/>
      <sheetName val="FN2 Data Changes"/>
      <sheetName val="FN3 Spatial Data"/>
      <sheetName val="FN4 Data Quality"/>
      <sheetName val="FN5 Redlining"/>
      <sheetName val="FN6 Reports"/>
      <sheetName val="FN7 Tracing &amp; Points"/>
      <sheetName val="FN8 Network Plannng"/>
      <sheetName val="FN9 Lands &amp; Rights"/>
      <sheetName val="FN10 Line Designs"/>
      <sheetName val="FN11 Schematics"/>
      <sheetName val="Architecture"/>
      <sheetName val="Integration"/>
      <sheetName val="System Support"/>
      <sheetName val="Security"/>
      <sheetName val="Demonstration"/>
      <sheetName val="Priority Ratings &amp; Descriptions"/>
      <sheetName val="Definitions &amp; Abbreviations"/>
      <sheetName val="Functional Overview Diagram"/>
      <sheetName val="FN Detailed Funtional Reqs"/>
      <sheetName val="Concerns and Recommendations"/>
      <sheetName val="Lookup Tables (hide)"/>
      <sheetName val="20042024 LMS TEC_NISEvaluation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gh Level RoadMap (A4)"/>
      <sheetName val="Detailed RoadMap (A3)"/>
      <sheetName val="Milestones"/>
      <sheetName val="Milestone Count"/>
      <sheetName val="Profile Chart"/>
      <sheetName val="Main Page"/>
      <sheetName val="Company Details"/>
      <sheetName val="Qualifications"/>
      <sheetName val="Application Details"/>
      <sheetName val="Functional"/>
      <sheetName val="Architectural"/>
      <sheetName val="Imp &amp; Contractual"/>
    </sheetNames>
    <sheetDataSet>
      <sheetData sheetId="0"/>
      <sheetData sheetId="1"/>
      <sheetData sheetId="2"/>
      <sheetData sheetId="3"/>
      <sheetData sheetId="4" refreshError="1"/>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ponse Guidelines"/>
      <sheetName val="Summary"/>
      <sheetName val="Key Requirements"/>
      <sheetName val="Functional"/>
      <sheetName val="Non-Functional"/>
      <sheetName val="Integration and Testing"/>
      <sheetName val="Cloud"/>
      <sheetName val="Security"/>
      <sheetName val="Demo"/>
      <sheetName val="Resources"/>
      <sheetName val="Acronyms and Definitions"/>
      <sheetName val="Demonstration"/>
      <sheetName val="Priority Ratings"/>
      <sheetName val="Config"/>
      <sheetName val="Concerns and Recommendation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MS_Reporting"/>
      <sheetName val="LMS_Assessment Management"/>
      <sheetName val="LMS_Communication and Collabora"/>
      <sheetName val="Sheet1"/>
      <sheetName val="Sheet4"/>
      <sheetName val="Functional&amp;Reqs"/>
      <sheetName val="FN1 Standard Functionality"/>
      <sheetName val="Respone Guidelines"/>
      <sheetName val="Summary"/>
      <sheetName val="Functional Requirements"/>
      <sheetName val="Technical,Architecture,Integrat"/>
      <sheetName val="Test, Maintenance &amp; Support"/>
      <sheetName val="Security"/>
      <sheetName val="Cloud"/>
      <sheetName val="End User Training"/>
      <sheetName val="Licence or Cost Management"/>
      <sheetName val="Demonstration"/>
      <sheetName val="Priority Ratings"/>
      <sheetName val="Config"/>
      <sheetName val="Concerns and Recommend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Functional"/>
      <sheetName val="Security"/>
      <sheetName val="Cloud"/>
      <sheetName val="Network"/>
      <sheetName val="Integration and Testing"/>
      <sheetName val="Demonstration"/>
      <sheetName val="Priority Ratings"/>
      <sheetName val="Config"/>
      <sheetName val="Concerns and Recommendation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T INFO"/>
      <sheetName val="Approval Page"/>
      <sheetName val="TENDERER - Response Guidelines"/>
      <sheetName val="Evaluation Summary"/>
      <sheetName val="Functional Requirements "/>
      <sheetName val="LMS Core "/>
      <sheetName val="Further Studies"/>
      <sheetName val="Authoring Tool"/>
      <sheetName val="Demo (2)"/>
      <sheetName val="Demo"/>
      <sheetName val="Mentorship"/>
      <sheetName val="Reports"/>
      <sheetName val="Non-Functional Requirements"/>
      <sheetName val="Architecture"/>
      <sheetName val="Cloud Requirements"/>
      <sheetName val="Cyber Security "/>
      <sheetName val="Integration and Testing"/>
      <sheetName val="Definitions &amp; Abbreviations"/>
      <sheetName val="Priority Ratings "/>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1">
          <cell r="B21">
            <v>0</v>
          </cell>
          <cell r="C21" t="str">
            <v>No interest</v>
          </cell>
        </row>
        <row r="22">
          <cell r="B22">
            <v>1</v>
          </cell>
          <cell r="C22" t="str">
            <v>Nice to have</v>
          </cell>
        </row>
        <row r="23">
          <cell r="B23">
            <v>2</v>
          </cell>
          <cell r="C23" t="str">
            <v>Useful</v>
          </cell>
        </row>
        <row r="24">
          <cell r="B24">
            <v>3</v>
          </cell>
          <cell r="C24" t="str">
            <v>Important</v>
          </cell>
        </row>
        <row r="25">
          <cell r="B25">
            <v>4</v>
          </cell>
          <cell r="C25" t="str">
            <v>Very important</v>
          </cell>
        </row>
        <row r="26">
          <cell r="B26">
            <v>5</v>
          </cell>
          <cell r="C26" t="str">
            <v>Critical</v>
          </cell>
        </row>
        <row r="27">
          <cell r="B27">
            <v>6</v>
          </cell>
          <cell r="C27" t="str">
            <v>Show stopper</v>
          </cell>
        </row>
      </sheetData>
      <sheetData sheetId="1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Functional Requirements"/>
      <sheetName val="Architecture"/>
      <sheetName val="Cloud Requirements"/>
      <sheetName val="Security"/>
      <sheetName val="Priority Ratings"/>
      <sheetName val="Sheet1"/>
    </sheetNames>
    <sheetDataSet>
      <sheetData sheetId="0" refreshError="1"/>
      <sheetData sheetId="1" refreshError="1"/>
      <sheetData sheetId="2" refreshError="1"/>
      <sheetData sheetId="3" refreshError="1"/>
      <sheetData sheetId="4" refreshError="1">
        <row r="21">
          <cell r="B21">
            <v>0</v>
          </cell>
          <cell r="C21" t="str">
            <v>No interest</v>
          </cell>
        </row>
        <row r="22">
          <cell r="B22">
            <v>1</v>
          </cell>
          <cell r="C22" t="str">
            <v>Nice to have</v>
          </cell>
        </row>
        <row r="23">
          <cell r="B23">
            <v>2</v>
          </cell>
          <cell r="C23" t="str">
            <v>Useful</v>
          </cell>
        </row>
        <row r="24">
          <cell r="B24">
            <v>3</v>
          </cell>
          <cell r="C24" t="str">
            <v>Important</v>
          </cell>
        </row>
        <row r="25">
          <cell r="B25">
            <v>4</v>
          </cell>
          <cell r="C25" t="str">
            <v>Very important</v>
          </cell>
        </row>
        <row r="26">
          <cell r="B26">
            <v>5</v>
          </cell>
          <cell r="C26" t="str">
            <v>Critical</v>
          </cell>
        </row>
        <row r="27">
          <cell r="B27">
            <v>6</v>
          </cell>
          <cell r="C27" t="str">
            <v>Show stopper</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T INFO"/>
      <sheetName val="Approval Page"/>
      <sheetName val="TENDERER - Response Guidelines"/>
      <sheetName val="Summary"/>
      <sheetName val="Key requirements"/>
      <sheetName val="General Questions"/>
      <sheetName val="LMS Core"/>
      <sheetName val="Authoring Tool"/>
      <sheetName val="Mentorship"/>
      <sheetName val="Further Studies"/>
      <sheetName val="Functional Requirements "/>
      <sheetName val="Reports"/>
      <sheetName val="Demo"/>
      <sheetName val="Non-Functional Requirements"/>
      <sheetName val="Cloud Requirements"/>
      <sheetName val="Integration &amp; Testing"/>
      <sheetName val="Security"/>
      <sheetName val="Definitions &amp; Abbreviations"/>
      <sheetName val="Priority Ratings"/>
      <sheetName val="Additional Info"/>
      <sheetName val="Sheet1"/>
    </sheetNames>
    <sheetDataSet>
      <sheetData sheetId="0"/>
      <sheetData sheetId="1"/>
      <sheetData sheetId="2"/>
      <sheetData sheetId="3">
        <row r="2">
          <cell r="B2" t="str">
            <v>Replacement of Learning Management System (LMS)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21">
          <cell r="B21">
            <v>0</v>
          </cell>
          <cell r="C21" t="str">
            <v>No interest</v>
          </cell>
        </row>
        <row r="22">
          <cell r="B22">
            <v>1</v>
          </cell>
          <cell r="C22" t="str">
            <v>Nice to have</v>
          </cell>
        </row>
        <row r="23">
          <cell r="B23">
            <v>2</v>
          </cell>
          <cell r="C23" t="str">
            <v>Useful</v>
          </cell>
        </row>
        <row r="24">
          <cell r="B24">
            <v>3</v>
          </cell>
          <cell r="C24" t="str">
            <v>Important</v>
          </cell>
        </row>
        <row r="25">
          <cell r="B25">
            <v>4</v>
          </cell>
          <cell r="C25" t="str">
            <v>Very important</v>
          </cell>
        </row>
        <row r="26">
          <cell r="B26">
            <v>5</v>
          </cell>
          <cell r="C26" t="str">
            <v>Critical</v>
          </cell>
        </row>
        <row r="27">
          <cell r="B27">
            <v>6</v>
          </cell>
          <cell r="C27" t="str">
            <v>Show stopper</v>
          </cell>
        </row>
      </sheetData>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Functional Requirements"/>
      <sheetName val="Architecture"/>
      <sheetName val="Cloud Requirements"/>
      <sheetName val="Integration and Testing"/>
      <sheetName val="Security"/>
      <sheetName val="Priority Ratings"/>
      <sheetName val="Sheet1"/>
    </sheetNames>
    <sheetDataSet>
      <sheetData sheetId="0"/>
      <sheetData sheetId="1"/>
      <sheetData sheetId="2"/>
      <sheetData sheetId="3"/>
      <sheetData sheetId="4"/>
      <sheetData sheetId="5">
        <row r="21">
          <cell r="B21">
            <v>0</v>
          </cell>
          <cell r="C21" t="str">
            <v>No interest</v>
          </cell>
        </row>
        <row r="22">
          <cell r="B22">
            <v>1</v>
          </cell>
          <cell r="C22" t="str">
            <v>Nice to have</v>
          </cell>
        </row>
        <row r="23">
          <cell r="B23">
            <v>2</v>
          </cell>
          <cell r="C23" t="str">
            <v>Useful</v>
          </cell>
        </row>
        <row r="24">
          <cell r="B24">
            <v>3</v>
          </cell>
          <cell r="C24" t="str">
            <v>Important</v>
          </cell>
        </row>
        <row r="25">
          <cell r="B25">
            <v>4</v>
          </cell>
          <cell r="C25" t="str">
            <v>Very important</v>
          </cell>
        </row>
        <row r="26">
          <cell r="B26">
            <v>5</v>
          </cell>
          <cell r="C26" t="str">
            <v>Critical</v>
          </cell>
        </row>
        <row r="27">
          <cell r="B27">
            <v>6</v>
          </cell>
          <cell r="C27" t="str">
            <v>Show stopper</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EA6C9-FFC9-48E9-B120-F762BB129032}">
  <dimension ref="B2:L48"/>
  <sheetViews>
    <sheetView topLeftCell="A10" zoomScale="80" zoomScaleNormal="80" workbookViewId="0">
      <selection activeCell="B41" sqref="B41"/>
    </sheetView>
  </sheetViews>
  <sheetFormatPr defaultRowHeight="12.5" x14ac:dyDescent="0.25"/>
  <cols>
    <col min="2" max="2" width="37" customWidth="1"/>
    <col min="3" max="3" width="27.81640625" customWidth="1"/>
    <col min="4" max="4" width="47.1796875" customWidth="1"/>
    <col min="10" max="10" width="23.81640625" customWidth="1"/>
    <col min="11" max="11" width="19.81640625" customWidth="1"/>
  </cols>
  <sheetData>
    <row r="2" spans="2:12" ht="14.5" x14ac:dyDescent="0.25">
      <c r="B2" s="26" t="s">
        <v>0</v>
      </c>
    </row>
    <row r="4" spans="2:12" ht="14" x14ac:dyDescent="0.3">
      <c r="B4" s="27" t="s">
        <v>1</v>
      </c>
      <c r="C4" s="339" t="s">
        <v>2</v>
      </c>
    </row>
    <row r="5" spans="2:12" ht="14" x14ac:dyDescent="0.3">
      <c r="B5" s="27"/>
    </row>
    <row r="6" spans="2:12" ht="14" x14ac:dyDescent="0.25">
      <c r="B6" s="28" t="s">
        <v>3</v>
      </c>
      <c r="C6" s="29" t="s">
        <v>4</v>
      </c>
      <c r="D6" s="30" t="s">
        <v>5</v>
      </c>
      <c r="J6" s="28"/>
      <c r="K6" s="29"/>
      <c r="L6" s="30"/>
    </row>
    <row r="7" spans="2:12" ht="14" x14ac:dyDescent="0.3">
      <c r="B7" s="31"/>
      <c r="C7" s="32" t="s">
        <v>6</v>
      </c>
      <c r="D7" s="33" t="s">
        <v>7</v>
      </c>
      <c r="J7" s="31"/>
      <c r="K7" s="32"/>
      <c r="L7" s="33"/>
    </row>
    <row r="8" spans="2:12" ht="14" x14ac:dyDescent="0.3">
      <c r="B8" s="31"/>
      <c r="C8" s="32" t="s">
        <v>8</v>
      </c>
      <c r="D8" s="33" t="s">
        <v>7</v>
      </c>
      <c r="J8" s="31"/>
      <c r="K8" s="32"/>
      <c r="L8" s="33"/>
    </row>
    <row r="10" spans="2:12" ht="14" x14ac:dyDescent="0.25">
      <c r="B10" s="28" t="s">
        <v>9</v>
      </c>
      <c r="C10" s="29" t="s">
        <v>4</v>
      </c>
      <c r="D10" s="30" t="s">
        <v>10</v>
      </c>
      <c r="J10" s="28"/>
      <c r="K10" s="29"/>
      <c r="L10" s="30"/>
    </row>
    <row r="11" spans="2:12" ht="14" x14ac:dyDescent="0.3">
      <c r="B11" s="31"/>
      <c r="C11" s="32" t="s">
        <v>6</v>
      </c>
      <c r="D11" s="33" t="s">
        <v>7</v>
      </c>
      <c r="J11" s="31"/>
      <c r="K11" s="32"/>
      <c r="L11" s="33"/>
    </row>
    <row r="12" spans="2:12" ht="14" x14ac:dyDescent="0.3">
      <c r="B12" s="31"/>
      <c r="C12" s="32" t="s">
        <v>8</v>
      </c>
      <c r="D12" s="33" t="s">
        <v>7</v>
      </c>
      <c r="J12" s="31"/>
      <c r="K12" s="32"/>
      <c r="L12" s="33"/>
    </row>
    <row r="14" spans="2:12" ht="14" x14ac:dyDescent="0.25">
      <c r="B14" s="28" t="s">
        <v>11</v>
      </c>
      <c r="C14" s="29" t="s">
        <v>4</v>
      </c>
      <c r="D14" s="30" t="s">
        <v>12</v>
      </c>
      <c r="J14" s="28"/>
      <c r="K14" s="29"/>
      <c r="L14" s="30"/>
    </row>
    <row r="15" spans="2:12" ht="14" x14ac:dyDescent="0.3">
      <c r="B15" s="31"/>
      <c r="C15" s="32" t="s">
        <v>6</v>
      </c>
      <c r="D15" s="33" t="s">
        <v>7</v>
      </c>
      <c r="J15" s="31"/>
      <c r="K15" s="32"/>
      <c r="L15" s="33"/>
    </row>
    <row r="16" spans="2:12" ht="14" x14ac:dyDescent="0.3">
      <c r="B16" s="31"/>
      <c r="C16" s="32" t="s">
        <v>8</v>
      </c>
      <c r="D16" s="33" t="s">
        <v>7</v>
      </c>
      <c r="J16" s="31"/>
      <c r="K16" s="32"/>
      <c r="L16" s="33"/>
    </row>
    <row r="18" spans="2:12" ht="14" x14ac:dyDescent="0.25">
      <c r="B18" s="28" t="s">
        <v>13</v>
      </c>
      <c r="C18" s="29" t="s">
        <v>4</v>
      </c>
      <c r="D18" s="30" t="s">
        <v>14</v>
      </c>
      <c r="J18" s="28"/>
      <c r="K18" s="29"/>
      <c r="L18" s="30"/>
    </row>
    <row r="19" spans="2:12" ht="14" x14ac:dyDescent="0.3">
      <c r="B19" s="31"/>
      <c r="C19" s="32" t="s">
        <v>6</v>
      </c>
      <c r="D19" s="33" t="s">
        <v>7</v>
      </c>
      <c r="J19" s="31"/>
      <c r="K19" s="32"/>
      <c r="L19" s="33"/>
    </row>
    <row r="20" spans="2:12" ht="14" x14ac:dyDescent="0.3">
      <c r="B20" s="31"/>
      <c r="C20" s="32" t="s">
        <v>8</v>
      </c>
      <c r="D20" s="33" t="s">
        <v>7</v>
      </c>
      <c r="J20" s="31"/>
      <c r="K20" s="32"/>
      <c r="L20" s="33"/>
    </row>
    <row r="22" spans="2:12" ht="14" x14ac:dyDescent="0.25">
      <c r="B22" s="28" t="s">
        <v>15</v>
      </c>
      <c r="C22" s="29" t="s">
        <v>4</v>
      </c>
      <c r="D22" s="30" t="s">
        <v>16</v>
      </c>
      <c r="J22" s="28"/>
      <c r="K22" s="29"/>
      <c r="L22" s="30"/>
    </row>
    <row r="23" spans="2:12" ht="14" x14ac:dyDescent="0.3">
      <c r="B23" s="31"/>
      <c r="C23" s="32" t="s">
        <v>6</v>
      </c>
      <c r="D23" s="33" t="s">
        <v>7</v>
      </c>
      <c r="J23" s="31"/>
      <c r="K23" s="32"/>
      <c r="L23" s="33"/>
    </row>
    <row r="24" spans="2:12" ht="14" x14ac:dyDescent="0.3">
      <c r="B24" s="31"/>
      <c r="C24" s="32" t="s">
        <v>8</v>
      </c>
      <c r="D24" s="33" t="s">
        <v>7</v>
      </c>
      <c r="J24" s="31"/>
      <c r="K24" s="32"/>
      <c r="L24" s="33"/>
    </row>
    <row r="25" spans="2:12" ht="14" x14ac:dyDescent="0.3">
      <c r="B25" s="31"/>
      <c r="C25" s="32"/>
      <c r="D25" s="33"/>
      <c r="J25" s="31"/>
      <c r="K25" s="32"/>
      <c r="L25" s="33"/>
    </row>
    <row r="26" spans="2:12" ht="14" x14ac:dyDescent="0.3">
      <c r="B26" s="28" t="s">
        <v>17</v>
      </c>
      <c r="C26" s="29" t="s">
        <v>4</v>
      </c>
      <c r="D26" s="30" t="s">
        <v>18</v>
      </c>
      <c r="J26" s="31"/>
      <c r="K26" s="32"/>
      <c r="L26" s="33"/>
    </row>
    <row r="27" spans="2:12" ht="14" x14ac:dyDescent="0.3">
      <c r="B27" s="31"/>
      <c r="C27" s="32" t="s">
        <v>6</v>
      </c>
      <c r="D27" s="33" t="s">
        <v>7</v>
      </c>
      <c r="J27" s="31"/>
      <c r="K27" s="32"/>
      <c r="L27" s="33"/>
    </row>
    <row r="28" spans="2:12" ht="14" x14ac:dyDescent="0.3">
      <c r="B28" s="31"/>
      <c r="C28" s="32" t="s">
        <v>8</v>
      </c>
      <c r="D28" s="33" t="s">
        <v>7</v>
      </c>
      <c r="J28" s="31"/>
      <c r="K28" s="32"/>
      <c r="L28" s="33"/>
    </row>
    <row r="30" spans="2:12" ht="14" x14ac:dyDescent="0.25">
      <c r="B30" s="28" t="s">
        <v>19</v>
      </c>
      <c r="C30" s="29" t="s">
        <v>4</v>
      </c>
      <c r="D30" s="30" t="s">
        <v>20</v>
      </c>
      <c r="J30" s="28"/>
      <c r="K30" s="29"/>
      <c r="L30" s="30"/>
    </row>
    <row r="31" spans="2:12" ht="14" x14ac:dyDescent="0.3">
      <c r="B31" s="31"/>
      <c r="C31" s="32" t="s">
        <v>6</v>
      </c>
      <c r="D31" s="33" t="s">
        <v>7</v>
      </c>
      <c r="J31" s="31"/>
      <c r="K31" s="32"/>
      <c r="L31" s="33"/>
    </row>
    <row r="32" spans="2:12" ht="14" x14ac:dyDescent="0.3">
      <c r="B32" s="31"/>
      <c r="C32" s="32" t="s">
        <v>8</v>
      </c>
      <c r="D32" s="33" t="s">
        <v>7</v>
      </c>
    </row>
    <row r="34" spans="2:4" ht="14" x14ac:dyDescent="0.25">
      <c r="B34" s="28" t="s">
        <v>21</v>
      </c>
      <c r="C34" s="29" t="s">
        <v>4</v>
      </c>
      <c r="D34" s="30" t="s">
        <v>22</v>
      </c>
    </row>
    <row r="35" spans="2:4" ht="14" x14ac:dyDescent="0.3">
      <c r="B35" s="31"/>
      <c r="C35" s="32" t="s">
        <v>6</v>
      </c>
      <c r="D35" s="33" t="s">
        <v>7</v>
      </c>
    </row>
    <row r="36" spans="2:4" ht="14" x14ac:dyDescent="0.3">
      <c r="B36" s="31"/>
      <c r="C36" s="32" t="s">
        <v>8</v>
      </c>
      <c r="D36" s="33" t="s">
        <v>7</v>
      </c>
    </row>
    <row r="38" spans="2:4" ht="14" x14ac:dyDescent="0.25">
      <c r="B38" s="28" t="s">
        <v>23</v>
      </c>
      <c r="C38" s="29" t="s">
        <v>4</v>
      </c>
      <c r="D38" s="30" t="s">
        <v>24</v>
      </c>
    </row>
    <row r="39" spans="2:4" ht="14" x14ac:dyDescent="0.3">
      <c r="B39" s="31"/>
      <c r="C39" s="32" t="s">
        <v>6</v>
      </c>
      <c r="D39" s="33" t="s">
        <v>7</v>
      </c>
    </row>
    <row r="40" spans="2:4" ht="14" x14ac:dyDescent="0.3">
      <c r="B40" s="31"/>
      <c r="C40" s="32" t="s">
        <v>8</v>
      </c>
      <c r="D40" s="33" t="s">
        <v>7</v>
      </c>
    </row>
    <row r="42" spans="2:4" ht="14" x14ac:dyDescent="0.25">
      <c r="B42" s="28" t="s">
        <v>25</v>
      </c>
      <c r="C42" s="29" t="s">
        <v>4</v>
      </c>
      <c r="D42" s="30" t="s">
        <v>26</v>
      </c>
    </row>
    <row r="43" spans="2:4" ht="14" x14ac:dyDescent="0.3">
      <c r="B43" s="31"/>
      <c r="C43" s="32" t="s">
        <v>6</v>
      </c>
      <c r="D43" s="33" t="s">
        <v>7</v>
      </c>
    </row>
    <row r="44" spans="2:4" ht="14" x14ac:dyDescent="0.3">
      <c r="B44" s="31"/>
      <c r="C44" s="32" t="s">
        <v>8</v>
      </c>
      <c r="D44" s="33" t="s">
        <v>7</v>
      </c>
    </row>
    <row r="46" spans="2:4" ht="14" x14ac:dyDescent="0.25">
      <c r="B46" s="28" t="s">
        <v>27</v>
      </c>
      <c r="C46" s="29" t="s">
        <v>4</v>
      </c>
      <c r="D46" s="30" t="s">
        <v>28</v>
      </c>
    </row>
    <row r="47" spans="2:4" ht="14" x14ac:dyDescent="0.3">
      <c r="B47" s="31"/>
      <c r="C47" s="32" t="s">
        <v>6</v>
      </c>
      <c r="D47" s="33" t="s">
        <v>7</v>
      </c>
    </row>
    <row r="48" spans="2:4" ht="14" x14ac:dyDescent="0.3">
      <c r="B48" s="31"/>
      <c r="C48" s="32" t="s">
        <v>8</v>
      </c>
      <c r="D48" s="33"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FCFE9-5A2B-40BB-834B-B034361F13C2}">
  <sheetPr>
    <tabColor rgb="FFC00000"/>
  </sheetPr>
  <dimension ref="A1:M87"/>
  <sheetViews>
    <sheetView tabSelected="1" topLeftCell="A49" zoomScale="60" zoomScaleNormal="60" workbookViewId="0">
      <selection activeCell="A22" sqref="A22:D22"/>
    </sheetView>
  </sheetViews>
  <sheetFormatPr defaultColWidth="9.453125" defaultRowHeight="12.5" x14ac:dyDescent="0.25"/>
  <cols>
    <col min="1" max="1" width="62" style="269" customWidth="1"/>
    <col min="2" max="2" width="27.1796875" style="321" customWidth="1"/>
    <col min="3" max="3" width="12.54296875" style="269" customWidth="1"/>
    <col min="4" max="4" width="14.81640625" style="269" customWidth="1"/>
    <col min="5" max="5" width="24.81640625" style="320" bestFit="1" customWidth="1"/>
    <col min="6" max="6" width="33.1796875" style="269" customWidth="1"/>
    <col min="7" max="7" width="91.453125" style="269" customWidth="1"/>
    <col min="8" max="9" width="9.453125" style="269"/>
    <col min="10" max="10" width="14.1796875" style="269" customWidth="1"/>
    <col min="11" max="11" width="12" style="269" bestFit="1" customWidth="1"/>
    <col min="12" max="16384" width="9.453125" style="269"/>
  </cols>
  <sheetData>
    <row r="1" spans="1:13" ht="13.4" customHeight="1" x14ac:dyDescent="0.25">
      <c r="A1" s="266"/>
      <c r="B1" s="267"/>
      <c r="C1" s="267"/>
      <c r="D1" s="267"/>
      <c r="E1" s="268"/>
    </row>
    <row r="2" spans="1:13" ht="13.4" customHeight="1" x14ac:dyDescent="0.25">
      <c r="A2" s="270" t="s">
        <v>29</v>
      </c>
      <c r="B2" s="395" t="s">
        <v>30</v>
      </c>
      <c r="C2" s="395"/>
      <c r="D2" s="395"/>
      <c r="E2" s="396"/>
    </row>
    <row r="3" spans="1:13" ht="13.4" customHeight="1" x14ac:dyDescent="0.25">
      <c r="A3" s="271" t="s">
        <v>31</v>
      </c>
      <c r="B3" s="397" t="s">
        <v>32</v>
      </c>
      <c r="C3" s="397"/>
      <c r="D3" s="397"/>
      <c r="E3" s="398"/>
    </row>
    <row r="4" spans="1:13" ht="13.4" customHeight="1" x14ac:dyDescent="0.25">
      <c r="A4" s="271" t="s">
        <v>33</v>
      </c>
      <c r="B4" s="399" t="s">
        <v>34</v>
      </c>
      <c r="C4" s="399"/>
      <c r="D4" s="399"/>
      <c r="E4" s="400"/>
      <c r="F4" s="84"/>
      <c r="G4" s="84"/>
      <c r="H4" s="84"/>
      <c r="I4" s="84"/>
      <c r="J4" s="84"/>
      <c r="K4" s="84"/>
      <c r="L4" s="84"/>
      <c r="M4" s="84"/>
    </row>
    <row r="5" spans="1:13" ht="13.4" customHeight="1" x14ac:dyDescent="0.25">
      <c r="A5" s="271" t="s">
        <v>35</v>
      </c>
      <c r="B5" s="397" t="s">
        <v>36</v>
      </c>
      <c r="C5" s="397"/>
      <c r="D5" s="397"/>
      <c r="E5" s="398"/>
      <c r="F5" s="84"/>
      <c r="G5" s="84"/>
      <c r="H5" s="84"/>
      <c r="I5" s="84"/>
      <c r="J5" s="84"/>
      <c r="K5" s="84"/>
      <c r="L5" s="84"/>
      <c r="M5" s="84"/>
    </row>
    <row r="6" spans="1:13" ht="13.4" customHeight="1" thickBot="1" x14ac:dyDescent="0.3">
      <c r="A6" s="272"/>
      <c r="B6" s="273"/>
      <c r="C6" s="273"/>
      <c r="D6" s="273"/>
      <c r="E6" s="274"/>
      <c r="F6" s="84"/>
      <c r="G6" s="84"/>
      <c r="H6" s="84"/>
      <c r="I6" s="84"/>
      <c r="J6" s="84"/>
      <c r="K6" s="84"/>
      <c r="L6" s="84"/>
      <c r="M6" s="84"/>
    </row>
    <row r="7" spans="1:13" ht="13" thickBot="1" x14ac:dyDescent="0.3">
      <c r="A7" s="275"/>
      <c r="B7" s="276"/>
      <c r="C7" s="275"/>
      <c r="D7" s="275"/>
      <c r="E7" s="277"/>
      <c r="F7" s="278"/>
      <c r="G7" s="278"/>
      <c r="H7" s="278"/>
      <c r="I7" s="278"/>
      <c r="J7" s="278"/>
      <c r="K7" s="278"/>
    </row>
    <row r="8" spans="1:13" ht="20.25" customHeight="1" x14ac:dyDescent="0.25">
      <c r="A8" s="401" t="s">
        <v>37</v>
      </c>
      <c r="B8" s="402"/>
      <c r="C8" s="402"/>
      <c r="D8" s="402"/>
      <c r="E8" s="402"/>
      <c r="F8" s="402"/>
      <c r="G8" s="402"/>
      <c r="H8" s="402"/>
      <c r="I8" s="402"/>
      <c r="J8" s="403"/>
      <c r="K8" s="278"/>
    </row>
    <row r="9" spans="1:13" ht="21" customHeight="1" x14ac:dyDescent="0.4">
      <c r="A9" s="377" t="s">
        <v>38</v>
      </c>
      <c r="B9" s="378"/>
      <c r="C9" s="378"/>
      <c r="D9" s="378"/>
      <c r="E9" s="378"/>
      <c r="F9" s="378"/>
      <c r="G9" s="378"/>
      <c r="H9" s="378"/>
      <c r="I9" s="378"/>
      <c r="J9" s="379"/>
      <c r="K9" s="278"/>
    </row>
    <row r="10" spans="1:13" ht="21" customHeight="1" x14ac:dyDescent="0.4">
      <c r="A10" s="377" t="s">
        <v>39</v>
      </c>
      <c r="B10" s="378"/>
      <c r="C10" s="378"/>
      <c r="D10" s="378"/>
      <c r="E10" s="378"/>
      <c r="F10" s="378"/>
      <c r="G10" s="378"/>
      <c r="H10" s="378"/>
      <c r="I10" s="378"/>
      <c r="J10" s="379"/>
      <c r="K10" s="278"/>
    </row>
    <row r="11" spans="1:13" ht="21" customHeight="1" x14ac:dyDescent="0.4">
      <c r="A11" s="377" t="s">
        <v>40</v>
      </c>
      <c r="B11" s="378"/>
      <c r="C11" s="378"/>
      <c r="D11" s="378"/>
      <c r="E11" s="378"/>
      <c r="F11" s="378"/>
      <c r="G11" s="378"/>
      <c r="H11" s="378"/>
      <c r="I11" s="378"/>
      <c r="J11" s="379"/>
      <c r="K11" s="278"/>
    </row>
    <row r="12" spans="1:13" ht="21" customHeight="1" x14ac:dyDescent="0.4">
      <c r="A12" s="380" t="s">
        <v>41</v>
      </c>
      <c r="B12" s="381"/>
      <c r="C12" s="381"/>
      <c r="D12" s="381"/>
      <c r="E12" s="381"/>
      <c r="F12" s="381"/>
      <c r="G12" s="381"/>
      <c r="H12" s="381"/>
      <c r="I12" s="381"/>
      <c r="J12" s="382"/>
      <c r="K12" s="278"/>
    </row>
    <row r="13" spans="1:13" ht="21" customHeight="1" x14ac:dyDescent="0.4">
      <c r="A13" s="380" t="s">
        <v>42</v>
      </c>
      <c r="B13" s="381"/>
      <c r="C13" s="381"/>
      <c r="D13" s="381"/>
      <c r="E13" s="381"/>
      <c r="F13" s="381"/>
      <c r="G13" s="381"/>
      <c r="H13" s="381"/>
      <c r="I13" s="381"/>
      <c r="J13" s="382"/>
      <c r="K13" s="278"/>
    </row>
    <row r="14" spans="1:13" ht="21" customHeight="1" thickBot="1" x14ac:dyDescent="0.45">
      <c r="A14" s="383" t="s">
        <v>43</v>
      </c>
      <c r="B14" s="384"/>
      <c r="C14" s="384"/>
      <c r="D14" s="384"/>
      <c r="E14" s="384"/>
      <c r="F14" s="384"/>
      <c r="G14" s="384"/>
      <c r="H14" s="384"/>
      <c r="I14" s="384"/>
      <c r="J14" s="385"/>
      <c r="K14" s="278"/>
    </row>
    <row r="15" spans="1:13" ht="20" x14ac:dyDescent="0.4">
      <c r="A15" s="279"/>
      <c r="B15" s="276"/>
      <c r="C15" s="275"/>
      <c r="D15" s="275"/>
      <c r="E15" s="277"/>
      <c r="F15" s="278"/>
      <c r="G15" s="278"/>
      <c r="H15" s="278"/>
      <c r="I15" s="278"/>
      <c r="J15" s="278"/>
      <c r="K15" s="278"/>
    </row>
    <row r="16" spans="1:13" x14ac:dyDescent="0.25">
      <c r="A16" s="275"/>
      <c r="B16" s="276"/>
      <c r="C16" s="275"/>
      <c r="D16" s="275"/>
      <c r="E16" s="277"/>
      <c r="F16" s="278"/>
      <c r="G16" s="278"/>
      <c r="H16" s="278"/>
      <c r="I16" s="278"/>
      <c r="J16" s="278"/>
      <c r="K16" s="278"/>
    </row>
    <row r="17" spans="1:11" ht="18" x14ac:dyDescent="0.25">
      <c r="A17" s="280" t="s">
        <v>44</v>
      </c>
      <c r="B17" s="276"/>
      <c r="C17" s="275"/>
      <c r="D17" s="275"/>
      <c r="E17" s="277"/>
      <c r="F17" s="278"/>
      <c r="G17" s="278"/>
      <c r="H17" s="278"/>
      <c r="I17" s="278"/>
      <c r="J17" s="278"/>
      <c r="K17" s="278"/>
    </row>
    <row r="18" spans="1:11" ht="13" x14ac:dyDescent="0.25">
      <c r="A18" s="386" t="s">
        <v>45</v>
      </c>
      <c r="B18" s="387"/>
      <c r="C18" s="387"/>
      <c r="D18" s="387"/>
      <c r="E18" s="387"/>
    </row>
    <row r="19" spans="1:11" ht="15.5" x14ac:dyDescent="0.25">
      <c r="A19" s="388" t="s">
        <v>46</v>
      </c>
      <c r="B19" s="389"/>
      <c r="C19" s="389"/>
      <c r="D19" s="389"/>
      <c r="E19" s="389"/>
    </row>
    <row r="20" spans="1:11" ht="43.5" x14ac:dyDescent="0.25">
      <c r="A20" s="390" t="s">
        <v>47</v>
      </c>
      <c r="B20" s="390"/>
      <c r="C20" s="390"/>
      <c r="D20" s="390"/>
      <c r="E20" s="281" t="s">
        <v>48</v>
      </c>
      <c r="F20" s="282" t="s">
        <v>49</v>
      </c>
      <c r="G20" s="283"/>
    </row>
    <row r="21" spans="1:11" ht="69" customHeight="1" x14ac:dyDescent="0.25">
      <c r="A21" s="391" t="s">
        <v>51</v>
      </c>
      <c r="B21" s="391"/>
      <c r="C21" s="391"/>
      <c r="D21" s="392"/>
      <c r="E21" s="284" t="s">
        <v>50</v>
      </c>
    </row>
    <row r="22" spans="1:11" ht="26.25" customHeight="1" thickBot="1" x14ac:dyDescent="0.3">
      <c r="A22" s="393"/>
      <c r="B22" s="393"/>
      <c r="C22" s="393"/>
      <c r="D22" s="394"/>
      <c r="E22" s="285" t="str">
        <f>IF(OR(E21="No",ISBLANK(E21),E21="No",ISBLANK(E21)),"Disqualified","Qualified")</f>
        <v>Qualified</v>
      </c>
    </row>
    <row r="23" spans="1:11" ht="25.75" customHeight="1" x14ac:dyDescent="0.25">
      <c r="A23" s="376"/>
      <c r="B23" s="376"/>
      <c r="C23" s="376"/>
      <c r="D23" s="376"/>
      <c r="E23" s="286"/>
    </row>
    <row r="24" spans="1:11" ht="13.5" thickBot="1" x14ac:dyDescent="0.35">
      <c r="A24" s="287" t="s">
        <v>52</v>
      </c>
      <c r="B24" s="288"/>
      <c r="C24" s="289"/>
      <c r="D24" s="289"/>
      <c r="E24" s="289"/>
    </row>
    <row r="25" spans="1:11" ht="13" x14ac:dyDescent="0.3">
      <c r="A25" s="290" t="s">
        <v>53</v>
      </c>
      <c r="B25" s="291"/>
      <c r="C25" s="292"/>
      <c r="D25" s="293"/>
      <c r="E25" s="84"/>
    </row>
    <row r="26" spans="1:11" x14ac:dyDescent="0.25">
      <c r="A26" s="294" t="s">
        <v>54</v>
      </c>
      <c r="B26" s="295"/>
      <c r="C26" s="89"/>
      <c r="D26" s="296"/>
      <c r="E26" s="84"/>
    </row>
    <row r="27" spans="1:11" ht="38.5" thickBot="1" x14ac:dyDescent="0.3">
      <c r="A27" s="297" t="s">
        <v>55</v>
      </c>
      <c r="B27" s="298"/>
      <c r="C27" s="299"/>
      <c r="D27" s="300"/>
      <c r="E27" s="84"/>
    </row>
    <row r="28" spans="1:11" ht="12.75" customHeight="1" x14ac:dyDescent="0.3">
      <c r="A28" s="290" t="s">
        <v>56</v>
      </c>
      <c r="B28" s="361" t="s">
        <v>57</v>
      </c>
      <c r="C28" s="362"/>
      <c r="D28" s="363"/>
      <c r="E28" s="301"/>
    </row>
    <row r="29" spans="1:11" ht="13" x14ac:dyDescent="0.25">
      <c r="A29" s="294" t="s">
        <v>58</v>
      </c>
      <c r="B29" s="364"/>
      <c r="C29" s="365"/>
      <c r="D29" s="366"/>
      <c r="E29" s="301"/>
    </row>
    <row r="30" spans="1:11" ht="38.5" thickBot="1" x14ac:dyDescent="0.3">
      <c r="A30" s="297" t="s">
        <v>59</v>
      </c>
      <c r="B30" s="367"/>
      <c r="C30" s="368"/>
      <c r="D30" s="369"/>
      <c r="E30" s="301"/>
    </row>
    <row r="31" spans="1:11" ht="13" x14ac:dyDescent="0.25">
      <c r="A31" s="295"/>
      <c r="B31" s="325"/>
      <c r="C31" s="325"/>
      <c r="D31" s="325"/>
      <c r="E31" s="301"/>
    </row>
    <row r="32" spans="1:11" ht="14.5" thickBot="1" x14ac:dyDescent="0.35">
      <c r="A32" s="326"/>
      <c r="B32" s="326"/>
      <c r="C32" s="326"/>
      <c r="D32" s="326"/>
      <c r="E32" s="302"/>
      <c r="F32" s="70"/>
      <c r="G32" s="303"/>
    </row>
    <row r="33" spans="1:11" ht="13.5" thickBot="1" x14ac:dyDescent="0.3">
      <c r="B33" s="329"/>
      <c r="C33" s="329" t="s">
        <v>60</v>
      </c>
      <c r="D33" s="307"/>
      <c r="E33" s="370" t="s">
        <v>61</v>
      </c>
      <c r="F33" s="370"/>
      <c r="G33" s="304"/>
    </row>
    <row r="34" spans="1:11" ht="25" x14ac:dyDescent="0.25">
      <c r="A34" s="371" t="s">
        <v>62</v>
      </c>
      <c r="B34" s="327" t="s">
        <v>63</v>
      </c>
      <c r="C34" s="328">
        <v>0.15</v>
      </c>
      <c r="D34" s="307"/>
      <c r="E34" s="374"/>
      <c r="F34" s="374"/>
      <c r="G34" s="304"/>
    </row>
    <row r="35" spans="1:11" ht="25" x14ac:dyDescent="0.25">
      <c r="A35" s="372"/>
      <c r="B35" s="305" t="s">
        <v>64</v>
      </c>
      <c r="C35" s="38">
        <v>0.1</v>
      </c>
      <c r="D35" s="307"/>
      <c r="E35" s="306"/>
      <c r="F35" s="307"/>
      <c r="G35" s="308"/>
    </row>
    <row r="36" spans="1:11" ht="25" x14ac:dyDescent="0.25">
      <c r="A36" s="372"/>
      <c r="B36" s="305" t="s">
        <v>65</v>
      </c>
      <c r="C36" s="38">
        <v>0.05</v>
      </c>
      <c r="D36" s="307"/>
      <c r="E36" s="306"/>
      <c r="F36" s="307"/>
      <c r="G36" s="308"/>
    </row>
    <row r="37" spans="1:11" ht="25" x14ac:dyDescent="0.25">
      <c r="A37" s="372"/>
      <c r="B37" s="305" t="s">
        <v>66</v>
      </c>
      <c r="C37" s="38">
        <v>0.1</v>
      </c>
      <c r="D37" s="307"/>
      <c r="E37" s="306"/>
      <c r="F37" s="307"/>
      <c r="G37" s="308"/>
    </row>
    <row r="38" spans="1:11" ht="16.5" customHeight="1" x14ac:dyDescent="0.25">
      <c r="A38" s="372"/>
      <c r="B38" s="305" t="s">
        <v>67</v>
      </c>
      <c r="C38" s="38">
        <v>0.05</v>
      </c>
      <c r="D38" s="307"/>
      <c r="E38" s="306"/>
      <c r="F38" s="307"/>
      <c r="G38" s="308"/>
    </row>
    <row r="39" spans="1:11" ht="27" customHeight="1" x14ac:dyDescent="0.25">
      <c r="A39" s="372"/>
      <c r="B39" s="305" t="s">
        <v>68</v>
      </c>
      <c r="C39" s="38">
        <v>0.15</v>
      </c>
      <c r="D39" s="307"/>
      <c r="E39" s="306"/>
      <c r="F39" s="307"/>
      <c r="G39" s="309"/>
    </row>
    <row r="40" spans="1:11" ht="16.5" customHeight="1" x14ac:dyDescent="0.25">
      <c r="A40" s="372"/>
      <c r="B40" s="305" t="s">
        <v>69</v>
      </c>
      <c r="C40" s="38">
        <v>0.1</v>
      </c>
      <c r="D40" s="307"/>
      <c r="E40" s="306"/>
      <c r="F40" s="307"/>
      <c r="G40" s="309"/>
    </row>
    <row r="41" spans="1:11" ht="16.5" customHeight="1" x14ac:dyDescent="0.25">
      <c r="A41" s="372"/>
      <c r="B41" s="305" t="s">
        <v>70</v>
      </c>
      <c r="C41" s="38">
        <v>0.1</v>
      </c>
      <c r="D41" s="307"/>
      <c r="E41" s="306"/>
      <c r="F41" s="307"/>
      <c r="G41" s="309"/>
    </row>
    <row r="42" spans="1:11" ht="16.5" customHeight="1" x14ac:dyDescent="0.25">
      <c r="A42" s="372"/>
      <c r="B42" s="305" t="s">
        <v>71</v>
      </c>
      <c r="C42" s="38">
        <v>0.1</v>
      </c>
      <c r="D42" s="307"/>
      <c r="E42" s="306"/>
      <c r="F42" s="307"/>
    </row>
    <row r="43" spans="1:11" ht="16.5" customHeight="1" x14ac:dyDescent="0.25">
      <c r="A43" s="372"/>
      <c r="B43" s="305" t="s">
        <v>72</v>
      </c>
      <c r="C43" s="38">
        <v>0.1</v>
      </c>
      <c r="D43" s="307"/>
      <c r="E43" s="306"/>
      <c r="F43" s="307"/>
    </row>
    <row r="44" spans="1:11" ht="16.5" customHeight="1" thickBot="1" x14ac:dyDescent="0.35">
      <c r="A44" s="373"/>
      <c r="B44" s="311" t="s">
        <v>73</v>
      </c>
      <c r="C44" s="312">
        <f>SUM(C34:C43)</f>
        <v>0.99999999999999989</v>
      </c>
      <c r="D44" s="307"/>
      <c r="E44" s="313"/>
      <c r="F44" s="307"/>
      <c r="G44" s="304"/>
    </row>
    <row r="45" spans="1:11" ht="16.5" customHeight="1" x14ac:dyDescent="0.3">
      <c r="A45" s="314"/>
      <c r="B45" s="315"/>
      <c r="C45" s="316"/>
      <c r="D45" s="307"/>
      <c r="E45" s="313"/>
      <c r="F45" s="307"/>
      <c r="G45" s="304"/>
    </row>
    <row r="46" spans="1:11" ht="13" thickBot="1" x14ac:dyDescent="0.3">
      <c r="A46" s="310"/>
      <c r="B46" s="84"/>
      <c r="C46" s="310"/>
      <c r="D46" s="310"/>
      <c r="E46" s="310"/>
      <c r="F46" s="310"/>
      <c r="G46" s="310"/>
      <c r="H46" s="310"/>
      <c r="I46" s="310"/>
      <c r="J46" s="310"/>
      <c r="K46" s="310"/>
    </row>
    <row r="47" spans="1:11" ht="16" thickBot="1" x14ac:dyDescent="0.4">
      <c r="A47" s="323" t="s">
        <v>74</v>
      </c>
      <c r="B47" s="317" t="s">
        <v>75</v>
      </c>
      <c r="C47" s="318">
        <v>1</v>
      </c>
      <c r="D47" s="319">
        <f>Demo!M87</f>
        <v>0</v>
      </c>
      <c r="E47" s="375" t="s">
        <v>76</v>
      </c>
      <c r="F47" s="375"/>
      <c r="G47" s="310"/>
      <c r="H47" s="310"/>
      <c r="I47" s="310"/>
      <c r="J47" s="310"/>
      <c r="K47" s="310"/>
    </row>
    <row r="48" spans="1:11" x14ac:dyDescent="0.25">
      <c r="A48" s="310"/>
      <c r="B48" s="84"/>
      <c r="C48" s="310"/>
      <c r="D48" s="310"/>
      <c r="E48" s="310"/>
      <c r="F48" s="310"/>
      <c r="G48" s="310"/>
      <c r="H48" s="310"/>
      <c r="I48" s="310"/>
      <c r="J48" s="310"/>
      <c r="K48" s="310"/>
    </row>
    <row r="49" spans="1:11" x14ac:dyDescent="0.25">
      <c r="A49" s="310"/>
      <c r="B49" s="84"/>
      <c r="C49" s="310"/>
      <c r="D49" s="310"/>
      <c r="E49" s="310"/>
      <c r="F49" s="310"/>
      <c r="G49" s="310"/>
      <c r="H49" s="310"/>
      <c r="I49" s="310"/>
      <c r="J49" s="310"/>
      <c r="K49" s="310"/>
    </row>
    <row r="50" spans="1:11" x14ac:dyDescent="0.25">
      <c r="A50" s="310"/>
      <c r="B50" s="84"/>
      <c r="D50" s="310"/>
      <c r="E50" s="310"/>
      <c r="F50" s="310"/>
      <c r="G50" s="310"/>
      <c r="H50" s="310"/>
      <c r="I50" s="310"/>
      <c r="J50" s="310"/>
      <c r="K50" s="310"/>
    </row>
    <row r="51" spans="1:11" x14ac:dyDescent="0.25">
      <c r="C51" s="310"/>
      <c r="F51" s="310"/>
      <c r="G51" s="310"/>
      <c r="H51" s="310"/>
      <c r="I51" s="310"/>
      <c r="J51" s="310"/>
      <c r="K51" s="310"/>
    </row>
    <row r="52" spans="1:11" x14ac:dyDescent="0.25">
      <c r="A52" s="310"/>
      <c r="B52" s="84"/>
      <c r="C52" s="310"/>
      <c r="D52" s="310"/>
      <c r="E52" s="310"/>
      <c r="F52" s="310"/>
      <c r="G52" s="310"/>
      <c r="H52" s="310"/>
      <c r="I52" s="310"/>
      <c r="J52" s="310"/>
      <c r="K52" s="310"/>
    </row>
    <row r="53" spans="1:11" x14ac:dyDescent="0.25">
      <c r="A53" s="310"/>
      <c r="B53" s="84"/>
      <c r="C53" s="310"/>
      <c r="D53" s="310"/>
      <c r="E53" s="310"/>
      <c r="F53" s="310"/>
      <c r="G53" s="310"/>
      <c r="H53" s="310"/>
      <c r="I53" s="310"/>
    </row>
    <row r="54" spans="1:11" x14ac:dyDescent="0.25">
      <c r="A54" s="310"/>
      <c r="B54" s="84"/>
      <c r="C54" s="310"/>
      <c r="D54" s="310"/>
      <c r="E54" s="310"/>
      <c r="F54" s="310"/>
      <c r="G54" s="310"/>
      <c r="H54" s="310"/>
      <c r="I54" s="310"/>
    </row>
    <row r="55" spans="1:11" x14ac:dyDescent="0.25">
      <c r="A55" s="310"/>
      <c r="B55" s="84"/>
      <c r="D55" s="310"/>
      <c r="E55" s="310"/>
      <c r="F55" s="310"/>
      <c r="G55" s="310"/>
      <c r="H55" s="310"/>
      <c r="I55" s="310"/>
    </row>
    <row r="56" spans="1:11" x14ac:dyDescent="0.25">
      <c r="C56" s="310"/>
    </row>
    <row r="57" spans="1:11" x14ac:dyDescent="0.25">
      <c r="A57" s="310"/>
      <c r="B57" s="84"/>
      <c r="C57" s="310"/>
      <c r="D57" s="310"/>
      <c r="E57" s="310"/>
      <c r="F57" s="310"/>
    </row>
    <row r="58" spans="1:11" x14ac:dyDescent="0.25">
      <c r="A58" s="310"/>
      <c r="B58" s="84"/>
      <c r="C58" s="310"/>
      <c r="D58" s="310"/>
      <c r="E58" s="310"/>
      <c r="F58" s="310"/>
    </row>
    <row r="59" spans="1:11" x14ac:dyDescent="0.25">
      <c r="A59" s="310"/>
      <c r="B59" s="84"/>
      <c r="C59" s="310"/>
      <c r="D59" s="310"/>
      <c r="E59" s="310"/>
      <c r="F59" s="310"/>
    </row>
    <row r="60" spans="1:11" x14ac:dyDescent="0.25">
      <c r="A60" s="310"/>
      <c r="B60" s="84"/>
      <c r="C60" s="310"/>
      <c r="D60" s="310"/>
      <c r="E60" s="310"/>
      <c r="F60" s="310"/>
    </row>
    <row r="61" spans="1:11" x14ac:dyDescent="0.25">
      <c r="A61" s="310"/>
      <c r="B61" s="84"/>
      <c r="C61" s="310"/>
      <c r="D61" s="310"/>
      <c r="E61" s="310"/>
      <c r="F61" s="310"/>
    </row>
    <row r="62" spans="1:11" x14ac:dyDescent="0.25">
      <c r="A62" s="310"/>
      <c r="B62" s="84"/>
      <c r="C62" s="310"/>
      <c r="D62" s="310"/>
      <c r="E62" s="310"/>
      <c r="F62" s="310"/>
    </row>
    <row r="63" spans="1:11" x14ac:dyDescent="0.25">
      <c r="A63" s="310"/>
      <c r="B63" s="84"/>
      <c r="C63" s="310"/>
      <c r="D63" s="310"/>
      <c r="E63" s="310"/>
      <c r="F63" s="310"/>
    </row>
    <row r="64" spans="1:11" x14ac:dyDescent="0.25">
      <c r="A64" s="310"/>
      <c r="B64" s="84"/>
      <c r="C64" s="310"/>
      <c r="D64" s="310"/>
      <c r="E64" s="310"/>
      <c r="F64" s="310"/>
    </row>
    <row r="65" spans="1:6" x14ac:dyDescent="0.25">
      <c r="A65" s="310"/>
      <c r="B65" s="84"/>
      <c r="C65" s="310"/>
      <c r="D65" s="310"/>
      <c r="E65" s="310"/>
      <c r="F65" s="310"/>
    </row>
    <row r="66" spans="1:6" x14ac:dyDescent="0.25">
      <c r="A66" s="310"/>
      <c r="B66" s="84"/>
      <c r="C66" s="310"/>
      <c r="D66" s="310"/>
      <c r="E66" s="310"/>
      <c r="F66" s="310"/>
    </row>
    <row r="67" spans="1:6" x14ac:dyDescent="0.25">
      <c r="A67" s="310"/>
      <c r="B67" s="84"/>
      <c r="C67" s="310"/>
      <c r="D67" s="310"/>
      <c r="E67" s="310"/>
      <c r="F67" s="310"/>
    </row>
    <row r="68" spans="1:6" x14ac:dyDescent="0.25">
      <c r="A68" s="310"/>
      <c r="B68" s="84"/>
      <c r="C68" s="310"/>
      <c r="D68" s="310"/>
      <c r="E68" s="310"/>
      <c r="F68" s="310"/>
    </row>
    <row r="69" spans="1:6" x14ac:dyDescent="0.25">
      <c r="A69" s="310"/>
      <c r="B69" s="84"/>
      <c r="C69" s="310"/>
      <c r="D69" s="310"/>
      <c r="E69" s="310"/>
      <c r="F69" s="310"/>
    </row>
    <row r="70" spans="1:6" x14ac:dyDescent="0.25">
      <c r="A70" s="310"/>
      <c r="B70" s="84"/>
      <c r="C70" s="310"/>
      <c r="D70" s="310"/>
      <c r="E70" s="310"/>
      <c r="F70" s="310"/>
    </row>
    <row r="71" spans="1:6" x14ac:dyDescent="0.25">
      <c r="A71" s="310"/>
      <c r="B71" s="84"/>
      <c r="C71" s="310"/>
      <c r="D71" s="310"/>
      <c r="E71" s="310"/>
      <c r="F71" s="310"/>
    </row>
    <row r="72" spans="1:6" x14ac:dyDescent="0.25">
      <c r="A72" s="310"/>
      <c r="B72" s="84"/>
      <c r="C72" s="310"/>
      <c r="D72" s="310"/>
      <c r="E72" s="310"/>
      <c r="F72" s="310"/>
    </row>
    <row r="73" spans="1:6" x14ac:dyDescent="0.25">
      <c r="A73" s="310"/>
      <c r="B73" s="84"/>
      <c r="C73" s="310"/>
      <c r="D73" s="310"/>
      <c r="E73" s="310"/>
      <c r="F73" s="310"/>
    </row>
    <row r="74" spans="1:6" x14ac:dyDescent="0.25">
      <c r="A74" s="310"/>
      <c r="B74" s="84"/>
      <c r="C74" s="310"/>
      <c r="D74" s="310"/>
      <c r="E74" s="310"/>
      <c r="F74" s="310"/>
    </row>
    <row r="75" spans="1:6" x14ac:dyDescent="0.25">
      <c r="A75" s="310"/>
      <c r="B75" s="84"/>
      <c r="C75" s="310"/>
      <c r="D75" s="310"/>
      <c r="E75" s="310"/>
      <c r="F75" s="310"/>
    </row>
    <row r="76" spans="1:6" x14ac:dyDescent="0.25">
      <c r="A76" s="310"/>
      <c r="B76" s="84"/>
      <c r="C76" s="310"/>
      <c r="D76" s="310"/>
      <c r="E76" s="310"/>
      <c r="F76" s="310"/>
    </row>
    <row r="77" spans="1:6" x14ac:dyDescent="0.25">
      <c r="A77" s="310"/>
      <c r="B77" s="84"/>
      <c r="C77" s="310"/>
      <c r="D77" s="310"/>
      <c r="E77" s="310"/>
      <c r="F77" s="310"/>
    </row>
    <row r="78" spans="1:6" x14ac:dyDescent="0.25">
      <c r="A78" s="310"/>
      <c r="B78" s="84"/>
      <c r="C78" s="310"/>
      <c r="D78" s="310"/>
      <c r="E78" s="310"/>
      <c r="F78" s="310"/>
    </row>
    <row r="79" spans="1:6" x14ac:dyDescent="0.25">
      <c r="A79" s="310"/>
      <c r="B79" s="84"/>
      <c r="C79" s="310"/>
      <c r="D79" s="310"/>
      <c r="E79" s="310"/>
      <c r="F79" s="310"/>
    </row>
    <row r="80" spans="1:6" x14ac:dyDescent="0.25">
      <c r="A80" s="310"/>
      <c r="B80" s="84"/>
      <c r="C80" s="310"/>
      <c r="D80" s="310"/>
      <c r="E80" s="310"/>
      <c r="F80" s="310"/>
    </row>
    <row r="81" spans="1:6" x14ac:dyDescent="0.25">
      <c r="A81" s="310"/>
      <c r="B81" s="84"/>
      <c r="C81" s="310"/>
      <c r="D81" s="310"/>
      <c r="E81" s="310"/>
      <c r="F81" s="310"/>
    </row>
    <row r="82" spans="1:6" x14ac:dyDescent="0.25">
      <c r="A82" s="310"/>
      <c r="B82" s="84"/>
      <c r="C82" s="310"/>
      <c r="D82" s="310"/>
      <c r="E82" s="310"/>
      <c r="F82" s="310"/>
    </row>
    <row r="83" spans="1:6" x14ac:dyDescent="0.25">
      <c r="A83" s="310"/>
      <c r="B83" s="84"/>
      <c r="C83" s="310"/>
      <c r="D83" s="310"/>
      <c r="E83" s="310"/>
      <c r="F83" s="310"/>
    </row>
    <row r="84" spans="1:6" x14ac:dyDescent="0.25">
      <c r="A84" s="310"/>
      <c r="B84" s="84"/>
      <c r="C84" s="310"/>
      <c r="D84" s="310"/>
      <c r="E84" s="310"/>
      <c r="F84" s="310"/>
    </row>
    <row r="85" spans="1:6" x14ac:dyDescent="0.25">
      <c r="A85" s="310"/>
      <c r="B85" s="84"/>
      <c r="C85" s="310"/>
      <c r="D85" s="310"/>
      <c r="E85" s="310"/>
      <c r="F85" s="310"/>
    </row>
    <row r="86" spans="1:6" x14ac:dyDescent="0.25">
      <c r="A86" s="310"/>
      <c r="B86" s="84"/>
      <c r="C86" s="310"/>
      <c r="D86" s="310"/>
      <c r="E86" s="310"/>
      <c r="F86" s="310"/>
    </row>
    <row r="87" spans="1:6" x14ac:dyDescent="0.25">
      <c r="A87" s="310"/>
      <c r="B87" s="84"/>
      <c r="C87" s="310"/>
      <c r="D87" s="310"/>
      <c r="E87" s="310"/>
      <c r="F87" s="310"/>
    </row>
  </sheetData>
  <mergeCells count="22">
    <mergeCell ref="A9:J9"/>
    <mergeCell ref="B2:E2"/>
    <mergeCell ref="B3:E3"/>
    <mergeCell ref="B4:E4"/>
    <mergeCell ref="B5:E5"/>
    <mergeCell ref="A8:J8"/>
    <mergeCell ref="A23:D23"/>
    <mergeCell ref="A10:J10"/>
    <mergeCell ref="A11:J11"/>
    <mergeCell ref="A12:J12"/>
    <mergeCell ref="A13:J13"/>
    <mergeCell ref="A14:J14"/>
    <mergeCell ref="A18:E18"/>
    <mergeCell ref="A19:E19"/>
    <mergeCell ref="A20:D20"/>
    <mergeCell ref="A21:D21"/>
    <mergeCell ref="A22:D22"/>
    <mergeCell ref="B28:D30"/>
    <mergeCell ref="E33:F33"/>
    <mergeCell ref="A34:A44"/>
    <mergeCell ref="E34:F34"/>
    <mergeCell ref="E47:F47"/>
  </mergeCells>
  <conditionalFormatting sqref="E22">
    <cfRule type="beginsWith" dxfId="1" priority="1" operator="beginsWith" text="Qualified">
      <formula>LEFT(E22,LEN("Qualified"))="Qualified"</formula>
    </cfRule>
    <cfRule type="beginsWith" dxfId="0" priority="2" operator="beginsWith" text="Disqualified">
      <formula>LEFT(E22,LEN("Disqualified"))="Disqualified"</formula>
    </cfRule>
  </conditionalFormatting>
  <dataValidations count="1">
    <dataValidation type="list" allowBlank="1" showInputMessage="1" showErrorMessage="1" sqref="E21" xr:uid="{CA80EC7B-D181-4160-9C57-5520661CCB72}">
      <formula1>"Yes, No"</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16D04-525B-410B-BE2C-7EFBAB1DCD58}">
  <sheetPr>
    <tabColor rgb="FF00B050"/>
  </sheetPr>
  <dimension ref="A1:O106"/>
  <sheetViews>
    <sheetView showGridLines="0" topLeftCell="E1" zoomScale="60" zoomScaleNormal="60" workbookViewId="0">
      <pane ySplit="10" topLeftCell="A102" activePane="bottomLeft" state="frozen"/>
      <selection activeCell="F11" sqref="F11"/>
      <selection pane="bottomLeft" activeCell="T74" sqref="T74"/>
    </sheetView>
  </sheetViews>
  <sheetFormatPr defaultColWidth="9.1796875" defaultRowHeight="13" x14ac:dyDescent="0.3"/>
  <cols>
    <col min="1" max="1" width="7.54296875" style="54" bestFit="1" customWidth="1"/>
    <col min="2" max="2" width="15.54296875" style="54" customWidth="1"/>
    <col min="3" max="3" width="24.453125" style="54" customWidth="1"/>
    <col min="4" max="4" width="40.81640625" style="54" customWidth="1"/>
    <col min="5" max="5" width="40.81640625" style="108" customWidth="1"/>
    <col min="6" max="7" width="21.81640625" style="108" customWidth="1"/>
    <col min="8" max="8" width="9.1796875" style="104" customWidth="1"/>
    <col min="9" max="9" width="11.453125" style="104" customWidth="1"/>
    <col min="10" max="10" width="9.81640625" style="55" customWidth="1"/>
    <col min="11" max="11" width="40.81640625" style="183" customWidth="1"/>
    <col min="12" max="12" width="16.1796875" style="55" customWidth="1"/>
    <col min="13" max="13" width="12.1796875" style="54" customWidth="1"/>
    <col min="14" max="14" width="33.81640625" style="54" customWidth="1"/>
    <col min="15" max="16384" width="9.1796875" style="54"/>
  </cols>
  <sheetData>
    <row r="1" spans="1:15" ht="12.75" customHeight="1" x14ac:dyDescent="0.3">
      <c r="A1" s="330"/>
      <c r="B1" s="330"/>
      <c r="C1" s="331"/>
      <c r="E1" s="189" t="s">
        <v>77</v>
      </c>
      <c r="F1" s="190"/>
      <c r="G1" s="190"/>
      <c r="H1" s="191"/>
      <c r="I1" s="191"/>
      <c r="J1" s="191"/>
      <c r="K1" s="191"/>
    </row>
    <row r="2" spans="1:15" ht="16.5" x14ac:dyDescent="0.3">
      <c r="A2" s="332"/>
      <c r="B2" s="57" t="s">
        <v>78</v>
      </c>
      <c r="C2" s="337" t="s">
        <v>79</v>
      </c>
      <c r="E2" s="221"/>
      <c r="F2" s="221"/>
      <c r="G2" s="221"/>
      <c r="H2" s="221"/>
      <c r="I2" s="221"/>
      <c r="J2" s="221"/>
      <c r="K2" s="221"/>
    </row>
    <row r="3" spans="1:15" ht="14" x14ac:dyDescent="0.3">
      <c r="A3" s="333"/>
      <c r="B3" s="60" t="s">
        <v>29</v>
      </c>
      <c r="C3" s="405" t="str">
        <f>'Evaluation Summary'!B2</f>
        <v>Replacement of Learning Management System (LMS)</v>
      </c>
      <c r="D3" s="406"/>
      <c r="E3" s="221"/>
      <c r="F3" s="221"/>
      <c r="G3" s="221"/>
      <c r="H3" s="221"/>
      <c r="I3" s="221"/>
      <c r="J3" s="221"/>
      <c r="K3" s="221"/>
    </row>
    <row r="4" spans="1:15" ht="14" x14ac:dyDescent="0.3">
      <c r="A4" s="404" t="str">
        <f>'Evaluation Summary'!A3</f>
        <v>CORP xxxx Tender:</v>
      </c>
      <c r="B4" s="404"/>
      <c r="C4" s="338" t="str">
        <f>'Evaluation Summary'!B3</f>
        <v>Eskom Project Manager to Capture</v>
      </c>
      <c r="D4" s="310"/>
      <c r="E4" s="221"/>
      <c r="F4" s="221"/>
      <c r="G4" s="221"/>
      <c r="H4" s="221"/>
      <c r="I4" s="221"/>
      <c r="J4" s="221"/>
      <c r="K4" s="221"/>
    </row>
    <row r="5" spans="1:15" ht="14" x14ac:dyDescent="0.3">
      <c r="A5" s="330"/>
      <c r="B5" s="62" t="s">
        <v>33</v>
      </c>
      <c r="C5" s="405" t="str">
        <f>'Evaluation Summary'!B4</f>
        <v>Tenderer to Capture</v>
      </c>
      <c r="D5" s="406"/>
      <c r="E5" s="221"/>
      <c r="F5" s="221"/>
      <c r="G5" s="221"/>
      <c r="H5" s="221"/>
      <c r="I5" s="221"/>
      <c r="J5" s="221"/>
      <c r="K5" s="221"/>
    </row>
    <row r="6" spans="1:15" ht="14" x14ac:dyDescent="0.3">
      <c r="A6" s="334"/>
      <c r="B6" s="62" t="s">
        <v>35</v>
      </c>
      <c r="C6" s="405" t="str">
        <f>'Evaluation Summary'!B5</f>
        <v>Eskom Evaluator to Capture</v>
      </c>
      <c r="D6" s="406"/>
      <c r="E6" s="221"/>
      <c r="F6" s="221"/>
      <c r="G6" s="221"/>
      <c r="H6" s="221"/>
      <c r="I6" s="221"/>
      <c r="J6" s="221"/>
      <c r="K6" s="221"/>
    </row>
    <row r="7" spans="1:15" ht="14" x14ac:dyDescent="0.3">
      <c r="A7" s="335"/>
      <c r="B7" s="336"/>
      <c r="C7" s="330"/>
      <c r="E7" s="221"/>
      <c r="F7" s="221"/>
      <c r="G7" s="221"/>
      <c r="H7" s="221"/>
      <c r="I7" s="221"/>
      <c r="J7" s="221"/>
      <c r="K7" s="221"/>
    </row>
    <row r="8" spans="1:15" s="68" customFormat="1" ht="19.5" customHeight="1" x14ac:dyDescent="0.35">
      <c r="A8" s="224"/>
      <c r="B8" s="224"/>
      <c r="C8" s="224"/>
      <c r="D8" s="224"/>
      <c r="E8" s="224"/>
      <c r="F8" s="224"/>
      <c r="G8" s="224"/>
      <c r="H8" s="224"/>
      <c r="I8" s="224"/>
      <c r="J8" s="224"/>
      <c r="K8" s="224"/>
      <c r="L8" s="224"/>
      <c r="M8" s="224"/>
      <c r="N8" s="224"/>
      <c r="O8" s="67"/>
    </row>
    <row r="9" spans="1:15" s="71" customFormat="1" x14ac:dyDescent="0.25">
      <c r="A9" s="69"/>
      <c r="B9" s="69"/>
      <c r="C9" s="69"/>
      <c r="D9" s="69"/>
      <c r="E9" s="69"/>
      <c r="F9" s="69"/>
      <c r="G9" s="69"/>
      <c r="H9" s="407" t="s">
        <v>80</v>
      </c>
      <c r="I9" s="407"/>
      <c r="J9" s="407"/>
      <c r="K9" s="408" t="s">
        <v>81</v>
      </c>
      <c r="L9" s="409"/>
      <c r="M9" s="409"/>
      <c r="N9" s="409"/>
      <c r="O9" s="70"/>
    </row>
    <row r="10" spans="1:15" s="75" customFormat="1" ht="69" x14ac:dyDescent="0.25">
      <c r="A10" s="72" t="s">
        <v>82</v>
      </c>
      <c r="B10" s="72" t="s">
        <v>83</v>
      </c>
      <c r="C10" s="72" t="s">
        <v>84</v>
      </c>
      <c r="D10" s="72" t="s">
        <v>85</v>
      </c>
      <c r="E10" s="73" t="s">
        <v>86</v>
      </c>
      <c r="F10" s="73" t="s">
        <v>87</v>
      </c>
      <c r="G10" s="73" t="s">
        <v>88</v>
      </c>
      <c r="H10" s="164" t="s">
        <v>89</v>
      </c>
      <c r="I10" s="42" t="s">
        <v>90</v>
      </c>
      <c r="J10" s="43" t="s">
        <v>91</v>
      </c>
      <c r="K10" s="39" t="s">
        <v>81</v>
      </c>
      <c r="L10" s="40" t="s">
        <v>92</v>
      </c>
      <c r="M10" s="41" t="s">
        <v>93</v>
      </c>
      <c r="N10" s="74" t="s">
        <v>94</v>
      </c>
    </row>
    <row r="11" spans="1:15" s="84" customFormat="1" ht="200" x14ac:dyDescent="0.25">
      <c r="A11" s="178" t="s">
        <v>95</v>
      </c>
      <c r="B11" s="76" t="s">
        <v>96</v>
      </c>
      <c r="C11" s="76" t="s">
        <v>97</v>
      </c>
      <c r="D11" s="76" t="s">
        <v>98</v>
      </c>
      <c r="E11" s="77"/>
      <c r="F11" s="77"/>
      <c r="G11" s="77"/>
      <c r="H11" s="192">
        <v>5</v>
      </c>
      <c r="I11" s="120" t="str">
        <f>LOOKUP(H11,'[7]Priority Ratings '!$B$21:$C$27)</f>
        <v>Critical</v>
      </c>
      <c r="J11" s="80">
        <f t="shared" ref="J11:J42" si="0">H11/$H$104</f>
        <v>9.1240875912408752E-3</v>
      </c>
      <c r="K11" s="202" t="s">
        <v>99</v>
      </c>
      <c r="L11" s="81">
        <v>0</v>
      </c>
      <c r="M11" s="82">
        <f>J11*L11</f>
        <v>0</v>
      </c>
      <c r="N11" s="83"/>
    </row>
    <row r="12" spans="1:15" s="84" customFormat="1" ht="162.5" x14ac:dyDescent="0.25">
      <c r="A12" s="178" t="s">
        <v>100</v>
      </c>
      <c r="B12" s="76" t="s">
        <v>96</v>
      </c>
      <c r="C12" s="76" t="s">
        <v>97</v>
      </c>
      <c r="D12" s="85" t="s">
        <v>101</v>
      </c>
      <c r="E12" s="77"/>
      <c r="F12" s="77"/>
      <c r="G12" s="77"/>
      <c r="H12" s="192">
        <v>6</v>
      </c>
      <c r="I12" s="120" t="str">
        <f>LOOKUP(H12,'[7]Priority Ratings '!$B$21:$C$27)</f>
        <v>Show stopper</v>
      </c>
      <c r="J12" s="80">
        <f t="shared" si="0"/>
        <v>1.0948905109489052E-2</v>
      </c>
      <c r="K12" s="202" t="s">
        <v>99</v>
      </c>
      <c r="L12" s="81">
        <v>0</v>
      </c>
      <c r="M12" s="82">
        <f t="shared" ref="M12:M75" si="1">J12*L12</f>
        <v>0</v>
      </c>
      <c r="N12" s="83"/>
    </row>
    <row r="13" spans="1:15" s="84" customFormat="1" ht="175" x14ac:dyDescent="0.25">
      <c r="A13" s="178" t="s">
        <v>102</v>
      </c>
      <c r="B13" s="76" t="s">
        <v>96</v>
      </c>
      <c r="C13" s="76" t="s">
        <v>97</v>
      </c>
      <c r="D13" s="76" t="s">
        <v>103</v>
      </c>
      <c r="E13" s="77"/>
      <c r="F13" s="77"/>
      <c r="G13" s="77"/>
      <c r="H13" s="192">
        <v>6</v>
      </c>
      <c r="I13" s="120" t="str">
        <f>LOOKUP(H13,'[7]Priority Ratings '!$B$21:$C$27)</f>
        <v>Show stopper</v>
      </c>
      <c r="J13" s="80">
        <f t="shared" si="0"/>
        <v>1.0948905109489052E-2</v>
      </c>
      <c r="K13" s="188" t="s">
        <v>104</v>
      </c>
      <c r="L13" s="81">
        <v>0</v>
      </c>
      <c r="M13" s="82">
        <f t="shared" si="1"/>
        <v>0</v>
      </c>
      <c r="N13" s="83"/>
    </row>
    <row r="14" spans="1:15" s="84" customFormat="1" ht="105" x14ac:dyDescent="0.25">
      <c r="A14" s="178" t="s">
        <v>105</v>
      </c>
      <c r="B14" s="76" t="s">
        <v>96</v>
      </c>
      <c r="C14" s="76" t="s">
        <v>97</v>
      </c>
      <c r="D14" s="76" t="s">
        <v>106</v>
      </c>
      <c r="E14" s="77"/>
      <c r="F14" s="77"/>
      <c r="G14" s="77"/>
      <c r="H14" s="192">
        <v>6</v>
      </c>
      <c r="I14" s="120" t="str">
        <f>LOOKUP(H14,'[7]Priority Ratings '!$B$21:$C$27)</f>
        <v>Show stopper</v>
      </c>
      <c r="J14" s="80">
        <f t="shared" si="0"/>
        <v>1.0948905109489052E-2</v>
      </c>
      <c r="K14" s="202" t="s">
        <v>99</v>
      </c>
      <c r="L14" s="81">
        <v>0</v>
      </c>
      <c r="M14" s="82">
        <f t="shared" si="1"/>
        <v>0</v>
      </c>
      <c r="N14" s="83"/>
    </row>
    <row r="15" spans="1:15" s="84" customFormat="1" ht="105" x14ac:dyDescent="0.25">
      <c r="A15" s="178" t="s">
        <v>107</v>
      </c>
      <c r="B15" s="76" t="s">
        <v>96</v>
      </c>
      <c r="C15" s="76" t="s">
        <v>97</v>
      </c>
      <c r="D15" s="76" t="s">
        <v>108</v>
      </c>
      <c r="E15" s="77"/>
      <c r="F15" s="77"/>
      <c r="G15" s="77"/>
      <c r="H15" s="192">
        <v>6</v>
      </c>
      <c r="I15" s="120" t="str">
        <f>LOOKUP(H15,'[7]Priority Ratings '!$B$21:$C$27)</f>
        <v>Show stopper</v>
      </c>
      <c r="J15" s="80">
        <f t="shared" si="0"/>
        <v>1.0948905109489052E-2</v>
      </c>
      <c r="K15" s="202" t="s">
        <v>99</v>
      </c>
      <c r="L15" s="81">
        <v>0</v>
      </c>
      <c r="M15" s="82">
        <f t="shared" si="1"/>
        <v>0</v>
      </c>
      <c r="N15" s="83"/>
    </row>
    <row r="16" spans="1:15" s="84" customFormat="1" ht="409.5" x14ac:dyDescent="0.25">
      <c r="A16" s="178" t="s">
        <v>109</v>
      </c>
      <c r="B16" s="76" t="s">
        <v>96</v>
      </c>
      <c r="C16" s="76" t="s">
        <v>97</v>
      </c>
      <c r="D16" s="76" t="s">
        <v>110</v>
      </c>
      <c r="E16" s="77"/>
      <c r="F16" s="77"/>
      <c r="G16" s="77"/>
      <c r="H16" s="192">
        <v>6</v>
      </c>
      <c r="I16" s="120" t="str">
        <f>LOOKUP(H16,'[7]Priority Ratings '!$B$21:$C$27)</f>
        <v>Show stopper</v>
      </c>
      <c r="J16" s="80">
        <f t="shared" si="0"/>
        <v>1.0948905109489052E-2</v>
      </c>
      <c r="K16" s="202" t="s">
        <v>99</v>
      </c>
      <c r="L16" s="81">
        <v>0</v>
      </c>
      <c r="M16" s="82">
        <f t="shared" si="1"/>
        <v>0</v>
      </c>
      <c r="N16" s="83"/>
    </row>
    <row r="17" spans="1:15" s="84" customFormat="1" ht="212.5" x14ac:dyDescent="0.25">
      <c r="A17" s="178" t="s">
        <v>111</v>
      </c>
      <c r="B17" s="76" t="s">
        <v>96</v>
      </c>
      <c r="C17" s="76" t="s">
        <v>97</v>
      </c>
      <c r="D17" s="76" t="s">
        <v>112</v>
      </c>
      <c r="E17" s="77"/>
      <c r="F17" s="77"/>
      <c r="G17" s="77"/>
      <c r="H17" s="192">
        <v>6</v>
      </c>
      <c r="I17" s="120" t="str">
        <f>LOOKUP(H17,'[7]Priority Ratings '!$B$21:$C$27)</f>
        <v>Show stopper</v>
      </c>
      <c r="J17" s="80">
        <f t="shared" si="0"/>
        <v>1.0948905109489052E-2</v>
      </c>
      <c r="K17" s="188" t="s">
        <v>104</v>
      </c>
      <c r="L17" s="81">
        <v>0</v>
      </c>
      <c r="M17" s="82">
        <f t="shared" si="1"/>
        <v>0</v>
      </c>
      <c r="N17" s="83"/>
    </row>
    <row r="18" spans="1:15" s="84" customFormat="1" ht="125" x14ac:dyDescent="0.25">
      <c r="A18" s="178" t="s">
        <v>113</v>
      </c>
      <c r="B18" s="76" t="s">
        <v>96</v>
      </c>
      <c r="C18" s="76" t="s">
        <v>97</v>
      </c>
      <c r="D18" s="233" t="s">
        <v>114</v>
      </c>
      <c r="E18" s="77"/>
      <c r="F18" s="77"/>
      <c r="G18" s="77"/>
      <c r="H18" s="192">
        <v>6</v>
      </c>
      <c r="I18" s="120" t="str">
        <f>LOOKUP(H18,'[7]Priority Ratings '!$B$21:$C$27)</f>
        <v>Show stopper</v>
      </c>
      <c r="J18" s="80">
        <f t="shared" si="0"/>
        <v>1.0948905109489052E-2</v>
      </c>
      <c r="K18" s="202" t="s">
        <v>99</v>
      </c>
      <c r="L18" s="81">
        <v>0</v>
      </c>
      <c r="M18" s="82">
        <f t="shared" si="1"/>
        <v>0</v>
      </c>
      <c r="N18" s="83"/>
    </row>
    <row r="19" spans="1:15" s="84" customFormat="1" ht="105" x14ac:dyDescent="0.25">
      <c r="A19" s="178" t="s">
        <v>115</v>
      </c>
      <c r="B19" s="76" t="s">
        <v>96</v>
      </c>
      <c r="C19" s="76" t="s">
        <v>97</v>
      </c>
      <c r="D19" s="76" t="s">
        <v>116</v>
      </c>
      <c r="E19" s="77"/>
      <c r="F19" s="77"/>
      <c r="G19" s="77"/>
      <c r="H19" s="192">
        <v>6</v>
      </c>
      <c r="I19" s="120" t="str">
        <f>LOOKUP(H19,'[7]Priority Ratings '!$B$21:$C$27)</f>
        <v>Show stopper</v>
      </c>
      <c r="J19" s="80">
        <f t="shared" si="0"/>
        <v>1.0948905109489052E-2</v>
      </c>
      <c r="K19" s="202" t="s">
        <v>99</v>
      </c>
      <c r="L19" s="81">
        <v>0</v>
      </c>
      <c r="M19" s="82">
        <f t="shared" si="1"/>
        <v>0</v>
      </c>
      <c r="N19" s="83"/>
    </row>
    <row r="20" spans="1:15" s="84" customFormat="1" ht="105" x14ac:dyDescent="0.25">
      <c r="A20" s="178" t="s">
        <v>117</v>
      </c>
      <c r="B20" s="76" t="s">
        <v>96</v>
      </c>
      <c r="C20" s="76" t="s">
        <v>97</v>
      </c>
      <c r="D20" s="207" t="s">
        <v>118</v>
      </c>
      <c r="E20" s="77"/>
      <c r="F20" s="77"/>
      <c r="G20" s="77"/>
      <c r="H20" s="192">
        <v>6</v>
      </c>
      <c r="I20" s="120" t="str">
        <f>LOOKUP(H20,'[7]Priority Ratings '!$B$21:$C$27)</f>
        <v>Show stopper</v>
      </c>
      <c r="J20" s="80">
        <f t="shared" si="0"/>
        <v>1.0948905109489052E-2</v>
      </c>
      <c r="K20" s="202" t="s">
        <v>99</v>
      </c>
      <c r="L20" s="81">
        <v>0</v>
      </c>
      <c r="M20" s="82">
        <f t="shared" si="1"/>
        <v>0</v>
      </c>
      <c r="N20" s="83"/>
    </row>
    <row r="21" spans="1:15" s="84" customFormat="1" ht="105" x14ac:dyDescent="0.25">
      <c r="A21" s="178" t="s">
        <v>119</v>
      </c>
      <c r="B21" s="76" t="s">
        <v>96</v>
      </c>
      <c r="C21" s="233" t="s">
        <v>120</v>
      </c>
      <c r="D21" s="76" t="s">
        <v>121</v>
      </c>
      <c r="E21" s="77"/>
      <c r="F21" s="77"/>
      <c r="G21" s="77"/>
      <c r="H21" s="192">
        <v>6</v>
      </c>
      <c r="I21" s="120" t="str">
        <f>LOOKUP(H21,'[7]Priority Ratings '!$B$21:$C$27)</f>
        <v>Show stopper</v>
      </c>
      <c r="J21" s="80">
        <f t="shared" si="0"/>
        <v>1.0948905109489052E-2</v>
      </c>
      <c r="K21" s="202" t="s">
        <v>99</v>
      </c>
      <c r="L21" s="81">
        <v>0</v>
      </c>
      <c r="M21" s="82">
        <f t="shared" si="1"/>
        <v>0</v>
      </c>
      <c r="N21" s="83"/>
    </row>
    <row r="22" spans="1:15" s="84" customFormat="1" ht="137.5" x14ac:dyDescent="0.25">
      <c r="A22" s="178" t="s">
        <v>122</v>
      </c>
      <c r="B22" s="76" t="s">
        <v>96</v>
      </c>
      <c r="C22" s="76" t="s">
        <v>97</v>
      </c>
      <c r="D22" s="85" t="s">
        <v>123</v>
      </c>
      <c r="E22" s="77"/>
      <c r="F22" s="77"/>
      <c r="G22" s="77"/>
      <c r="H22" s="192">
        <v>6</v>
      </c>
      <c r="I22" s="120" t="str">
        <f>LOOKUP(H22,'[7]Priority Ratings '!$B$21:$C$27)</f>
        <v>Show stopper</v>
      </c>
      <c r="J22" s="80">
        <f t="shared" si="0"/>
        <v>1.0948905109489052E-2</v>
      </c>
      <c r="K22" s="202" t="s">
        <v>99</v>
      </c>
      <c r="L22" s="81">
        <v>0</v>
      </c>
      <c r="M22" s="82">
        <f t="shared" si="1"/>
        <v>0</v>
      </c>
      <c r="N22" s="83"/>
    </row>
    <row r="23" spans="1:15" s="84" customFormat="1" ht="112.5" x14ac:dyDescent="0.25">
      <c r="A23" s="178" t="s">
        <v>124</v>
      </c>
      <c r="B23" s="76" t="s">
        <v>96</v>
      </c>
      <c r="C23" s="76" t="s">
        <v>97</v>
      </c>
      <c r="D23" s="85" t="s">
        <v>125</v>
      </c>
      <c r="E23" s="77"/>
      <c r="F23" s="77"/>
      <c r="G23" s="77"/>
      <c r="H23" s="192">
        <v>6</v>
      </c>
      <c r="I23" s="120" t="str">
        <f>LOOKUP(H23,'[7]Priority Ratings '!$B$21:$C$27)</f>
        <v>Show stopper</v>
      </c>
      <c r="J23" s="80">
        <f t="shared" si="0"/>
        <v>1.0948905109489052E-2</v>
      </c>
      <c r="K23" s="202" t="s">
        <v>99</v>
      </c>
      <c r="L23" s="81">
        <v>0</v>
      </c>
      <c r="M23" s="82">
        <f t="shared" si="1"/>
        <v>0</v>
      </c>
      <c r="N23" s="83"/>
    </row>
    <row r="24" spans="1:15" s="84" customFormat="1" ht="125" x14ac:dyDescent="0.25">
      <c r="A24" s="178" t="s">
        <v>126</v>
      </c>
      <c r="B24" s="76" t="s">
        <v>96</v>
      </c>
      <c r="C24" s="76" t="s">
        <v>97</v>
      </c>
      <c r="D24" s="233" t="s">
        <v>127</v>
      </c>
      <c r="E24" s="77"/>
      <c r="F24" s="77"/>
      <c r="G24" s="77"/>
      <c r="H24" s="192">
        <v>6</v>
      </c>
      <c r="I24" s="120" t="str">
        <f>LOOKUP(H24,'[7]Priority Ratings '!$B$21:$C$27)</f>
        <v>Show stopper</v>
      </c>
      <c r="J24" s="80">
        <f t="shared" si="0"/>
        <v>1.0948905109489052E-2</v>
      </c>
      <c r="K24" s="202" t="s">
        <v>99</v>
      </c>
      <c r="L24" s="81">
        <v>0</v>
      </c>
      <c r="M24" s="82">
        <f t="shared" si="1"/>
        <v>0</v>
      </c>
      <c r="N24" s="83"/>
    </row>
    <row r="25" spans="1:15" s="84" customFormat="1" ht="112.5" x14ac:dyDescent="0.25">
      <c r="A25" s="178" t="s">
        <v>128</v>
      </c>
      <c r="B25" s="76" t="s">
        <v>96</v>
      </c>
      <c r="C25" s="76" t="s">
        <v>97</v>
      </c>
      <c r="D25" s="76" t="s">
        <v>129</v>
      </c>
      <c r="E25" s="77"/>
      <c r="F25" s="77"/>
      <c r="G25" s="77"/>
      <c r="H25" s="192">
        <v>6</v>
      </c>
      <c r="I25" s="120" t="str">
        <f>LOOKUP(H25,'[7]Priority Ratings '!$B$21:$C$27)</f>
        <v>Show stopper</v>
      </c>
      <c r="J25" s="80">
        <f t="shared" si="0"/>
        <v>1.0948905109489052E-2</v>
      </c>
      <c r="K25" s="202" t="s">
        <v>99</v>
      </c>
      <c r="L25" s="81">
        <v>0</v>
      </c>
      <c r="M25" s="82">
        <f t="shared" si="1"/>
        <v>0</v>
      </c>
      <c r="N25" s="83"/>
    </row>
    <row r="26" spans="1:15" s="84" customFormat="1" ht="175" x14ac:dyDescent="0.25">
      <c r="A26" s="178" t="s">
        <v>130</v>
      </c>
      <c r="B26" s="76" t="s">
        <v>96</v>
      </c>
      <c r="C26" s="76" t="s">
        <v>131</v>
      </c>
      <c r="D26" s="85" t="s">
        <v>132</v>
      </c>
      <c r="E26" s="77"/>
      <c r="F26" s="77"/>
      <c r="G26" s="77"/>
      <c r="H26" s="192">
        <v>6</v>
      </c>
      <c r="I26" s="120" t="str">
        <f>LOOKUP(H26,'[7]Priority Ratings '!$B$21:$C$27)</f>
        <v>Show stopper</v>
      </c>
      <c r="J26" s="80">
        <f t="shared" si="0"/>
        <v>1.0948905109489052E-2</v>
      </c>
      <c r="K26" s="188" t="s">
        <v>104</v>
      </c>
      <c r="L26" s="81">
        <v>0</v>
      </c>
      <c r="M26" s="82">
        <f t="shared" si="1"/>
        <v>0</v>
      </c>
      <c r="N26" s="83"/>
    </row>
    <row r="27" spans="1:15" s="89" customFormat="1" ht="105" x14ac:dyDescent="0.25">
      <c r="A27" s="178" t="s">
        <v>133</v>
      </c>
      <c r="B27" s="76" t="s">
        <v>96</v>
      </c>
      <c r="C27" s="76" t="s">
        <v>134</v>
      </c>
      <c r="D27" s="85" t="s">
        <v>135</v>
      </c>
      <c r="E27" s="77"/>
      <c r="F27" s="77"/>
      <c r="G27" s="77"/>
      <c r="H27" s="192">
        <v>6</v>
      </c>
      <c r="I27" s="120" t="str">
        <f>LOOKUP(H27,'[7]Priority Ratings '!$B$21:$C$27)</f>
        <v>Show stopper</v>
      </c>
      <c r="J27" s="87">
        <f t="shared" si="0"/>
        <v>1.0948905109489052E-2</v>
      </c>
      <c r="K27" s="202" t="s">
        <v>99</v>
      </c>
      <c r="L27" s="81">
        <v>0</v>
      </c>
      <c r="M27" s="88">
        <f t="shared" si="1"/>
        <v>0</v>
      </c>
      <c r="N27" s="83"/>
      <c r="O27" s="84"/>
    </row>
    <row r="28" spans="1:15" s="89" customFormat="1" ht="212.5" x14ac:dyDescent="0.25">
      <c r="A28" s="178" t="s">
        <v>136</v>
      </c>
      <c r="B28" s="76" t="s">
        <v>96</v>
      </c>
      <c r="C28" s="76" t="s">
        <v>137</v>
      </c>
      <c r="D28" s="85" t="s">
        <v>138</v>
      </c>
      <c r="E28" s="77"/>
      <c r="F28" s="77"/>
      <c r="G28" s="77"/>
      <c r="H28" s="192">
        <v>6</v>
      </c>
      <c r="I28" s="120" t="str">
        <f>LOOKUP(H28,'[7]Priority Ratings '!$B$21:$C$27)</f>
        <v>Show stopper</v>
      </c>
      <c r="J28" s="87">
        <f t="shared" si="0"/>
        <v>1.0948905109489052E-2</v>
      </c>
      <c r="K28" s="188" t="s">
        <v>104</v>
      </c>
      <c r="L28" s="81">
        <v>0</v>
      </c>
      <c r="M28" s="88">
        <f t="shared" si="1"/>
        <v>0</v>
      </c>
      <c r="N28" s="83"/>
      <c r="O28" s="84"/>
    </row>
    <row r="29" spans="1:15" s="89" customFormat="1" ht="105" x14ac:dyDescent="0.25">
      <c r="A29" s="178" t="s">
        <v>139</v>
      </c>
      <c r="B29" s="76" t="s">
        <v>96</v>
      </c>
      <c r="C29" s="233" t="s">
        <v>120</v>
      </c>
      <c r="D29" s="85" t="s">
        <v>140</v>
      </c>
      <c r="E29" s="77"/>
      <c r="F29" s="77"/>
      <c r="G29" s="77"/>
      <c r="H29" s="192">
        <v>6</v>
      </c>
      <c r="I29" s="120" t="str">
        <f>LOOKUP(H29,'[7]Priority Ratings '!$B$21:$C$27)</f>
        <v>Show stopper</v>
      </c>
      <c r="J29" s="87">
        <f t="shared" si="0"/>
        <v>1.0948905109489052E-2</v>
      </c>
      <c r="K29" s="202" t="s">
        <v>99</v>
      </c>
      <c r="L29" s="81">
        <v>0</v>
      </c>
      <c r="M29" s="88">
        <f t="shared" si="1"/>
        <v>0</v>
      </c>
      <c r="N29" s="83"/>
      <c r="O29" s="84"/>
    </row>
    <row r="30" spans="1:15" s="84" customFormat="1" ht="105" x14ac:dyDescent="0.25">
      <c r="A30" s="178" t="s">
        <v>141</v>
      </c>
      <c r="B30" s="76" t="s">
        <v>96</v>
      </c>
      <c r="C30" s="76" t="s">
        <v>142</v>
      </c>
      <c r="D30" s="85" t="s">
        <v>143</v>
      </c>
      <c r="E30" s="77"/>
      <c r="F30" s="77"/>
      <c r="G30" s="77"/>
      <c r="H30" s="192">
        <v>6</v>
      </c>
      <c r="I30" s="120" t="str">
        <f>LOOKUP(H30,'[7]Priority Ratings '!$B$21:$C$27)</f>
        <v>Show stopper</v>
      </c>
      <c r="J30" s="80">
        <f t="shared" si="0"/>
        <v>1.0948905109489052E-2</v>
      </c>
      <c r="K30" s="202" t="s">
        <v>99</v>
      </c>
      <c r="L30" s="81">
        <v>0</v>
      </c>
      <c r="M30" s="82">
        <f t="shared" si="1"/>
        <v>0</v>
      </c>
      <c r="N30" s="83"/>
    </row>
    <row r="31" spans="1:15" s="84" customFormat="1" ht="105" x14ac:dyDescent="0.25">
      <c r="A31" s="178" t="s">
        <v>144</v>
      </c>
      <c r="B31" s="76" t="s">
        <v>96</v>
      </c>
      <c r="C31" s="76" t="s">
        <v>145</v>
      </c>
      <c r="D31" s="85" t="s">
        <v>146</v>
      </c>
      <c r="E31" s="77"/>
      <c r="F31" s="77"/>
      <c r="G31" s="77"/>
      <c r="H31" s="192">
        <v>6</v>
      </c>
      <c r="I31" s="120" t="str">
        <f>LOOKUP(H31,'[7]Priority Ratings '!$B$21:$C$27)</f>
        <v>Show stopper</v>
      </c>
      <c r="J31" s="80">
        <f t="shared" si="0"/>
        <v>1.0948905109489052E-2</v>
      </c>
      <c r="K31" s="202" t="s">
        <v>99</v>
      </c>
      <c r="L31" s="81">
        <v>0</v>
      </c>
      <c r="M31" s="82">
        <f t="shared" si="1"/>
        <v>0</v>
      </c>
      <c r="N31" s="83"/>
    </row>
    <row r="32" spans="1:15" s="84" customFormat="1" ht="105" x14ac:dyDescent="0.25">
      <c r="A32" s="178" t="s">
        <v>147</v>
      </c>
      <c r="B32" s="76" t="s">
        <v>96</v>
      </c>
      <c r="C32" s="76" t="s">
        <v>148</v>
      </c>
      <c r="D32" s="85" t="s">
        <v>149</v>
      </c>
      <c r="E32" s="77"/>
      <c r="F32" s="77"/>
      <c r="G32" s="77"/>
      <c r="H32" s="192">
        <v>6</v>
      </c>
      <c r="I32" s="120" t="str">
        <f>LOOKUP(H32,'[7]Priority Ratings '!$B$21:$C$27)</f>
        <v>Show stopper</v>
      </c>
      <c r="J32" s="80">
        <f t="shared" si="0"/>
        <v>1.0948905109489052E-2</v>
      </c>
      <c r="K32" s="202" t="s">
        <v>99</v>
      </c>
      <c r="L32" s="81">
        <v>0</v>
      </c>
      <c r="M32" s="82">
        <f t="shared" si="1"/>
        <v>0</v>
      </c>
      <c r="N32" s="83"/>
    </row>
    <row r="33" spans="1:14" s="84" customFormat="1" ht="137.5" x14ac:dyDescent="0.25">
      <c r="A33" s="178" t="s">
        <v>150</v>
      </c>
      <c r="B33" s="76" t="s">
        <v>96</v>
      </c>
      <c r="C33" s="76" t="s">
        <v>151</v>
      </c>
      <c r="D33" s="76" t="s">
        <v>152</v>
      </c>
      <c r="E33" s="77"/>
      <c r="F33" s="77"/>
      <c r="G33" s="77"/>
      <c r="H33" s="192">
        <v>6</v>
      </c>
      <c r="I33" s="120" t="str">
        <f>LOOKUP(H33,'[7]Priority Ratings '!$B$21:$C$27)</f>
        <v>Show stopper</v>
      </c>
      <c r="J33" s="80">
        <f t="shared" si="0"/>
        <v>1.0948905109489052E-2</v>
      </c>
      <c r="K33" s="202" t="s">
        <v>99</v>
      </c>
      <c r="L33" s="81">
        <v>0</v>
      </c>
      <c r="M33" s="82">
        <f t="shared" si="1"/>
        <v>0</v>
      </c>
      <c r="N33" s="83"/>
    </row>
    <row r="34" spans="1:14" s="84" customFormat="1" ht="187.5" x14ac:dyDescent="0.25">
      <c r="A34" s="178" t="s">
        <v>153</v>
      </c>
      <c r="B34" s="76" t="s">
        <v>96</v>
      </c>
      <c r="C34" s="76" t="s">
        <v>151</v>
      </c>
      <c r="D34" s="76" t="s">
        <v>154</v>
      </c>
      <c r="E34" s="77"/>
      <c r="F34" s="77"/>
      <c r="G34" s="77"/>
      <c r="H34" s="192">
        <v>6</v>
      </c>
      <c r="I34" s="120" t="str">
        <f>LOOKUP(H34,'[7]Priority Ratings '!$B$21:$C$27)</f>
        <v>Show stopper</v>
      </c>
      <c r="J34" s="80">
        <f t="shared" si="0"/>
        <v>1.0948905109489052E-2</v>
      </c>
      <c r="K34" s="202" t="s">
        <v>99</v>
      </c>
      <c r="L34" s="81">
        <v>0</v>
      </c>
      <c r="M34" s="82">
        <f t="shared" si="1"/>
        <v>0</v>
      </c>
      <c r="N34" s="83"/>
    </row>
    <row r="35" spans="1:14" s="84" customFormat="1" ht="105" x14ac:dyDescent="0.25">
      <c r="A35" s="178" t="s">
        <v>155</v>
      </c>
      <c r="B35" s="76" t="s">
        <v>96</v>
      </c>
      <c r="C35" s="76" t="s">
        <v>151</v>
      </c>
      <c r="D35" s="76" t="s">
        <v>156</v>
      </c>
      <c r="E35" s="77"/>
      <c r="F35" s="77"/>
      <c r="G35" s="77"/>
      <c r="H35" s="192">
        <v>6</v>
      </c>
      <c r="I35" s="120" t="str">
        <f>LOOKUP(H35,'[7]Priority Ratings '!$B$21:$C$27)</f>
        <v>Show stopper</v>
      </c>
      <c r="J35" s="80">
        <f t="shared" si="0"/>
        <v>1.0948905109489052E-2</v>
      </c>
      <c r="K35" s="202" t="s">
        <v>99</v>
      </c>
      <c r="L35" s="81">
        <v>0</v>
      </c>
      <c r="M35" s="82">
        <f t="shared" si="1"/>
        <v>0</v>
      </c>
      <c r="N35" s="83"/>
    </row>
    <row r="36" spans="1:14" s="84" customFormat="1" ht="112.5" x14ac:dyDescent="0.25">
      <c r="A36" s="178" t="s">
        <v>157</v>
      </c>
      <c r="B36" s="76" t="s">
        <v>96</v>
      </c>
      <c r="C36" s="76" t="s">
        <v>151</v>
      </c>
      <c r="D36" s="76" t="s">
        <v>158</v>
      </c>
      <c r="E36" s="77"/>
      <c r="F36" s="77"/>
      <c r="G36" s="77"/>
      <c r="H36" s="192">
        <v>6</v>
      </c>
      <c r="I36" s="120" t="str">
        <f>LOOKUP(H36,'[7]Priority Ratings '!$B$21:$C$27)</f>
        <v>Show stopper</v>
      </c>
      <c r="J36" s="80">
        <f t="shared" si="0"/>
        <v>1.0948905109489052E-2</v>
      </c>
      <c r="K36" s="202" t="s">
        <v>99</v>
      </c>
      <c r="L36" s="81">
        <v>0</v>
      </c>
      <c r="M36" s="82">
        <f t="shared" si="1"/>
        <v>0</v>
      </c>
      <c r="N36" s="83"/>
    </row>
    <row r="37" spans="1:14" s="84" customFormat="1" ht="187.5" x14ac:dyDescent="0.25">
      <c r="A37" s="178" t="s">
        <v>159</v>
      </c>
      <c r="B37" s="76" t="s">
        <v>96</v>
      </c>
      <c r="C37" s="76" t="s">
        <v>160</v>
      </c>
      <c r="D37" s="85" t="s">
        <v>161</v>
      </c>
      <c r="E37" s="77"/>
      <c r="F37" s="77"/>
      <c r="G37" s="77"/>
      <c r="H37" s="192">
        <v>6</v>
      </c>
      <c r="I37" s="120" t="str">
        <f>LOOKUP(H37,'[7]Priority Ratings '!$B$21:$C$27)</f>
        <v>Show stopper</v>
      </c>
      <c r="J37" s="80">
        <f t="shared" si="0"/>
        <v>1.0948905109489052E-2</v>
      </c>
      <c r="K37" s="202" t="s">
        <v>99</v>
      </c>
      <c r="L37" s="81">
        <v>0</v>
      </c>
      <c r="M37" s="82">
        <f t="shared" si="1"/>
        <v>0</v>
      </c>
      <c r="N37" s="83"/>
    </row>
    <row r="38" spans="1:14" s="84" customFormat="1" ht="105" x14ac:dyDescent="0.25">
      <c r="A38" s="178" t="s">
        <v>162</v>
      </c>
      <c r="B38" s="76" t="s">
        <v>96</v>
      </c>
      <c r="C38" s="76" t="s">
        <v>160</v>
      </c>
      <c r="D38" s="85" t="s">
        <v>163</v>
      </c>
      <c r="E38" s="77"/>
      <c r="F38" s="77"/>
      <c r="G38" s="77"/>
      <c r="H38" s="192">
        <v>6</v>
      </c>
      <c r="I38" s="120" t="str">
        <f>LOOKUP(H38,'[7]Priority Ratings '!$B$21:$C$27)</f>
        <v>Show stopper</v>
      </c>
      <c r="J38" s="80">
        <f t="shared" si="0"/>
        <v>1.0948905109489052E-2</v>
      </c>
      <c r="K38" s="202" t="s">
        <v>99</v>
      </c>
      <c r="L38" s="81">
        <v>0</v>
      </c>
      <c r="M38" s="82">
        <f t="shared" si="1"/>
        <v>0</v>
      </c>
      <c r="N38" s="83"/>
    </row>
    <row r="39" spans="1:14" s="84" customFormat="1" ht="105" x14ac:dyDescent="0.25">
      <c r="A39" s="178" t="s">
        <v>164</v>
      </c>
      <c r="B39" s="76" t="s">
        <v>96</v>
      </c>
      <c r="C39" s="76" t="s">
        <v>142</v>
      </c>
      <c r="D39" s="85" t="s">
        <v>165</v>
      </c>
      <c r="E39" s="77"/>
      <c r="F39" s="77"/>
      <c r="G39" s="77"/>
      <c r="H39" s="192">
        <v>5</v>
      </c>
      <c r="I39" s="120" t="str">
        <f>LOOKUP(H39,'[7]Priority Ratings '!$B$21:$C$27)</f>
        <v>Critical</v>
      </c>
      <c r="J39" s="80">
        <f t="shared" si="0"/>
        <v>9.1240875912408752E-3</v>
      </c>
      <c r="K39" s="202" t="s">
        <v>99</v>
      </c>
      <c r="L39" s="81">
        <v>0</v>
      </c>
      <c r="M39" s="82">
        <f t="shared" si="1"/>
        <v>0</v>
      </c>
      <c r="N39" s="83"/>
    </row>
    <row r="40" spans="1:14" s="84" customFormat="1" ht="105" x14ac:dyDescent="0.25">
      <c r="A40" s="178" t="s">
        <v>166</v>
      </c>
      <c r="B40" s="76" t="s">
        <v>96</v>
      </c>
      <c r="C40" s="76" t="s">
        <v>145</v>
      </c>
      <c r="D40" s="85" t="s">
        <v>167</v>
      </c>
      <c r="E40" s="77"/>
      <c r="F40" s="77"/>
      <c r="G40" s="77"/>
      <c r="H40" s="192">
        <v>5</v>
      </c>
      <c r="I40" s="120" t="str">
        <f>LOOKUP(H40,'[7]Priority Ratings '!$B$21:$C$27)</f>
        <v>Critical</v>
      </c>
      <c r="J40" s="80">
        <f t="shared" si="0"/>
        <v>9.1240875912408752E-3</v>
      </c>
      <c r="K40" s="202" t="s">
        <v>99</v>
      </c>
      <c r="L40" s="81">
        <v>0</v>
      </c>
      <c r="M40" s="82">
        <f t="shared" si="1"/>
        <v>0</v>
      </c>
      <c r="N40" s="83"/>
    </row>
    <row r="41" spans="1:14" s="84" customFormat="1" ht="105" x14ac:dyDescent="0.25">
      <c r="A41" s="178" t="s">
        <v>168</v>
      </c>
      <c r="B41" s="76" t="s">
        <v>96</v>
      </c>
      <c r="C41" s="76" t="s">
        <v>169</v>
      </c>
      <c r="D41" s="85" t="s">
        <v>170</v>
      </c>
      <c r="E41" s="77"/>
      <c r="F41" s="77"/>
      <c r="G41" s="77"/>
      <c r="H41" s="192">
        <v>5</v>
      </c>
      <c r="I41" s="120" t="str">
        <f>LOOKUP(H41,'[7]Priority Ratings '!$B$21:$C$27)</f>
        <v>Critical</v>
      </c>
      <c r="J41" s="80">
        <f t="shared" si="0"/>
        <v>9.1240875912408752E-3</v>
      </c>
      <c r="K41" s="202" t="s">
        <v>99</v>
      </c>
      <c r="L41" s="81">
        <v>0</v>
      </c>
      <c r="M41" s="82">
        <f t="shared" si="1"/>
        <v>0</v>
      </c>
      <c r="N41" s="83"/>
    </row>
    <row r="42" spans="1:14" s="84" customFormat="1" ht="212.5" x14ac:dyDescent="0.25">
      <c r="A42" s="178" t="s">
        <v>171</v>
      </c>
      <c r="B42" s="76" t="s">
        <v>96</v>
      </c>
      <c r="C42" s="76" t="s">
        <v>172</v>
      </c>
      <c r="D42" s="85" t="s">
        <v>173</v>
      </c>
      <c r="E42" s="77"/>
      <c r="F42" s="77"/>
      <c r="G42" s="77"/>
      <c r="H42" s="192">
        <v>6</v>
      </c>
      <c r="I42" s="120" t="str">
        <f>LOOKUP(H42,'[7]Priority Ratings '!$B$21:$C$27)</f>
        <v>Show stopper</v>
      </c>
      <c r="J42" s="80">
        <f t="shared" si="0"/>
        <v>1.0948905109489052E-2</v>
      </c>
      <c r="K42" s="188" t="s">
        <v>104</v>
      </c>
      <c r="L42" s="81">
        <v>0</v>
      </c>
      <c r="M42" s="82">
        <f t="shared" si="1"/>
        <v>0</v>
      </c>
      <c r="N42" s="83"/>
    </row>
    <row r="43" spans="1:14" s="84" customFormat="1" ht="168" x14ac:dyDescent="0.25">
      <c r="A43" s="178" t="s">
        <v>174</v>
      </c>
      <c r="B43" s="76" t="s">
        <v>96</v>
      </c>
      <c r="C43" s="76" t="s">
        <v>137</v>
      </c>
      <c r="D43" s="85" t="s">
        <v>175</v>
      </c>
      <c r="E43" s="77"/>
      <c r="F43" s="77"/>
      <c r="G43" s="77"/>
      <c r="H43" s="192">
        <v>6</v>
      </c>
      <c r="I43" s="120" t="str">
        <f>LOOKUP(H43,'[7]Priority Ratings '!$B$21:$C$27)</f>
        <v>Show stopper</v>
      </c>
      <c r="J43" s="80">
        <f t="shared" ref="J43:J74" si="2">H43/$H$104</f>
        <v>1.0948905109489052E-2</v>
      </c>
      <c r="K43" s="188" t="s">
        <v>104</v>
      </c>
      <c r="L43" s="81">
        <v>0</v>
      </c>
      <c r="M43" s="82">
        <f t="shared" si="1"/>
        <v>0</v>
      </c>
      <c r="N43" s="83"/>
    </row>
    <row r="44" spans="1:14" s="84" customFormat="1" ht="125" x14ac:dyDescent="0.25">
      <c r="A44" s="178" t="s">
        <v>176</v>
      </c>
      <c r="B44" s="76" t="s">
        <v>96</v>
      </c>
      <c r="C44" s="76" t="s">
        <v>177</v>
      </c>
      <c r="D44" s="85" t="s">
        <v>178</v>
      </c>
      <c r="E44" s="77"/>
      <c r="F44" s="77"/>
      <c r="G44" s="77"/>
      <c r="H44" s="192">
        <v>6</v>
      </c>
      <c r="I44" s="120" t="str">
        <f>LOOKUP(H44,'[7]Priority Ratings '!$B$21:$C$27)</f>
        <v>Show stopper</v>
      </c>
      <c r="J44" s="80">
        <f t="shared" si="2"/>
        <v>1.0948905109489052E-2</v>
      </c>
      <c r="K44" s="202" t="s">
        <v>99</v>
      </c>
      <c r="L44" s="81">
        <v>0</v>
      </c>
      <c r="M44" s="82">
        <f t="shared" si="1"/>
        <v>0</v>
      </c>
      <c r="N44" s="83"/>
    </row>
    <row r="45" spans="1:14" s="84" customFormat="1" ht="112.5" x14ac:dyDescent="0.25">
      <c r="A45" s="178" t="s">
        <v>179</v>
      </c>
      <c r="B45" s="76" t="s">
        <v>96</v>
      </c>
      <c r="C45" s="76" t="s">
        <v>137</v>
      </c>
      <c r="D45" s="85" t="s">
        <v>180</v>
      </c>
      <c r="E45" s="77"/>
      <c r="F45" s="77"/>
      <c r="G45" s="77"/>
      <c r="H45" s="192">
        <v>6</v>
      </c>
      <c r="I45" s="120" t="str">
        <f>LOOKUP(H45,'[7]Priority Ratings '!$B$21:$C$27)</f>
        <v>Show stopper</v>
      </c>
      <c r="J45" s="80">
        <f t="shared" si="2"/>
        <v>1.0948905109489052E-2</v>
      </c>
      <c r="K45" s="202" t="s">
        <v>99</v>
      </c>
      <c r="L45" s="81">
        <v>0</v>
      </c>
      <c r="M45" s="82">
        <f t="shared" si="1"/>
        <v>0</v>
      </c>
      <c r="N45" s="83"/>
    </row>
    <row r="46" spans="1:14" s="84" customFormat="1" ht="105" x14ac:dyDescent="0.25">
      <c r="A46" s="178" t="s">
        <v>181</v>
      </c>
      <c r="B46" s="76" t="s">
        <v>96</v>
      </c>
      <c r="C46" s="76" t="s">
        <v>97</v>
      </c>
      <c r="D46" s="85" t="s">
        <v>182</v>
      </c>
      <c r="E46" s="77"/>
      <c r="F46" s="77"/>
      <c r="G46" s="77"/>
      <c r="H46" s="192">
        <v>6</v>
      </c>
      <c r="I46" s="120" t="str">
        <f>LOOKUP(H46,'[7]Priority Ratings '!$B$21:$C$27)</f>
        <v>Show stopper</v>
      </c>
      <c r="J46" s="80">
        <f t="shared" si="2"/>
        <v>1.0948905109489052E-2</v>
      </c>
      <c r="K46" s="202" t="s">
        <v>99</v>
      </c>
      <c r="L46" s="81">
        <v>0</v>
      </c>
      <c r="M46" s="82">
        <f t="shared" si="1"/>
        <v>0</v>
      </c>
      <c r="N46" s="83"/>
    </row>
    <row r="47" spans="1:14" s="84" customFormat="1" ht="105" x14ac:dyDescent="0.25">
      <c r="A47" s="178" t="s">
        <v>183</v>
      </c>
      <c r="B47" s="76" t="s">
        <v>96</v>
      </c>
      <c r="C47" s="76" t="s">
        <v>137</v>
      </c>
      <c r="D47" s="85" t="s">
        <v>184</v>
      </c>
      <c r="E47" s="77"/>
      <c r="F47" s="77"/>
      <c r="G47" s="77"/>
      <c r="H47" s="192">
        <v>6</v>
      </c>
      <c r="I47" s="120" t="str">
        <f>LOOKUP(H47,'[7]Priority Ratings '!$B$21:$C$27)</f>
        <v>Show stopper</v>
      </c>
      <c r="J47" s="80">
        <f t="shared" si="2"/>
        <v>1.0948905109489052E-2</v>
      </c>
      <c r="K47" s="202" t="s">
        <v>99</v>
      </c>
      <c r="L47" s="81">
        <v>0</v>
      </c>
      <c r="M47" s="82">
        <f t="shared" si="1"/>
        <v>0</v>
      </c>
      <c r="N47" s="83"/>
    </row>
    <row r="48" spans="1:14" s="84" customFormat="1" ht="105" x14ac:dyDescent="0.25">
      <c r="A48" s="178" t="s">
        <v>185</v>
      </c>
      <c r="B48" s="76" t="s">
        <v>96</v>
      </c>
      <c r="C48" s="76" t="s">
        <v>137</v>
      </c>
      <c r="D48" s="85" t="s">
        <v>186</v>
      </c>
      <c r="E48" s="77"/>
      <c r="F48" s="77"/>
      <c r="G48" s="77"/>
      <c r="H48" s="192">
        <v>6</v>
      </c>
      <c r="I48" s="120" t="str">
        <f>LOOKUP(H48,'[7]Priority Ratings '!$B$21:$C$27)</f>
        <v>Show stopper</v>
      </c>
      <c r="J48" s="80">
        <f t="shared" si="2"/>
        <v>1.0948905109489052E-2</v>
      </c>
      <c r="K48" s="202" t="s">
        <v>99</v>
      </c>
      <c r="L48" s="81">
        <v>0</v>
      </c>
      <c r="M48" s="82">
        <f t="shared" si="1"/>
        <v>0</v>
      </c>
      <c r="N48" s="83"/>
    </row>
    <row r="49" spans="1:14" s="84" customFormat="1" ht="105" x14ac:dyDescent="0.25">
      <c r="A49" s="178" t="s">
        <v>187</v>
      </c>
      <c r="B49" s="76" t="s">
        <v>96</v>
      </c>
      <c r="C49" s="76" t="s">
        <v>137</v>
      </c>
      <c r="D49" s="85" t="s">
        <v>188</v>
      </c>
      <c r="E49" s="77"/>
      <c r="F49" s="77"/>
      <c r="G49" s="77"/>
      <c r="H49" s="192">
        <v>6</v>
      </c>
      <c r="I49" s="120" t="str">
        <f>LOOKUP(H49,'[7]Priority Ratings '!$B$21:$C$27)</f>
        <v>Show stopper</v>
      </c>
      <c r="J49" s="80">
        <f t="shared" si="2"/>
        <v>1.0948905109489052E-2</v>
      </c>
      <c r="K49" s="202" t="s">
        <v>99</v>
      </c>
      <c r="L49" s="81">
        <v>0</v>
      </c>
      <c r="M49" s="82">
        <f t="shared" si="1"/>
        <v>0</v>
      </c>
      <c r="N49" s="83"/>
    </row>
    <row r="50" spans="1:14" s="84" customFormat="1" ht="125" x14ac:dyDescent="0.25">
      <c r="A50" s="178" t="s">
        <v>189</v>
      </c>
      <c r="B50" s="76" t="s">
        <v>96</v>
      </c>
      <c r="C50" s="76" t="s">
        <v>137</v>
      </c>
      <c r="D50" s="85" t="s">
        <v>190</v>
      </c>
      <c r="E50" s="77"/>
      <c r="F50" s="77"/>
      <c r="G50" s="77"/>
      <c r="H50" s="192">
        <v>5</v>
      </c>
      <c r="I50" s="120" t="str">
        <f>LOOKUP(H50,'[7]Priority Ratings '!$B$21:$C$27)</f>
        <v>Critical</v>
      </c>
      <c r="J50" s="80">
        <f t="shared" si="2"/>
        <v>9.1240875912408752E-3</v>
      </c>
      <c r="K50" s="202" t="s">
        <v>99</v>
      </c>
      <c r="L50" s="81">
        <v>0</v>
      </c>
      <c r="M50" s="82">
        <f t="shared" si="1"/>
        <v>0</v>
      </c>
      <c r="N50" s="83"/>
    </row>
    <row r="51" spans="1:14" s="84" customFormat="1" ht="105" x14ac:dyDescent="0.25">
      <c r="A51" s="178" t="s">
        <v>191</v>
      </c>
      <c r="B51" s="76" t="s">
        <v>96</v>
      </c>
      <c r="C51" s="76" t="s">
        <v>137</v>
      </c>
      <c r="D51" s="85" t="s">
        <v>192</v>
      </c>
      <c r="E51" s="77"/>
      <c r="F51" s="77"/>
      <c r="G51" s="77"/>
      <c r="H51" s="192">
        <v>6</v>
      </c>
      <c r="I51" s="120" t="str">
        <f>LOOKUP(H51,'[7]Priority Ratings '!$B$21:$C$27)</f>
        <v>Show stopper</v>
      </c>
      <c r="J51" s="80">
        <f t="shared" si="2"/>
        <v>1.0948905109489052E-2</v>
      </c>
      <c r="K51" s="202" t="s">
        <v>99</v>
      </c>
      <c r="L51" s="81">
        <v>0</v>
      </c>
      <c r="M51" s="82">
        <f t="shared" si="1"/>
        <v>0</v>
      </c>
      <c r="N51" s="83"/>
    </row>
    <row r="52" spans="1:14" s="84" customFormat="1" ht="105" x14ac:dyDescent="0.25">
      <c r="A52" s="178" t="s">
        <v>193</v>
      </c>
      <c r="B52" s="76" t="s">
        <v>96</v>
      </c>
      <c r="C52" s="76" t="s">
        <v>137</v>
      </c>
      <c r="D52" s="85" t="s">
        <v>194</v>
      </c>
      <c r="E52" s="77"/>
      <c r="F52" s="77"/>
      <c r="G52" s="77"/>
      <c r="H52" s="192">
        <v>6</v>
      </c>
      <c r="I52" s="120" t="str">
        <f>LOOKUP(H52,'[7]Priority Ratings '!$B$21:$C$27)</f>
        <v>Show stopper</v>
      </c>
      <c r="J52" s="80">
        <f t="shared" si="2"/>
        <v>1.0948905109489052E-2</v>
      </c>
      <c r="K52" s="202" t="s">
        <v>99</v>
      </c>
      <c r="L52" s="81">
        <v>0</v>
      </c>
      <c r="M52" s="82">
        <f t="shared" si="1"/>
        <v>0</v>
      </c>
      <c r="N52" s="83"/>
    </row>
    <row r="53" spans="1:14" s="84" customFormat="1" ht="105" x14ac:dyDescent="0.25">
      <c r="A53" s="178" t="s">
        <v>195</v>
      </c>
      <c r="B53" s="76" t="s">
        <v>96</v>
      </c>
      <c r="C53" s="76" t="s">
        <v>137</v>
      </c>
      <c r="D53" s="85" t="s">
        <v>196</v>
      </c>
      <c r="E53" s="77"/>
      <c r="F53" s="77"/>
      <c r="G53" s="77"/>
      <c r="H53" s="192">
        <v>6</v>
      </c>
      <c r="I53" s="120" t="str">
        <f>LOOKUP(H53,'[7]Priority Ratings '!$B$21:$C$27)</f>
        <v>Show stopper</v>
      </c>
      <c r="J53" s="80">
        <f t="shared" si="2"/>
        <v>1.0948905109489052E-2</v>
      </c>
      <c r="K53" s="202" t="s">
        <v>99</v>
      </c>
      <c r="L53" s="81">
        <v>0</v>
      </c>
      <c r="M53" s="82">
        <f t="shared" si="1"/>
        <v>0</v>
      </c>
      <c r="N53" s="83"/>
    </row>
    <row r="54" spans="1:14" s="84" customFormat="1" ht="105" x14ac:dyDescent="0.25">
      <c r="A54" s="178" t="s">
        <v>197</v>
      </c>
      <c r="B54" s="76" t="s">
        <v>96</v>
      </c>
      <c r="C54" s="76" t="s">
        <v>169</v>
      </c>
      <c r="D54" s="85" t="s">
        <v>198</v>
      </c>
      <c r="E54" s="77"/>
      <c r="F54" s="77"/>
      <c r="G54" s="77"/>
      <c r="H54" s="192">
        <v>6</v>
      </c>
      <c r="I54" s="120" t="str">
        <f>LOOKUP(H54,'[7]Priority Ratings '!$B$21:$C$27)</f>
        <v>Show stopper</v>
      </c>
      <c r="J54" s="80">
        <f t="shared" si="2"/>
        <v>1.0948905109489052E-2</v>
      </c>
      <c r="K54" s="202" t="s">
        <v>99</v>
      </c>
      <c r="L54" s="81">
        <v>0</v>
      </c>
      <c r="M54" s="82">
        <f t="shared" si="1"/>
        <v>0</v>
      </c>
      <c r="N54" s="83"/>
    </row>
    <row r="55" spans="1:14" s="84" customFormat="1" ht="105" x14ac:dyDescent="0.25">
      <c r="A55" s="178" t="s">
        <v>199</v>
      </c>
      <c r="B55" s="76" t="s">
        <v>96</v>
      </c>
      <c r="C55" s="76" t="s">
        <v>200</v>
      </c>
      <c r="D55" s="85" t="s">
        <v>201</v>
      </c>
      <c r="E55" s="77"/>
      <c r="F55" s="77"/>
      <c r="G55" s="77"/>
      <c r="H55" s="192">
        <v>6</v>
      </c>
      <c r="I55" s="120" t="str">
        <f>LOOKUP(H55,'[7]Priority Ratings '!$B$21:$C$27)</f>
        <v>Show stopper</v>
      </c>
      <c r="J55" s="80">
        <f t="shared" si="2"/>
        <v>1.0948905109489052E-2</v>
      </c>
      <c r="K55" s="202" t="s">
        <v>99</v>
      </c>
      <c r="L55" s="81">
        <v>0</v>
      </c>
      <c r="M55" s="82">
        <f t="shared" si="1"/>
        <v>0</v>
      </c>
      <c r="N55" s="83"/>
    </row>
    <row r="56" spans="1:14" s="84" customFormat="1" ht="105" x14ac:dyDescent="0.25">
      <c r="A56" s="178" t="s">
        <v>202</v>
      </c>
      <c r="B56" s="76" t="s">
        <v>96</v>
      </c>
      <c r="C56" s="76" t="s">
        <v>148</v>
      </c>
      <c r="D56" s="85" t="s">
        <v>203</v>
      </c>
      <c r="E56" s="77"/>
      <c r="F56" s="77"/>
      <c r="G56" s="77"/>
      <c r="H56" s="192">
        <v>6</v>
      </c>
      <c r="I56" s="120" t="str">
        <f>LOOKUP(H56,'[7]Priority Ratings '!$B$21:$C$27)</f>
        <v>Show stopper</v>
      </c>
      <c r="J56" s="80">
        <f t="shared" si="2"/>
        <v>1.0948905109489052E-2</v>
      </c>
      <c r="K56" s="202" t="s">
        <v>99</v>
      </c>
      <c r="L56" s="81">
        <v>0</v>
      </c>
      <c r="M56" s="82">
        <f t="shared" si="1"/>
        <v>0</v>
      </c>
      <c r="N56" s="83"/>
    </row>
    <row r="57" spans="1:14" s="84" customFormat="1" ht="105" x14ac:dyDescent="0.25">
      <c r="A57" s="178" t="s">
        <v>204</v>
      </c>
      <c r="B57" s="76" t="s">
        <v>96</v>
      </c>
      <c r="C57" s="76" t="s">
        <v>148</v>
      </c>
      <c r="D57" s="76" t="s">
        <v>205</v>
      </c>
      <c r="E57" s="77"/>
      <c r="F57" s="77"/>
      <c r="G57" s="77"/>
      <c r="H57" s="192">
        <v>6</v>
      </c>
      <c r="I57" s="120" t="str">
        <f>LOOKUP(H57,'[7]Priority Ratings '!$B$21:$C$27)</f>
        <v>Show stopper</v>
      </c>
      <c r="J57" s="80">
        <f t="shared" si="2"/>
        <v>1.0948905109489052E-2</v>
      </c>
      <c r="K57" s="202" t="s">
        <v>99</v>
      </c>
      <c r="L57" s="81">
        <v>0</v>
      </c>
      <c r="M57" s="82">
        <f t="shared" si="1"/>
        <v>0</v>
      </c>
      <c r="N57" s="83"/>
    </row>
    <row r="58" spans="1:14" s="84" customFormat="1" ht="105" x14ac:dyDescent="0.25">
      <c r="A58" s="178" t="s">
        <v>206</v>
      </c>
      <c r="B58" s="76" t="s">
        <v>96</v>
      </c>
      <c r="C58" s="76" t="s">
        <v>148</v>
      </c>
      <c r="D58" s="85" t="s">
        <v>207</v>
      </c>
      <c r="E58" s="77"/>
      <c r="F58" s="77"/>
      <c r="G58" s="77"/>
      <c r="H58" s="192">
        <v>6</v>
      </c>
      <c r="I58" s="120" t="str">
        <f>LOOKUP(H58,'[7]Priority Ratings '!$B$21:$C$27)</f>
        <v>Show stopper</v>
      </c>
      <c r="J58" s="80">
        <f t="shared" si="2"/>
        <v>1.0948905109489052E-2</v>
      </c>
      <c r="K58" s="202" t="s">
        <v>99</v>
      </c>
      <c r="L58" s="81">
        <v>0</v>
      </c>
      <c r="M58" s="82">
        <f t="shared" si="1"/>
        <v>0</v>
      </c>
      <c r="N58" s="83"/>
    </row>
    <row r="59" spans="1:14" s="84" customFormat="1" ht="105" x14ac:dyDescent="0.25">
      <c r="A59" s="178" t="s">
        <v>208</v>
      </c>
      <c r="B59" s="76" t="s">
        <v>96</v>
      </c>
      <c r="C59" s="76" t="s">
        <v>200</v>
      </c>
      <c r="D59" s="85" t="s">
        <v>209</v>
      </c>
      <c r="E59" s="77"/>
      <c r="F59" s="77"/>
      <c r="G59" s="77"/>
      <c r="H59" s="192">
        <v>6</v>
      </c>
      <c r="I59" s="120" t="str">
        <f>LOOKUP(H59,'[7]Priority Ratings '!$B$21:$C$27)</f>
        <v>Show stopper</v>
      </c>
      <c r="J59" s="80">
        <f t="shared" si="2"/>
        <v>1.0948905109489052E-2</v>
      </c>
      <c r="K59" s="202" t="s">
        <v>99</v>
      </c>
      <c r="L59" s="81">
        <v>0</v>
      </c>
      <c r="M59" s="82">
        <f t="shared" si="1"/>
        <v>0</v>
      </c>
      <c r="N59" s="83"/>
    </row>
    <row r="60" spans="1:14" s="84" customFormat="1" ht="112.5" x14ac:dyDescent="0.25">
      <c r="A60" s="178" t="s">
        <v>210</v>
      </c>
      <c r="B60" s="76" t="s">
        <v>96</v>
      </c>
      <c r="C60" s="76" t="s">
        <v>169</v>
      </c>
      <c r="D60" s="85" t="s">
        <v>211</v>
      </c>
      <c r="E60" s="77"/>
      <c r="F60" s="77"/>
      <c r="G60" s="77"/>
      <c r="H60" s="192">
        <v>6</v>
      </c>
      <c r="I60" s="120" t="str">
        <f>LOOKUP(H60,'[7]Priority Ratings '!$B$21:$C$27)</f>
        <v>Show stopper</v>
      </c>
      <c r="J60" s="80">
        <f t="shared" si="2"/>
        <v>1.0948905109489052E-2</v>
      </c>
      <c r="K60" s="202" t="s">
        <v>99</v>
      </c>
      <c r="L60" s="81">
        <v>0</v>
      </c>
      <c r="M60" s="82">
        <f t="shared" si="1"/>
        <v>0</v>
      </c>
      <c r="N60" s="83"/>
    </row>
    <row r="61" spans="1:14" s="84" customFormat="1" ht="105" x14ac:dyDescent="0.25">
      <c r="A61" s="178" t="s">
        <v>212</v>
      </c>
      <c r="B61" s="76" t="s">
        <v>96</v>
      </c>
      <c r="C61" s="76" t="s">
        <v>213</v>
      </c>
      <c r="D61" s="85" t="s">
        <v>214</v>
      </c>
      <c r="E61" s="77"/>
      <c r="F61" s="77"/>
      <c r="G61" s="77"/>
      <c r="H61" s="192">
        <v>6</v>
      </c>
      <c r="I61" s="120" t="str">
        <f>LOOKUP(H61,'[7]Priority Ratings '!$B$21:$C$27)</f>
        <v>Show stopper</v>
      </c>
      <c r="J61" s="80">
        <f t="shared" si="2"/>
        <v>1.0948905109489052E-2</v>
      </c>
      <c r="K61" s="202" t="s">
        <v>99</v>
      </c>
      <c r="L61" s="81">
        <v>0</v>
      </c>
      <c r="M61" s="82">
        <f t="shared" si="1"/>
        <v>0</v>
      </c>
      <c r="N61" s="83"/>
    </row>
    <row r="62" spans="1:14" s="84" customFormat="1" ht="105" x14ac:dyDescent="0.25">
      <c r="A62" s="178" t="s">
        <v>215</v>
      </c>
      <c r="B62" s="76" t="s">
        <v>96</v>
      </c>
      <c r="C62" s="76" t="s">
        <v>213</v>
      </c>
      <c r="D62" s="85" t="s">
        <v>216</v>
      </c>
      <c r="E62" s="77"/>
      <c r="F62" s="77"/>
      <c r="G62" s="77"/>
      <c r="H62" s="192">
        <v>6</v>
      </c>
      <c r="I62" s="120" t="str">
        <f>LOOKUP(H62,'[7]Priority Ratings '!$B$21:$C$27)</f>
        <v>Show stopper</v>
      </c>
      <c r="J62" s="80">
        <f t="shared" si="2"/>
        <v>1.0948905109489052E-2</v>
      </c>
      <c r="K62" s="202" t="s">
        <v>99</v>
      </c>
      <c r="L62" s="81">
        <v>0</v>
      </c>
      <c r="M62" s="82">
        <f t="shared" si="1"/>
        <v>0</v>
      </c>
      <c r="N62" s="83"/>
    </row>
    <row r="63" spans="1:14" s="84" customFormat="1" ht="105" x14ac:dyDescent="0.25">
      <c r="A63" s="178" t="s">
        <v>217</v>
      </c>
      <c r="B63" s="76" t="s">
        <v>96</v>
      </c>
      <c r="C63" s="76" t="s">
        <v>200</v>
      </c>
      <c r="D63" s="85" t="s">
        <v>218</v>
      </c>
      <c r="E63" s="77"/>
      <c r="F63" s="77"/>
      <c r="G63" s="77"/>
      <c r="H63" s="192">
        <v>6</v>
      </c>
      <c r="I63" s="120" t="str">
        <f>LOOKUP(H63,'[7]Priority Ratings '!$B$21:$C$27)</f>
        <v>Show stopper</v>
      </c>
      <c r="J63" s="80">
        <f t="shared" si="2"/>
        <v>1.0948905109489052E-2</v>
      </c>
      <c r="K63" s="202" t="s">
        <v>99</v>
      </c>
      <c r="L63" s="81">
        <v>0</v>
      </c>
      <c r="M63" s="82">
        <f t="shared" si="1"/>
        <v>0</v>
      </c>
      <c r="N63" s="83"/>
    </row>
    <row r="64" spans="1:14" s="84" customFormat="1" ht="105" x14ac:dyDescent="0.25">
      <c r="A64" s="178" t="s">
        <v>219</v>
      </c>
      <c r="B64" s="76" t="s">
        <v>96</v>
      </c>
      <c r="C64" s="76" t="s">
        <v>200</v>
      </c>
      <c r="D64" s="208" t="s">
        <v>220</v>
      </c>
      <c r="E64" s="77"/>
      <c r="F64" s="77"/>
      <c r="G64" s="77"/>
      <c r="H64" s="192">
        <v>6</v>
      </c>
      <c r="I64" s="120" t="str">
        <f>LOOKUP(H64,'[7]Priority Ratings '!$B$21:$C$27)</f>
        <v>Show stopper</v>
      </c>
      <c r="J64" s="80">
        <f t="shared" si="2"/>
        <v>1.0948905109489052E-2</v>
      </c>
      <c r="K64" s="202" t="s">
        <v>99</v>
      </c>
      <c r="L64" s="81">
        <v>0</v>
      </c>
      <c r="M64" s="82">
        <f t="shared" si="1"/>
        <v>0</v>
      </c>
      <c r="N64" s="83"/>
    </row>
    <row r="65" spans="1:15" s="84" customFormat="1" ht="125" x14ac:dyDescent="0.25">
      <c r="A65" s="178" t="s">
        <v>221</v>
      </c>
      <c r="B65" s="76" t="s">
        <v>96</v>
      </c>
      <c r="C65" s="76" t="s">
        <v>222</v>
      </c>
      <c r="D65" s="85" t="s">
        <v>223</v>
      </c>
      <c r="E65" s="77"/>
      <c r="F65" s="77"/>
      <c r="G65" s="77"/>
      <c r="H65" s="192">
        <v>6</v>
      </c>
      <c r="I65" s="120" t="str">
        <f>LOOKUP(H65,'[7]Priority Ratings '!$B$21:$C$27)</f>
        <v>Show stopper</v>
      </c>
      <c r="J65" s="80">
        <f t="shared" si="2"/>
        <v>1.0948905109489052E-2</v>
      </c>
      <c r="K65" s="202" t="s">
        <v>99</v>
      </c>
      <c r="L65" s="81">
        <v>0</v>
      </c>
      <c r="M65" s="82">
        <f t="shared" si="1"/>
        <v>0</v>
      </c>
      <c r="N65" s="83"/>
    </row>
    <row r="66" spans="1:15" s="84" customFormat="1" ht="105" x14ac:dyDescent="0.25">
      <c r="A66" s="178" t="s">
        <v>224</v>
      </c>
      <c r="B66" s="76" t="s">
        <v>96</v>
      </c>
      <c r="C66" s="76" t="s">
        <v>160</v>
      </c>
      <c r="D66" s="85" t="s">
        <v>225</v>
      </c>
      <c r="E66" s="77"/>
      <c r="F66" s="77"/>
      <c r="G66" s="77"/>
      <c r="H66" s="192">
        <v>6</v>
      </c>
      <c r="I66" s="120" t="str">
        <f>LOOKUP(H66,'[7]Priority Ratings '!$B$21:$C$27)</f>
        <v>Show stopper</v>
      </c>
      <c r="J66" s="80">
        <f t="shared" si="2"/>
        <v>1.0948905109489052E-2</v>
      </c>
      <c r="K66" s="202" t="s">
        <v>99</v>
      </c>
      <c r="L66" s="81">
        <v>0</v>
      </c>
      <c r="M66" s="82">
        <f t="shared" si="1"/>
        <v>0</v>
      </c>
      <c r="N66" s="83"/>
    </row>
    <row r="67" spans="1:15" s="84" customFormat="1" ht="168" x14ac:dyDescent="0.25">
      <c r="A67" s="178" t="s">
        <v>226</v>
      </c>
      <c r="B67" s="76" t="s">
        <v>96</v>
      </c>
      <c r="C67" s="76" t="s">
        <v>227</v>
      </c>
      <c r="D67" s="209" t="s">
        <v>228</v>
      </c>
      <c r="E67" s="77"/>
      <c r="F67" s="77"/>
      <c r="G67" s="77"/>
      <c r="H67" s="192">
        <v>6</v>
      </c>
      <c r="I67" s="120" t="str">
        <f>LOOKUP(H67,'[7]Priority Ratings '!$B$21:$C$27)</f>
        <v>Show stopper</v>
      </c>
      <c r="J67" s="80">
        <f t="shared" si="2"/>
        <v>1.0948905109489052E-2</v>
      </c>
      <c r="K67" s="188" t="s">
        <v>104</v>
      </c>
      <c r="L67" s="81">
        <v>0</v>
      </c>
      <c r="M67" s="82">
        <f t="shared" si="1"/>
        <v>0</v>
      </c>
      <c r="N67" s="83"/>
    </row>
    <row r="68" spans="1:15" s="84" customFormat="1" ht="105" x14ac:dyDescent="0.25">
      <c r="A68" s="178" t="s">
        <v>229</v>
      </c>
      <c r="B68" s="76" t="s">
        <v>96</v>
      </c>
      <c r="C68" s="76" t="s">
        <v>200</v>
      </c>
      <c r="D68" s="85" t="s">
        <v>230</v>
      </c>
      <c r="E68" s="77"/>
      <c r="F68" s="77"/>
      <c r="G68" s="77"/>
      <c r="H68" s="192">
        <v>6</v>
      </c>
      <c r="I68" s="120" t="str">
        <f>LOOKUP(H68,'[7]Priority Ratings '!$B$21:$C$27)</f>
        <v>Show stopper</v>
      </c>
      <c r="J68" s="80">
        <f t="shared" si="2"/>
        <v>1.0948905109489052E-2</v>
      </c>
      <c r="K68" s="202" t="s">
        <v>99</v>
      </c>
      <c r="L68" s="81">
        <v>0</v>
      </c>
      <c r="M68" s="82">
        <f t="shared" si="1"/>
        <v>0</v>
      </c>
      <c r="N68" s="83"/>
    </row>
    <row r="69" spans="1:15" s="84" customFormat="1" ht="112.5" x14ac:dyDescent="0.25">
      <c r="A69" s="178" t="s">
        <v>231</v>
      </c>
      <c r="B69" s="76" t="s">
        <v>96</v>
      </c>
      <c r="C69" s="76" t="s">
        <v>222</v>
      </c>
      <c r="D69" s="85" t="s">
        <v>232</v>
      </c>
      <c r="E69" s="77"/>
      <c r="F69" s="77"/>
      <c r="G69" s="77"/>
      <c r="H69" s="192">
        <v>6</v>
      </c>
      <c r="I69" s="120" t="str">
        <f>LOOKUP(H69,'[7]Priority Ratings '!$B$21:$C$27)</f>
        <v>Show stopper</v>
      </c>
      <c r="J69" s="80">
        <f t="shared" si="2"/>
        <v>1.0948905109489052E-2</v>
      </c>
      <c r="K69" s="202" t="s">
        <v>99</v>
      </c>
      <c r="L69" s="81">
        <v>0</v>
      </c>
      <c r="M69" s="82">
        <f t="shared" si="1"/>
        <v>0</v>
      </c>
      <c r="N69" s="83"/>
    </row>
    <row r="70" spans="1:15" s="84" customFormat="1" ht="187.5" x14ac:dyDescent="0.25">
      <c r="A70" s="178" t="s">
        <v>233</v>
      </c>
      <c r="B70" s="76" t="s">
        <v>96</v>
      </c>
      <c r="C70" s="76" t="s">
        <v>213</v>
      </c>
      <c r="D70" s="85" t="s">
        <v>234</v>
      </c>
      <c r="E70" s="77"/>
      <c r="F70" s="77"/>
      <c r="G70" s="77"/>
      <c r="H70" s="192">
        <v>5</v>
      </c>
      <c r="I70" s="120" t="str">
        <f>LOOKUP(H70,'[7]Priority Ratings '!$B$21:$C$27)</f>
        <v>Critical</v>
      </c>
      <c r="J70" s="80">
        <f t="shared" si="2"/>
        <v>9.1240875912408752E-3</v>
      </c>
      <c r="K70" s="202" t="s">
        <v>99</v>
      </c>
      <c r="L70" s="81">
        <v>0</v>
      </c>
      <c r="M70" s="82">
        <f t="shared" si="1"/>
        <v>0</v>
      </c>
      <c r="N70" s="83"/>
    </row>
    <row r="71" spans="1:15" s="84" customFormat="1" ht="105" x14ac:dyDescent="0.25">
      <c r="A71" s="178" t="s">
        <v>235</v>
      </c>
      <c r="B71" s="76" t="s">
        <v>96</v>
      </c>
      <c r="C71" s="76" t="s">
        <v>131</v>
      </c>
      <c r="D71" s="85" t="s">
        <v>236</v>
      </c>
      <c r="E71" s="77"/>
      <c r="F71" s="77"/>
      <c r="G71" s="77"/>
      <c r="H71" s="192">
        <v>6</v>
      </c>
      <c r="I71" s="120" t="str">
        <f>LOOKUP(H71,'[7]Priority Ratings '!$B$21:$C$27)</f>
        <v>Show stopper</v>
      </c>
      <c r="J71" s="91">
        <f t="shared" si="2"/>
        <v>1.0948905109489052E-2</v>
      </c>
      <c r="K71" s="202" t="s">
        <v>99</v>
      </c>
      <c r="L71" s="81">
        <v>0</v>
      </c>
      <c r="M71" s="92">
        <f t="shared" si="1"/>
        <v>0</v>
      </c>
      <c r="N71" s="83"/>
    </row>
    <row r="72" spans="1:15" s="84" customFormat="1" ht="105" x14ac:dyDescent="0.25">
      <c r="A72" s="178" t="s">
        <v>237</v>
      </c>
      <c r="B72" s="76" t="s">
        <v>96</v>
      </c>
      <c r="C72" s="76" t="s">
        <v>145</v>
      </c>
      <c r="D72" s="85" t="s">
        <v>238</v>
      </c>
      <c r="E72" s="77"/>
      <c r="F72" s="77"/>
      <c r="G72" s="77"/>
      <c r="H72" s="192">
        <v>6</v>
      </c>
      <c r="I72" s="120" t="str">
        <f>LOOKUP(H72,'[7]Priority Ratings '!$B$21:$C$27)</f>
        <v>Show stopper</v>
      </c>
      <c r="J72" s="80">
        <f t="shared" si="2"/>
        <v>1.0948905109489052E-2</v>
      </c>
      <c r="K72" s="202" t="s">
        <v>99</v>
      </c>
      <c r="L72" s="81">
        <v>0</v>
      </c>
      <c r="M72" s="82">
        <f t="shared" si="1"/>
        <v>0</v>
      </c>
      <c r="N72" s="83"/>
    </row>
    <row r="73" spans="1:15" s="84" customFormat="1" ht="105" x14ac:dyDescent="0.25">
      <c r="A73" s="178" t="s">
        <v>239</v>
      </c>
      <c r="B73" s="76" t="s">
        <v>96</v>
      </c>
      <c r="C73" s="76" t="s">
        <v>137</v>
      </c>
      <c r="D73" s="85" t="s">
        <v>240</v>
      </c>
      <c r="E73" s="77"/>
      <c r="F73" s="77"/>
      <c r="G73" s="77"/>
      <c r="H73" s="192">
        <v>6</v>
      </c>
      <c r="I73" s="120" t="str">
        <f>LOOKUP(H73,'[7]Priority Ratings '!$B$21:$C$27)</f>
        <v>Show stopper</v>
      </c>
      <c r="J73" s="80">
        <f t="shared" si="2"/>
        <v>1.0948905109489052E-2</v>
      </c>
      <c r="K73" s="202" t="s">
        <v>99</v>
      </c>
      <c r="L73" s="81">
        <v>0</v>
      </c>
      <c r="M73" s="82">
        <f t="shared" si="1"/>
        <v>0</v>
      </c>
      <c r="N73" s="83"/>
    </row>
    <row r="74" spans="1:15" s="84" customFormat="1" ht="105" x14ac:dyDescent="0.25">
      <c r="A74" s="178" t="s">
        <v>241</v>
      </c>
      <c r="B74" s="76" t="s">
        <v>96</v>
      </c>
      <c r="C74" s="76" t="s">
        <v>145</v>
      </c>
      <c r="D74" s="85" t="s">
        <v>242</v>
      </c>
      <c r="E74" s="77"/>
      <c r="F74" s="77"/>
      <c r="G74" s="77"/>
      <c r="H74" s="192">
        <v>6</v>
      </c>
      <c r="I74" s="120" t="str">
        <f>LOOKUP(H74,'[7]Priority Ratings '!$B$21:$C$27)</f>
        <v>Show stopper</v>
      </c>
      <c r="J74" s="91">
        <f t="shared" si="2"/>
        <v>1.0948905109489052E-2</v>
      </c>
      <c r="K74" s="202" t="s">
        <v>99</v>
      </c>
      <c r="L74" s="81">
        <v>0</v>
      </c>
      <c r="M74" s="92">
        <f t="shared" si="1"/>
        <v>0</v>
      </c>
      <c r="N74" s="83"/>
    </row>
    <row r="75" spans="1:15" s="84" customFormat="1" ht="230" x14ac:dyDescent="0.25">
      <c r="A75" s="178" t="s">
        <v>243</v>
      </c>
      <c r="B75" s="76" t="s">
        <v>96</v>
      </c>
      <c r="C75" s="76" t="s">
        <v>244</v>
      </c>
      <c r="D75" s="85" t="s">
        <v>245</v>
      </c>
      <c r="E75" s="77"/>
      <c r="F75" s="77"/>
      <c r="G75" s="77"/>
      <c r="H75" s="192">
        <v>5</v>
      </c>
      <c r="I75" s="120" t="str">
        <f>LOOKUP(H75,'[7]Priority Ratings '!$B$21:$C$27)</f>
        <v>Critical</v>
      </c>
      <c r="J75" s="80">
        <f t="shared" ref="J75:J103" si="3">H75/$H$104</f>
        <v>9.1240875912408752E-3</v>
      </c>
      <c r="K75" s="234" t="s">
        <v>937</v>
      </c>
      <c r="L75" s="81">
        <v>0</v>
      </c>
      <c r="M75" s="82">
        <f t="shared" si="1"/>
        <v>0</v>
      </c>
      <c r="N75" s="83"/>
    </row>
    <row r="76" spans="1:15" s="89" customFormat="1" ht="105" x14ac:dyDescent="0.25">
      <c r="A76" s="178" t="s">
        <v>246</v>
      </c>
      <c r="B76" s="76" t="s">
        <v>96</v>
      </c>
      <c r="C76" s="76" t="s">
        <v>200</v>
      </c>
      <c r="D76" s="85" t="s">
        <v>247</v>
      </c>
      <c r="E76" s="77"/>
      <c r="F76" s="77"/>
      <c r="G76" s="77"/>
      <c r="H76" s="192">
        <v>6</v>
      </c>
      <c r="I76" s="120" t="str">
        <f>LOOKUP(H76,'[7]Priority Ratings '!$B$21:$C$27)</f>
        <v>Show stopper</v>
      </c>
      <c r="J76" s="87">
        <f t="shared" si="3"/>
        <v>1.0948905109489052E-2</v>
      </c>
      <c r="K76" s="202" t="s">
        <v>99</v>
      </c>
      <c r="L76" s="81">
        <v>0</v>
      </c>
      <c r="M76" s="88">
        <f t="shared" ref="M76:M103" si="4">J76*L76</f>
        <v>0</v>
      </c>
      <c r="N76" s="83"/>
      <c r="O76" s="84"/>
    </row>
    <row r="77" spans="1:15" s="84" customFormat="1" ht="105" x14ac:dyDescent="0.25">
      <c r="A77" s="178" t="s">
        <v>248</v>
      </c>
      <c r="B77" s="76" t="s">
        <v>96</v>
      </c>
      <c r="C77" s="76" t="s">
        <v>249</v>
      </c>
      <c r="D77" s="85" t="s">
        <v>250</v>
      </c>
      <c r="E77" s="77"/>
      <c r="F77" s="77"/>
      <c r="G77" s="77"/>
      <c r="H77" s="192">
        <v>6</v>
      </c>
      <c r="I77" s="120" t="str">
        <f>LOOKUP(H77,'[7]Priority Ratings '!$B$21:$C$27)</f>
        <v>Show stopper</v>
      </c>
      <c r="J77" s="80">
        <f t="shared" si="3"/>
        <v>1.0948905109489052E-2</v>
      </c>
      <c r="K77" s="202" t="s">
        <v>99</v>
      </c>
      <c r="L77" s="81">
        <v>0</v>
      </c>
      <c r="M77" s="82">
        <f t="shared" si="4"/>
        <v>0</v>
      </c>
      <c r="N77" s="83"/>
    </row>
    <row r="78" spans="1:15" s="84" customFormat="1" ht="105" x14ac:dyDescent="0.25">
      <c r="A78" s="178" t="s">
        <v>251</v>
      </c>
      <c r="B78" s="76" t="s">
        <v>96</v>
      </c>
      <c r="C78" s="76" t="s">
        <v>222</v>
      </c>
      <c r="D78" s="85" t="s">
        <v>252</v>
      </c>
      <c r="E78" s="77"/>
      <c r="F78" s="77"/>
      <c r="G78" s="77"/>
      <c r="H78" s="192">
        <v>6</v>
      </c>
      <c r="I78" s="120" t="str">
        <f>LOOKUP(H78,'[7]Priority Ratings '!$B$21:$C$27)</f>
        <v>Show stopper</v>
      </c>
      <c r="J78" s="91">
        <f t="shared" si="3"/>
        <v>1.0948905109489052E-2</v>
      </c>
      <c r="K78" s="202" t="s">
        <v>99</v>
      </c>
      <c r="L78" s="81">
        <v>0</v>
      </c>
      <c r="M78" s="92">
        <f t="shared" si="4"/>
        <v>0</v>
      </c>
      <c r="N78" s="83"/>
    </row>
    <row r="79" spans="1:15" s="84" customFormat="1" ht="105" x14ac:dyDescent="0.25">
      <c r="A79" s="178" t="s">
        <v>253</v>
      </c>
      <c r="B79" s="76" t="s">
        <v>96</v>
      </c>
      <c r="C79" s="76" t="s">
        <v>148</v>
      </c>
      <c r="D79" s="85" t="s">
        <v>254</v>
      </c>
      <c r="E79" s="77"/>
      <c r="F79" s="77"/>
      <c r="G79" s="77"/>
      <c r="H79" s="192">
        <v>6</v>
      </c>
      <c r="I79" s="120" t="str">
        <f>LOOKUP(H79,'[7]Priority Ratings '!$B$21:$C$27)</f>
        <v>Show stopper</v>
      </c>
      <c r="J79" s="91">
        <f t="shared" si="3"/>
        <v>1.0948905109489052E-2</v>
      </c>
      <c r="K79" s="202" t="s">
        <v>99</v>
      </c>
      <c r="L79" s="81">
        <v>0</v>
      </c>
      <c r="M79" s="92">
        <f t="shared" si="4"/>
        <v>0</v>
      </c>
      <c r="N79" s="83"/>
    </row>
    <row r="80" spans="1:15" s="84" customFormat="1" ht="105" x14ac:dyDescent="0.25">
      <c r="A80" s="178" t="s">
        <v>255</v>
      </c>
      <c r="B80" s="76" t="s">
        <v>96</v>
      </c>
      <c r="C80" s="76" t="s">
        <v>160</v>
      </c>
      <c r="D80" s="85" t="s">
        <v>938</v>
      </c>
      <c r="E80" s="77"/>
      <c r="F80" s="77"/>
      <c r="G80" s="77"/>
      <c r="H80" s="192">
        <v>6</v>
      </c>
      <c r="I80" s="120" t="str">
        <f>LOOKUP(H80,'[7]Priority Ratings '!$B$21:$C$27)</f>
        <v>Show stopper</v>
      </c>
      <c r="J80" s="91">
        <f t="shared" si="3"/>
        <v>1.0948905109489052E-2</v>
      </c>
      <c r="K80" s="202" t="s">
        <v>99</v>
      </c>
      <c r="L80" s="81">
        <v>0</v>
      </c>
      <c r="M80" s="92">
        <f t="shared" si="4"/>
        <v>0</v>
      </c>
      <c r="N80" s="83"/>
    </row>
    <row r="81" spans="1:14" s="84" customFormat="1" ht="105" x14ac:dyDescent="0.25">
      <c r="A81" s="178" t="s">
        <v>256</v>
      </c>
      <c r="B81" s="76" t="s">
        <v>96</v>
      </c>
      <c r="C81" s="76" t="s">
        <v>213</v>
      </c>
      <c r="D81" s="85" t="s">
        <v>257</v>
      </c>
      <c r="E81" s="77"/>
      <c r="F81" s="77"/>
      <c r="G81" s="77"/>
      <c r="H81" s="192">
        <v>6</v>
      </c>
      <c r="I81" s="120" t="str">
        <f>LOOKUP(H81,'[7]Priority Ratings '!$B$21:$C$27)</f>
        <v>Show stopper</v>
      </c>
      <c r="J81" s="80">
        <f t="shared" si="3"/>
        <v>1.0948905109489052E-2</v>
      </c>
      <c r="K81" s="202" t="s">
        <v>99</v>
      </c>
      <c r="L81" s="81">
        <v>0</v>
      </c>
      <c r="M81" s="82">
        <f t="shared" si="4"/>
        <v>0</v>
      </c>
      <c r="N81" s="83"/>
    </row>
    <row r="82" spans="1:14" s="84" customFormat="1" ht="105" x14ac:dyDescent="0.25">
      <c r="A82" s="178" t="s">
        <v>258</v>
      </c>
      <c r="B82" s="76" t="s">
        <v>96</v>
      </c>
      <c r="C82" s="76" t="s">
        <v>200</v>
      </c>
      <c r="D82" s="85" t="s">
        <v>259</v>
      </c>
      <c r="E82" s="77"/>
      <c r="F82" s="77"/>
      <c r="G82" s="77"/>
      <c r="H82" s="192">
        <v>6</v>
      </c>
      <c r="I82" s="120" t="str">
        <f>LOOKUP(H82,'[7]Priority Ratings '!$B$21:$C$27)</f>
        <v>Show stopper</v>
      </c>
      <c r="J82" s="80">
        <f t="shared" si="3"/>
        <v>1.0948905109489052E-2</v>
      </c>
      <c r="K82" s="202" t="s">
        <v>99</v>
      </c>
      <c r="L82" s="81">
        <v>0</v>
      </c>
      <c r="M82" s="82">
        <f t="shared" si="4"/>
        <v>0</v>
      </c>
      <c r="N82" s="83"/>
    </row>
    <row r="83" spans="1:14" s="84" customFormat="1" ht="105" x14ac:dyDescent="0.25">
      <c r="A83" s="178" t="s">
        <v>260</v>
      </c>
      <c r="B83" s="76" t="s">
        <v>96</v>
      </c>
      <c r="C83" s="76" t="s">
        <v>145</v>
      </c>
      <c r="D83" s="85" t="s">
        <v>261</v>
      </c>
      <c r="E83" s="77"/>
      <c r="F83" s="77"/>
      <c r="G83" s="77"/>
      <c r="H83" s="192">
        <v>6</v>
      </c>
      <c r="I83" s="120" t="str">
        <f>LOOKUP(H83,'[7]Priority Ratings '!$B$21:$C$27)</f>
        <v>Show stopper</v>
      </c>
      <c r="J83" s="80">
        <f t="shared" si="3"/>
        <v>1.0948905109489052E-2</v>
      </c>
      <c r="K83" s="202" t="s">
        <v>99</v>
      </c>
      <c r="L83" s="81">
        <v>0</v>
      </c>
      <c r="M83" s="82">
        <f t="shared" si="4"/>
        <v>0</v>
      </c>
      <c r="N83" s="83"/>
    </row>
    <row r="84" spans="1:14" s="84" customFormat="1" ht="137.5" x14ac:dyDescent="0.25">
      <c r="A84" s="178" t="s">
        <v>262</v>
      </c>
      <c r="B84" s="76" t="s">
        <v>96</v>
      </c>
      <c r="C84" s="76" t="s">
        <v>151</v>
      </c>
      <c r="D84" s="85" t="s">
        <v>263</v>
      </c>
      <c r="E84" s="77"/>
      <c r="F84" s="77"/>
      <c r="G84" s="77"/>
      <c r="H84" s="192">
        <v>6</v>
      </c>
      <c r="I84" s="120" t="str">
        <f>LOOKUP(H84,'[7]Priority Ratings '!$B$21:$C$27)</f>
        <v>Show stopper</v>
      </c>
      <c r="J84" s="80">
        <f t="shared" si="3"/>
        <v>1.0948905109489052E-2</v>
      </c>
      <c r="K84" s="202" t="s">
        <v>99</v>
      </c>
      <c r="L84" s="81">
        <v>0</v>
      </c>
      <c r="M84" s="82">
        <f t="shared" si="4"/>
        <v>0</v>
      </c>
      <c r="N84" s="83"/>
    </row>
    <row r="85" spans="1:14" s="84" customFormat="1" ht="105" x14ac:dyDescent="0.25">
      <c r="A85" s="178" t="s">
        <v>264</v>
      </c>
      <c r="B85" s="76" t="s">
        <v>96</v>
      </c>
      <c r="C85" s="76" t="s">
        <v>148</v>
      </c>
      <c r="D85" s="85" t="s">
        <v>265</v>
      </c>
      <c r="E85" s="77"/>
      <c r="F85" s="77"/>
      <c r="G85" s="77"/>
      <c r="H85" s="192">
        <v>6</v>
      </c>
      <c r="I85" s="120" t="str">
        <f>LOOKUP(H85,'[7]Priority Ratings '!$B$21:$C$27)</f>
        <v>Show stopper</v>
      </c>
      <c r="J85" s="80">
        <f t="shared" si="3"/>
        <v>1.0948905109489052E-2</v>
      </c>
      <c r="K85" s="202" t="s">
        <v>99</v>
      </c>
      <c r="L85" s="81">
        <v>0</v>
      </c>
      <c r="M85" s="82">
        <f t="shared" si="4"/>
        <v>0</v>
      </c>
      <c r="N85" s="83"/>
    </row>
    <row r="86" spans="1:14" s="84" customFormat="1" ht="105" x14ac:dyDescent="0.25">
      <c r="A86" s="178" t="s">
        <v>266</v>
      </c>
      <c r="B86" s="76" t="s">
        <v>96</v>
      </c>
      <c r="C86" s="76" t="s">
        <v>267</v>
      </c>
      <c r="D86" s="85" t="s">
        <v>268</v>
      </c>
      <c r="E86" s="77"/>
      <c r="F86" s="77"/>
      <c r="G86" s="77"/>
      <c r="H86" s="192">
        <v>6</v>
      </c>
      <c r="I86" s="120" t="str">
        <f>LOOKUP(H86,'[7]Priority Ratings '!$B$21:$C$27)</f>
        <v>Show stopper</v>
      </c>
      <c r="J86" s="80">
        <f t="shared" si="3"/>
        <v>1.0948905109489052E-2</v>
      </c>
      <c r="K86" s="202" t="s">
        <v>99</v>
      </c>
      <c r="L86" s="81">
        <v>0</v>
      </c>
      <c r="M86" s="82">
        <f t="shared" si="4"/>
        <v>0</v>
      </c>
      <c r="N86" s="83"/>
    </row>
    <row r="87" spans="1:14" s="84" customFormat="1" ht="105" x14ac:dyDescent="0.25">
      <c r="A87" s="178" t="s">
        <v>269</v>
      </c>
      <c r="B87" s="76" t="s">
        <v>96</v>
      </c>
      <c r="C87" s="76" t="s">
        <v>145</v>
      </c>
      <c r="D87" s="85" t="s">
        <v>270</v>
      </c>
      <c r="E87" s="77"/>
      <c r="F87" s="77"/>
      <c r="G87" s="77"/>
      <c r="H87" s="192">
        <v>6</v>
      </c>
      <c r="I87" s="120" t="str">
        <f>LOOKUP(H87,'[7]Priority Ratings '!$B$21:$C$27)</f>
        <v>Show stopper</v>
      </c>
      <c r="J87" s="80">
        <f t="shared" si="3"/>
        <v>1.0948905109489052E-2</v>
      </c>
      <c r="K87" s="202" t="s">
        <v>99</v>
      </c>
      <c r="L87" s="81">
        <v>0</v>
      </c>
      <c r="M87" s="82">
        <f t="shared" si="4"/>
        <v>0</v>
      </c>
      <c r="N87" s="83"/>
    </row>
    <row r="88" spans="1:14" s="84" customFormat="1" ht="105" x14ac:dyDescent="0.25">
      <c r="A88" s="178" t="s">
        <v>271</v>
      </c>
      <c r="B88" s="76" t="s">
        <v>96</v>
      </c>
      <c r="C88" s="76" t="s">
        <v>145</v>
      </c>
      <c r="D88" s="85" t="s">
        <v>939</v>
      </c>
      <c r="E88" s="77"/>
      <c r="F88" s="77"/>
      <c r="G88" s="77"/>
      <c r="H88" s="192">
        <v>6</v>
      </c>
      <c r="I88" s="120" t="str">
        <f>LOOKUP(H88,'[7]Priority Ratings '!$B$21:$C$27)</f>
        <v>Show stopper</v>
      </c>
      <c r="J88" s="80">
        <f t="shared" si="3"/>
        <v>1.0948905109489052E-2</v>
      </c>
      <c r="K88" s="202" t="s">
        <v>99</v>
      </c>
      <c r="L88" s="81">
        <v>0</v>
      </c>
      <c r="M88" s="82">
        <f t="shared" si="4"/>
        <v>0</v>
      </c>
      <c r="N88" s="83"/>
    </row>
    <row r="89" spans="1:14" s="84" customFormat="1" ht="105" x14ac:dyDescent="0.25">
      <c r="A89" s="178" t="s">
        <v>272</v>
      </c>
      <c r="B89" s="76" t="s">
        <v>96</v>
      </c>
      <c r="C89" s="76" t="s">
        <v>145</v>
      </c>
      <c r="D89" s="85" t="s">
        <v>273</v>
      </c>
      <c r="E89" s="77"/>
      <c r="F89" s="77"/>
      <c r="G89" s="77"/>
      <c r="H89" s="192">
        <v>6</v>
      </c>
      <c r="I89" s="120" t="str">
        <f>LOOKUP(H89,'[7]Priority Ratings '!$B$21:$C$27)</f>
        <v>Show stopper</v>
      </c>
      <c r="J89" s="80">
        <f t="shared" si="3"/>
        <v>1.0948905109489052E-2</v>
      </c>
      <c r="K89" s="202" t="s">
        <v>99</v>
      </c>
      <c r="L89" s="81">
        <v>0</v>
      </c>
      <c r="M89" s="82">
        <f t="shared" si="4"/>
        <v>0</v>
      </c>
      <c r="N89" s="83"/>
    </row>
    <row r="90" spans="1:14" s="84" customFormat="1" ht="112.5" x14ac:dyDescent="0.25">
      <c r="A90" s="178" t="s">
        <v>274</v>
      </c>
      <c r="B90" s="76" t="s">
        <v>96</v>
      </c>
      <c r="C90" s="76" t="s">
        <v>145</v>
      </c>
      <c r="D90" s="85" t="s">
        <v>275</v>
      </c>
      <c r="E90" s="77"/>
      <c r="F90" s="77"/>
      <c r="G90" s="77"/>
      <c r="H90" s="192">
        <v>6</v>
      </c>
      <c r="I90" s="120" t="str">
        <f>LOOKUP(H90,'[7]Priority Ratings '!$B$21:$C$27)</f>
        <v>Show stopper</v>
      </c>
      <c r="J90" s="80">
        <f t="shared" si="3"/>
        <v>1.0948905109489052E-2</v>
      </c>
      <c r="K90" s="202" t="s">
        <v>99</v>
      </c>
      <c r="L90" s="81">
        <v>0</v>
      </c>
      <c r="M90" s="82">
        <f t="shared" si="4"/>
        <v>0</v>
      </c>
      <c r="N90" s="83"/>
    </row>
    <row r="91" spans="1:14" s="84" customFormat="1" ht="168" x14ac:dyDescent="0.25">
      <c r="A91" s="178" t="s">
        <v>276</v>
      </c>
      <c r="B91" s="76" t="s">
        <v>96</v>
      </c>
      <c r="C91" s="76" t="s">
        <v>222</v>
      </c>
      <c r="D91" s="85" t="s">
        <v>277</v>
      </c>
      <c r="E91" s="77"/>
      <c r="F91" s="77"/>
      <c r="G91" s="77"/>
      <c r="H91" s="192">
        <v>6</v>
      </c>
      <c r="I91" s="120" t="str">
        <f>LOOKUP(H91,'[7]Priority Ratings '!$B$21:$C$27)</f>
        <v>Show stopper</v>
      </c>
      <c r="J91" s="80">
        <f t="shared" si="3"/>
        <v>1.0948905109489052E-2</v>
      </c>
      <c r="K91" s="188" t="s">
        <v>104</v>
      </c>
      <c r="L91" s="81">
        <v>0</v>
      </c>
      <c r="M91" s="82">
        <f t="shared" si="4"/>
        <v>0</v>
      </c>
      <c r="N91" s="83"/>
    </row>
    <row r="92" spans="1:14" s="84" customFormat="1" ht="105" x14ac:dyDescent="0.25">
      <c r="A92" s="178" t="s">
        <v>278</v>
      </c>
      <c r="B92" s="76" t="s">
        <v>96</v>
      </c>
      <c r="C92" s="76" t="s">
        <v>145</v>
      </c>
      <c r="D92" s="85" t="s">
        <v>279</v>
      </c>
      <c r="E92" s="77"/>
      <c r="F92" s="77"/>
      <c r="G92" s="77"/>
      <c r="H92" s="192">
        <v>6</v>
      </c>
      <c r="I92" s="120" t="str">
        <f>LOOKUP(H92,'[7]Priority Ratings '!$B$21:$C$27)</f>
        <v>Show stopper</v>
      </c>
      <c r="J92" s="80">
        <f t="shared" si="3"/>
        <v>1.0948905109489052E-2</v>
      </c>
      <c r="K92" s="202" t="s">
        <v>99</v>
      </c>
      <c r="L92" s="81">
        <v>0</v>
      </c>
      <c r="M92" s="82">
        <f t="shared" si="4"/>
        <v>0</v>
      </c>
      <c r="N92" s="83"/>
    </row>
    <row r="93" spans="1:14" s="84" customFormat="1" ht="105" x14ac:dyDescent="0.25">
      <c r="A93" s="178" t="s">
        <v>280</v>
      </c>
      <c r="B93" s="76" t="s">
        <v>96</v>
      </c>
      <c r="C93" s="76" t="s">
        <v>169</v>
      </c>
      <c r="D93" s="85" t="s">
        <v>936</v>
      </c>
      <c r="E93" s="77"/>
      <c r="F93" s="77"/>
      <c r="G93" s="77"/>
      <c r="H93" s="192">
        <v>6</v>
      </c>
      <c r="I93" s="120" t="str">
        <f>LOOKUP(H93,'[7]Priority Ratings '!$B$21:$C$27)</f>
        <v>Show stopper</v>
      </c>
      <c r="J93" s="80">
        <f t="shared" si="3"/>
        <v>1.0948905109489052E-2</v>
      </c>
      <c r="K93" s="202" t="s">
        <v>99</v>
      </c>
      <c r="L93" s="81">
        <v>0</v>
      </c>
      <c r="M93" s="82">
        <f t="shared" si="4"/>
        <v>0</v>
      </c>
      <c r="N93" s="83"/>
    </row>
    <row r="94" spans="1:14" s="84" customFormat="1" ht="105" x14ac:dyDescent="0.25">
      <c r="A94" s="178" t="s">
        <v>281</v>
      </c>
      <c r="B94" s="76" t="s">
        <v>96</v>
      </c>
      <c r="C94" s="76" t="s">
        <v>160</v>
      </c>
      <c r="D94" s="85" t="s">
        <v>282</v>
      </c>
      <c r="E94" s="77"/>
      <c r="F94" s="77"/>
      <c r="G94" s="77"/>
      <c r="H94" s="192">
        <v>6</v>
      </c>
      <c r="I94" s="120" t="str">
        <f>LOOKUP(H94,'[7]Priority Ratings '!$B$21:$C$27)</f>
        <v>Show stopper</v>
      </c>
      <c r="J94" s="80">
        <f t="shared" si="3"/>
        <v>1.0948905109489052E-2</v>
      </c>
      <c r="K94" s="202" t="s">
        <v>99</v>
      </c>
      <c r="L94" s="81">
        <v>0</v>
      </c>
      <c r="M94" s="82">
        <f t="shared" si="4"/>
        <v>0</v>
      </c>
      <c r="N94" s="83"/>
    </row>
    <row r="95" spans="1:14" s="84" customFormat="1" ht="105" x14ac:dyDescent="0.25">
      <c r="A95" s="178" t="s">
        <v>283</v>
      </c>
      <c r="B95" s="76" t="s">
        <v>96</v>
      </c>
      <c r="C95" s="76" t="s">
        <v>160</v>
      </c>
      <c r="D95" s="85" t="s">
        <v>284</v>
      </c>
      <c r="E95" s="77"/>
      <c r="F95" s="77"/>
      <c r="G95" s="77"/>
      <c r="H95" s="192">
        <v>6</v>
      </c>
      <c r="I95" s="120" t="str">
        <f>LOOKUP(H95,'[7]Priority Ratings '!$B$21:$C$27)</f>
        <v>Show stopper</v>
      </c>
      <c r="J95" s="80">
        <f t="shared" si="3"/>
        <v>1.0948905109489052E-2</v>
      </c>
      <c r="K95" s="202" t="s">
        <v>99</v>
      </c>
      <c r="L95" s="81">
        <v>0</v>
      </c>
      <c r="M95" s="82">
        <f t="shared" si="4"/>
        <v>0</v>
      </c>
      <c r="N95" s="83"/>
    </row>
    <row r="96" spans="1:14" s="84" customFormat="1" ht="200" x14ac:dyDescent="0.25">
      <c r="A96" s="178" t="s">
        <v>285</v>
      </c>
      <c r="B96" s="76" t="s">
        <v>96</v>
      </c>
      <c r="C96" s="76" t="s">
        <v>286</v>
      </c>
      <c r="D96" s="85" t="s">
        <v>287</v>
      </c>
      <c r="E96" s="77"/>
      <c r="F96" s="77"/>
      <c r="G96" s="77"/>
      <c r="H96" s="192">
        <v>6</v>
      </c>
      <c r="I96" s="120" t="str">
        <f>LOOKUP(H96,'[7]Priority Ratings '!$B$21:$C$27)</f>
        <v>Show stopper</v>
      </c>
      <c r="J96" s="80">
        <f t="shared" si="3"/>
        <v>1.0948905109489052E-2</v>
      </c>
      <c r="K96" s="202" t="s">
        <v>99</v>
      </c>
      <c r="L96" s="81">
        <v>0</v>
      </c>
      <c r="M96" s="82">
        <f t="shared" si="4"/>
        <v>0</v>
      </c>
      <c r="N96" s="83"/>
    </row>
    <row r="97" spans="1:14" s="84" customFormat="1" ht="105" x14ac:dyDescent="0.25">
      <c r="A97" s="178" t="s">
        <v>288</v>
      </c>
      <c r="B97" s="76" t="s">
        <v>96</v>
      </c>
      <c r="C97" s="76" t="s">
        <v>151</v>
      </c>
      <c r="D97" s="85" t="s">
        <v>289</v>
      </c>
      <c r="E97" s="77"/>
      <c r="F97" s="77"/>
      <c r="G97" s="77"/>
      <c r="H97" s="192">
        <v>5</v>
      </c>
      <c r="I97" s="120" t="str">
        <f>LOOKUP(H97,'[7]Priority Ratings '!$B$21:$C$27)</f>
        <v>Critical</v>
      </c>
      <c r="J97" s="80">
        <f t="shared" si="3"/>
        <v>9.1240875912408752E-3</v>
      </c>
      <c r="K97" s="202" t="s">
        <v>99</v>
      </c>
      <c r="L97" s="81">
        <v>0</v>
      </c>
      <c r="M97" s="82">
        <f t="shared" si="4"/>
        <v>0</v>
      </c>
      <c r="N97" s="83"/>
    </row>
    <row r="98" spans="1:14" s="84" customFormat="1" ht="112.5" x14ac:dyDescent="0.25">
      <c r="A98" s="178" t="s">
        <v>290</v>
      </c>
      <c r="B98" s="76" t="s">
        <v>96</v>
      </c>
      <c r="C98" s="76" t="s">
        <v>151</v>
      </c>
      <c r="D98" s="85" t="s">
        <v>291</v>
      </c>
      <c r="E98" s="77"/>
      <c r="F98" s="77"/>
      <c r="G98" s="77"/>
      <c r="H98" s="192">
        <v>6</v>
      </c>
      <c r="I98" s="120" t="str">
        <f>LOOKUP(H98,'[7]Priority Ratings '!$B$21:$C$27)</f>
        <v>Show stopper</v>
      </c>
      <c r="J98" s="80">
        <f t="shared" si="3"/>
        <v>1.0948905109489052E-2</v>
      </c>
      <c r="K98" s="202" t="s">
        <v>99</v>
      </c>
      <c r="L98" s="81">
        <v>0</v>
      </c>
      <c r="M98" s="82">
        <f t="shared" si="4"/>
        <v>0</v>
      </c>
      <c r="N98" s="83"/>
    </row>
    <row r="99" spans="1:14" s="84" customFormat="1" ht="105" x14ac:dyDescent="0.25">
      <c r="A99" s="178" t="s">
        <v>292</v>
      </c>
      <c r="B99" s="76" t="s">
        <v>96</v>
      </c>
      <c r="C99" s="76" t="s">
        <v>137</v>
      </c>
      <c r="D99" s="85" t="s">
        <v>293</v>
      </c>
      <c r="E99" s="77"/>
      <c r="F99" s="77"/>
      <c r="G99" s="77"/>
      <c r="H99" s="192">
        <v>5</v>
      </c>
      <c r="I99" s="120" t="str">
        <f>LOOKUP(H99,'[7]Priority Ratings '!$B$21:$C$27)</f>
        <v>Critical</v>
      </c>
      <c r="J99" s="80">
        <f t="shared" si="3"/>
        <v>9.1240875912408752E-3</v>
      </c>
      <c r="K99" s="202" t="s">
        <v>99</v>
      </c>
      <c r="L99" s="81">
        <v>0</v>
      </c>
      <c r="M99" s="82">
        <f t="shared" si="4"/>
        <v>0</v>
      </c>
      <c r="N99" s="83"/>
    </row>
    <row r="100" spans="1:14" s="84" customFormat="1" ht="105" x14ac:dyDescent="0.25">
      <c r="A100" s="178" t="s">
        <v>294</v>
      </c>
      <c r="B100" s="76" t="s">
        <v>96</v>
      </c>
      <c r="C100" s="76" t="s">
        <v>295</v>
      </c>
      <c r="D100" s="85" t="s">
        <v>296</v>
      </c>
      <c r="E100" s="77"/>
      <c r="F100" s="77"/>
      <c r="G100" s="77"/>
      <c r="H100" s="192">
        <v>5</v>
      </c>
      <c r="I100" s="120" t="str">
        <f>LOOKUP(H100,'[7]Priority Ratings '!$B$21:$C$27)</f>
        <v>Critical</v>
      </c>
      <c r="J100" s="80">
        <f t="shared" si="3"/>
        <v>9.1240875912408752E-3</v>
      </c>
      <c r="K100" s="202" t="s">
        <v>99</v>
      </c>
      <c r="L100" s="81">
        <v>0</v>
      </c>
      <c r="M100" s="82">
        <f t="shared" si="4"/>
        <v>0</v>
      </c>
      <c r="N100" s="83"/>
    </row>
    <row r="101" spans="1:14" s="84" customFormat="1" ht="105" x14ac:dyDescent="0.25">
      <c r="A101" s="178" t="s">
        <v>297</v>
      </c>
      <c r="B101" s="76" t="s">
        <v>96</v>
      </c>
      <c r="C101" s="76" t="s">
        <v>97</v>
      </c>
      <c r="D101" s="76" t="s">
        <v>298</v>
      </c>
      <c r="E101" s="77"/>
      <c r="F101" s="77"/>
      <c r="G101" s="77"/>
      <c r="H101" s="192">
        <v>6</v>
      </c>
      <c r="I101" s="120" t="str">
        <f>LOOKUP(H101,'[7]Priority Ratings '!$B$21:$C$27)</f>
        <v>Show stopper</v>
      </c>
      <c r="J101" s="80">
        <f t="shared" si="3"/>
        <v>1.0948905109489052E-2</v>
      </c>
      <c r="K101" s="202" t="s">
        <v>99</v>
      </c>
      <c r="L101" s="81">
        <v>0</v>
      </c>
      <c r="M101" s="82">
        <f t="shared" si="4"/>
        <v>0</v>
      </c>
      <c r="N101" s="83"/>
    </row>
    <row r="102" spans="1:14" s="84" customFormat="1" ht="137.5" x14ac:dyDescent="0.25">
      <c r="A102" s="178" t="s">
        <v>299</v>
      </c>
      <c r="B102" s="76" t="s">
        <v>96</v>
      </c>
      <c r="C102" s="76" t="s">
        <v>97</v>
      </c>
      <c r="D102" s="76" t="s">
        <v>300</v>
      </c>
      <c r="E102" s="77" t="s">
        <v>301</v>
      </c>
      <c r="F102" s="77"/>
      <c r="G102" s="77"/>
      <c r="H102" s="192">
        <v>6</v>
      </c>
      <c r="I102" s="120" t="str">
        <f>LOOKUP(H102,'[7]Priority Ratings '!$B$21:$C$27)</f>
        <v>Show stopper</v>
      </c>
      <c r="J102" s="80">
        <f t="shared" si="3"/>
        <v>1.0948905109489052E-2</v>
      </c>
      <c r="K102" s="202" t="s">
        <v>99</v>
      </c>
      <c r="L102" s="81">
        <v>0</v>
      </c>
      <c r="M102" s="82">
        <f t="shared" si="4"/>
        <v>0</v>
      </c>
      <c r="N102" s="83"/>
    </row>
    <row r="103" spans="1:14" s="84" customFormat="1" ht="105" x14ac:dyDescent="0.25">
      <c r="A103" s="178" t="s">
        <v>302</v>
      </c>
      <c r="B103" s="76" t="s">
        <v>96</v>
      </c>
      <c r="C103" s="76" t="s">
        <v>97</v>
      </c>
      <c r="D103" s="76" t="s">
        <v>303</v>
      </c>
      <c r="E103" s="77"/>
      <c r="F103" s="77"/>
      <c r="G103" s="77"/>
      <c r="H103" s="192">
        <v>6</v>
      </c>
      <c r="I103" s="120" t="str">
        <f>LOOKUP(H103,'[7]Priority Ratings '!$B$21:$C$27)</f>
        <v>Show stopper</v>
      </c>
      <c r="J103" s="91">
        <f t="shared" si="3"/>
        <v>1.0948905109489052E-2</v>
      </c>
      <c r="K103" s="202" t="s">
        <v>99</v>
      </c>
      <c r="L103" s="81">
        <v>0</v>
      </c>
      <c r="M103" s="92">
        <f t="shared" si="4"/>
        <v>0</v>
      </c>
      <c r="N103" s="83"/>
    </row>
    <row r="104" spans="1:14" s="84" customFormat="1" x14ac:dyDescent="0.3">
      <c r="E104" s="93"/>
      <c r="F104" s="93"/>
      <c r="G104" s="93"/>
      <c r="H104" s="195">
        <f>SUM(H11:H103)</f>
        <v>548</v>
      </c>
      <c r="I104" s="94"/>
      <c r="J104" s="95">
        <f>SUM(J11:J103)</f>
        <v>1.0000000000000011</v>
      </c>
      <c r="K104" s="225"/>
      <c r="L104" s="96" t="s">
        <v>304</v>
      </c>
      <c r="M104" s="97">
        <f>SUM(M11:M103)</f>
        <v>0</v>
      </c>
    </row>
    <row r="105" spans="1:14" s="84" customFormat="1" ht="12.5" x14ac:dyDescent="0.25">
      <c r="E105" s="93"/>
      <c r="F105" s="93"/>
      <c r="G105" s="93"/>
      <c r="H105" s="99"/>
      <c r="I105" s="99"/>
      <c r="J105" s="100"/>
      <c r="K105" s="225"/>
      <c r="L105" s="100"/>
    </row>
    <row r="106" spans="1:14" x14ac:dyDescent="0.3">
      <c r="A106" s="68"/>
      <c r="B106" s="67"/>
      <c r="C106" s="68"/>
      <c r="D106" s="101"/>
      <c r="E106" s="102"/>
      <c r="F106" s="102"/>
      <c r="G106" s="102"/>
      <c r="H106" s="103"/>
      <c r="J106" s="105"/>
      <c r="K106" s="187"/>
      <c r="L106" s="107"/>
      <c r="M106" s="107"/>
    </row>
  </sheetData>
  <autoFilter ref="A10:N104" xr:uid="{536115CB-A8C5-48D0-9D13-252F4EBF87FC}"/>
  <mergeCells count="6">
    <mergeCell ref="A4:B4"/>
    <mergeCell ref="C3:D3"/>
    <mergeCell ref="H9:J9"/>
    <mergeCell ref="K9:N9"/>
    <mergeCell ref="C5:D5"/>
    <mergeCell ref="C6:D6"/>
  </mergeCells>
  <pageMargins left="0.75" right="0.75" top="1" bottom="1" header="0.5" footer="0.5"/>
  <pageSetup paperSize="9" orientation="portrait"/>
  <headerFooter alignWithMargins="0"/>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B0FB909-3D5B-4479-9668-6D369BCA051A}">
          <x14:formula1>
            <xm:f>'Priority Ratings '!$C$32:$C$37</xm:f>
          </x14:formula1>
          <xm:sqref>E13 E17 E26 E28 E42:E43 E67 E91</xm:sqref>
        </x14:dataValidation>
        <x14:dataValidation type="list" allowBlank="1" showInputMessage="1" showErrorMessage="1" xr:uid="{784CC7E6-785A-4DAA-8A34-86E7CEF0E799}">
          <x14:formula1>
            <xm:f>'Priority Ratings '!$C$40:$C$45</xm:f>
          </x14:formula1>
          <xm:sqref>E11:E12 E14:E16 E18:E25 E27 E29:E41 E44:E66 E92:E103 E68:E90</xm:sqref>
        </x14:dataValidation>
        <x14:dataValidation type="list" allowBlank="1" showInputMessage="1" showErrorMessage="1" xr:uid="{B168D9D3-A644-4CD8-BEC2-20B223A8C544}">
          <x14:formula1>
            <xm:f>'Priority Ratings '!$B$40:$B$45</xm:f>
          </x14:formula1>
          <xm:sqref>L11:L103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2C78B-3CF4-4E79-AAFF-9E67752CD1D2}">
  <sheetPr>
    <tabColor rgb="FF00B050"/>
    <pageSetUpPr fitToPage="1"/>
  </sheetPr>
  <dimension ref="A1:O19"/>
  <sheetViews>
    <sheetView showGridLines="0" topLeftCell="D1" zoomScale="60" zoomScaleNormal="60" workbookViewId="0">
      <pane ySplit="10" topLeftCell="A14" activePane="bottomLeft" state="frozen"/>
      <selection activeCell="F11" sqref="F11"/>
      <selection pane="bottomLeft" activeCell="M14" sqref="M14"/>
    </sheetView>
  </sheetViews>
  <sheetFormatPr defaultColWidth="9.1796875" defaultRowHeight="13" x14ac:dyDescent="0.3"/>
  <cols>
    <col min="1" max="1" width="7.54296875" style="54" bestFit="1" customWidth="1"/>
    <col min="2" max="2" width="15.54296875" style="54" customWidth="1"/>
    <col min="3" max="3" width="24.453125" style="54" customWidth="1"/>
    <col min="4" max="4" width="67.1796875" style="54" customWidth="1"/>
    <col min="5" max="5" width="42.81640625" style="108" customWidth="1"/>
    <col min="6" max="7" width="21.81640625" style="108" customWidth="1"/>
    <col min="8" max="8" width="9.1796875" style="109" customWidth="1"/>
    <col min="9" max="9" width="11.453125" style="104" customWidth="1"/>
    <col min="10" max="10" width="9.81640625" style="55" customWidth="1"/>
    <col min="11" max="11" width="51.81640625" style="180" customWidth="1"/>
    <col min="12" max="12" width="16.1796875" style="55" customWidth="1"/>
    <col min="13" max="13" width="15" style="54" customWidth="1"/>
    <col min="14" max="14" width="33.81640625" style="54" customWidth="1"/>
    <col min="15" max="16384" width="9.1796875" style="54"/>
  </cols>
  <sheetData>
    <row r="1" spans="1:15" ht="13.5" customHeight="1" x14ac:dyDescent="0.3">
      <c r="A1" s="330"/>
      <c r="B1" s="330"/>
      <c r="C1" s="331"/>
      <c r="E1" s="189" t="s">
        <v>77</v>
      </c>
      <c r="F1" s="198"/>
      <c r="G1" s="198"/>
      <c r="H1" s="199"/>
      <c r="I1" s="199"/>
      <c r="J1" s="199"/>
      <c r="K1" s="199"/>
    </row>
    <row r="2" spans="1:15" ht="16.5" x14ac:dyDescent="0.3">
      <c r="A2" s="332"/>
      <c r="B2" s="57" t="s">
        <v>78</v>
      </c>
      <c r="C2" s="337" t="s">
        <v>305</v>
      </c>
      <c r="E2" s="410" t="s">
        <v>306</v>
      </c>
      <c r="F2" s="410"/>
      <c r="G2" s="410"/>
      <c r="H2" s="410"/>
      <c r="I2" s="410"/>
      <c r="J2" s="410"/>
      <c r="K2" s="410"/>
    </row>
    <row r="3" spans="1:15" ht="14" x14ac:dyDescent="0.3">
      <c r="A3" s="333"/>
      <c r="B3" s="60" t="s">
        <v>29</v>
      </c>
      <c r="C3" s="405" t="str">
        <f>'Evaluation Summary'!B2</f>
        <v>Replacement of Learning Management System (LMS)</v>
      </c>
      <c r="D3" s="406"/>
      <c r="E3" s="410" t="s">
        <v>307</v>
      </c>
      <c r="F3" s="410"/>
      <c r="G3" s="410"/>
      <c r="H3" s="410"/>
      <c r="I3" s="410"/>
      <c r="J3" s="410"/>
      <c r="K3" s="410"/>
    </row>
    <row r="4" spans="1:15" ht="14" x14ac:dyDescent="0.3">
      <c r="A4" s="330"/>
      <c r="B4" s="62" t="str">
        <f>'Evaluation Summary'!A3</f>
        <v>CORP xxxx Tender:</v>
      </c>
      <c r="C4" s="405" t="str">
        <f>'Evaluation Summary'!B3</f>
        <v>Eskom Project Manager to Capture</v>
      </c>
      <c r="D4" s="406"/>
      <c r="E4" s="410" t="s">
        <v>308</v>
      </c>
      <c r="F4" s="410"/>
      <c r="G4" s="410"/>
      <c r="H4" s="410"/>
      <c r="I4" s="410"/>
      <c r="J4" s="410"/>
      <c r="K4" s="410"/>
    </row>
    <row r="5" spans="1:15" ht="14" x14ac:dyDescent="0.3">
      <c r="A5" s="330"/>
      <c r="B5" s="62" t="s">
        <v>33</v>
      </c>
      <c r="C5" s="405" t="str">
        <f>'Evaluation Summary'!B4</f>
        <v>Tenderer to Capture</v>
      </c>
      <c r="D5" s="406"/>
      <c r="E5" s="410" t="s">
        <v>309</v>
      </c>
      <c r="F5" s="410"/>
      <c r="G5" s="410"/>
      <c r="H5" s="410"/>
      <c r="I5" s="410"/>
      <c r="J5" s="410"/>
      <c r="K5" s="410"/>
    </row>
    <row r="6" spans="1:15" ht="14" x14ac:dyDescent="0.3">
      <c r="A6" s="334"/>
      <c r="B6" s="62" t="s">
        <v>35</v>
      </c>
      <c r="C6" s="405" t="str">
        <f>'Evaluation Summary'!B5</f>
        <v>Eskom Evaluator to Capture</v>
      </c>
      <c r="D6" s="406"/>
      <c r="E6" s="410" t="s">
        <v>310</v>
      </c>
      <c r="F6" s="410"/>
      <c r="G6" s="410"/>
      <c r="H6" s="410"/>
      <c r="I6" s="410"/>
      <c r="J6" s="410"/>
      <c r="K6" s="410"/>
    </row>
    <row r="7" spans="1:15" ht="14" x14ac:dyDescent="0.3">
      <c r="A7" s="335"/>
      <c r="B7" s="336"/>
      <c r="C7" s="330"/>
      <c r="E7" s="410" t="s">
        <v>311</v>
      </c>
      <c r="F7" s="410"/>
      <c r="G7" s="410"/>
      <c r="H7" s="410"/>
      <c r="I7" s="410"/>
      <c r="J7" s="410"/>
      <c r="K7" s="410"/>
    </row>
    <row r="8" spans="1:15" s="68" customFormat="1" ht="19.5" customHeight="1" x14ac:dyDescent="0.35">
      <c r="A8" s="411"/>
      <c r="B8" s="411"/>
      <c r="C8" s="411"/>
      <c r="D8" s="411"/>
      <c r="E8" s="411"/>
      <c r="F8" s="411"/>
      <c r="G8" s="411"/>
      <c r="H8" s="411"/>
      <c r="I8" s="411"/>
      <c r="J8" s="411"/>
      <c r="K8" s="411"/>
      <c r="L8" s="411"/>
      <c r="M8" s="411"/>
      <c r="N8" s="411"/>
      <c r="O8" s="67"/>
    </row>
    <row r="9" spans="1:15" s="71" customFormat="1" ht="12.75" customHeight="1" x14ac:dyDescent="0.25">
      <c r="A9" s="69"/>
      <c r="B9" s="69"/>
      <c r="C9" s="69"/>
      <c r="D9" s="69"/>
      <c r="E9" s="69"/>
      <c r="F9" s="69"/>
      <c r="G9" s="69"/>
      <c r="H9" s="407" t="s">
        <v>80</v>
      </c>
      <c r="I9" s="407"/>
      <c r="J9" s="407"/>
      <c r="K9" s="408" t="s">
        <v>81</v>
      </c>
      <c r="L9" s="409"/>
      <c r="M9" s="409"/>
      <c r="N9" s="409"/>
      <c r="O9" s="70"/>
    </row>
    <row r="10" spans="1:15" s="110" customFormat="1" ht="69" x14ac:dyDescent="0.25">
      <c r="A10" s="72" t="s">
        <v>82</v>
      </c>
      <c r="B10" s="72" t="s">
        <v>83</v>
      </c>
      <c r="C10" s="72" t="s">
        <v>84</v>
      </c>
      <c r="D10" s="72" t="s">
        <v>85</v>
      </c>
      <c r="E10" s="73" t="s">
        <v>86</v>
      </c>
      <c r="F10" s="73" t="s">
        <v>87</v>
      </c>
      <c r="G10" s="73" t="s">
        <v>88</v>
      </c>
      <c r="H10" s="42" t="s">
        <v>89</v>
      </c>
      <c r="I10" s="42" t="s">
        <v>90</v>
      </c>
      <c r="J10" s="43" t="s">
        <v>91</v>
      </c>
      <c r="K10" s="39" t="s">
        <v>81</v>
      </c>
      <c r="L10" s="40" t="s">
        <v>92</v>
      </c>
      <c r="M10" s="41" t="s">
        <v>93</v>
      </c>
      <c r="N10" s="74" t="s">
        <v>94</v>
      </c>
    </row>
    <row r="11" spans="1:15" s="84" customFormat="1" ht="205" customHeight="1" x14ac:dyDescent="0.25">
      <c r="A11" s="76" t="s">
        <v>312</v>
      </c>
      <c r="B11" s="76" t="s">
        <v>96</v>
      </c>
      <c r="C11" s="76" t="s">
        <v>213</v>
      </c>
      <c r="D11" s="200" t="s">
        <v>313</v>
      </c>
      <c r="E11" s="77"/>
      <c r="F11" s="77"/>
      <c r="G11" s="77"/>
      <c r="H11" s="192">
        <v>4</v>
      </c>
      <c r="I11" s="120" t="str">
        <f>LOOKUP(H11,'[7]Priority Ratings '!$B$21:$C$27)</f>
        <v>Very important</v>
      </c>
      <c r="J11" s="80">
        <f>H11/$H$15</f>
        <v>0.18181818181818182</v>
      </c>
      <c r="K11" s="188" t="s">
        <v>104</v>
      </c>
      <c r="L11" s="81">
        <v>0</v>
      </c>
      <c r="M11" s="82">
        <f>J11*L11</f>
        <v>0</v>
      </c>
      <c r="N11" s="83"/>
    </row>
    <row r="12" spans="1:15" s="84" customFormat="1" ht="84" x14ac:dyDescent="0.25">
      <c r="A12" s="76" t="s">
        <v>314</v>
      </c>
      <c r="B12" s="76" t="s">
        <v>96</v>
      </c>
      <c r="C12" s="76" t="s">
        <v>151</v>
      </c>
      <c r="D12" s="201" t="s">
        <v>315</v>
      </c>
      <c r="E12" s="77"/>
      <c r="F12" s="77"/>
      <c r="G12" s="77"/>
      <c r="H12" s="192">
        <v>6</v>
      </c>
      <c r="I12" s="120" t="str">
        <f>LOOKUP(H12,'[7]Priority Ratings '!$B$21:$C$27)</f>
        <v>Show stopper</v>
      </c>
      <c r="J12" s="80">
        <f>H12/$H$15</f>
        <v>0.27272727272727271</v>
      </c>
      <c r="K12" s="202" t="s">
        <v>99</v>
      </c>
      <c r="L12" s="81">
        <v>0</v>
      </c>
      <c r="M12" s="82">
        <v>0</v>
      </c>
      <c r="N12" s="83"/>
    </row>
    <row r="13" spans="1:15" s="84" customFormat="1" ht="92" x14ac:dyDescent="0.25">
      <c r="A13" s="76" t="s">
        <v>316</v>
      </c>
      <c r="B13" s="76" t="s">
        <v>96</v>
      </c>
      <c r="C13" s="76" t="s">
        <v>151</v>
      </c>
      <c r="D13" s="201" t="s">
        <v>317</v>
      </c>
      <c r="E13" s="77"/>
      <c r="F13" s="77"/>
      <c r="G13" s="77"/>
      <c r="H13" s="192">
        <v>6</v>
      </c>
      <c r="I13" s="120" t="str">
        <f>LOOKUP(H13,'[7]Priority Ratings '!$B$21:$C$27)</f>
        <v>Show stopper</v>
      </c>
      <c r="J13" s="80">
        <f>H13/$H$15</f>
        <v>0.27272727272727271</v>
      </c>
      <c r="K13" s="202" t="s">
        <v>99</v>
      </c>
      <c r="L13" s="81">
        <v>0</v>
      </c>
      <c r="M13" s="82">
        <v>0</v>
      </c>
      <c r="N13" s="83"/>
    </row>
    <row r="14" spans="1:15" s="84" customFormat="1" ht="154.5" customHeight="1" x14ac:dyDescent="0.25">
      <c r="A14" s="76" t="s">
        <v>318</v>
      </c>
      <c r="B14" s="76" t="s">
        <v>96</v>
      </c>
      <c r="C14" s="76" t="s">
        <v>249</v>
      </c>
      <c r="D14" s="201" t="s">
        <v>940</v>
      </c>
      <c r="E14" s="77"/>
      <c r="F14" s="77"/>
      <c r="G14" s="77"/>
      <c r="H14" s="192">
        <v>6</v>
      </c>
      <c r="I14" s="120" t="str">
        <f>LOOKUP(H14,'[7]Priority Ratings '!$B$21:$C$27)</f>
        <v>Show stopper</v>
      </c>
      <c r="J14" s="80">
        <f>H14/$H$15</f>
        <v>0.27272727272727271</v>
      </c>
      <c r="K14" s="202" t="s">
        <v>99</v>
      </c>
      <c r="L14" s="81">
        <v>0</v>
      </c>
      <c r="M14" s="82">
        <v>0</v>
      </c>
      <c r="N14" s="83"/>
    </row>
    <row r="15" spans="1:15" s="84" customFormat="1" x14ac:dyDescent="0.3">
      <c r="A15" s="70"/>
      <c r="E15" s="93"/>
      <c r="F15" s="93"/>
      <c r="G15" s="93"/>
      <c r="H15" s="94">
        <f>SUM(H11:H14)</f>
        <v>22</v>
      </c>
      <c r="I15" s="94"/>
      <c r="J15" s="95">
        <f>SUM(J11:J14)</f>
        <v>1</v>
      </c>
      <c r="K15" s="180"/>
      <c r="L15" s="96" t="s">
        <v>304</v>
      </c>
      <c r="M15" s="97">
        <f>SUM(M11:M14)</f>
        <v>0</v>
      </c>
    </row>
    <row r="16" spans="1:15" s="84" customFormat="1" ht="12.5" x14ac:dyDescent="0.25">
      <c r="A16" s="70"/>
      <c r="E16" s="93"/>
      <c r="F16" s="93"/>
      <c r="G16" s="93"/>
      <c r="H16" s="98"/>
      <c r="I16" s="99"/>
      <c r="J16" s="100"/>
      <c r="K16" s="180"/>
      <c r="L16" s="100"/>
    </row>
    <row r="17" spans="1:13" x14ac:dyDescent="0.3">
      <c r="A17" s="68"/>
      <c r="B17" s="67"/>
      <c r="C17" s="68"/>
      <c r="D17" s="101"/>
      <c r="E17" s="102"/>
      <c r="F17" s="102"/>
      <c r="G17" s="102"/>
      <c r="H17" s="103"/>
      <c r="J17" s="105"/>
      <c r="K17" s="181"/>
      <c r="L17" s="107"/>
      <c r="M17" s="107"/>
    </row>
    <row r="19" spans="1:13" x14ac:dyDescent="0.3">
      <c r="D19" s="54" t="s">
        <v>319</v>
      </c>
    </row>
  </sheetData>
  <autoFilter ref="A10:N15" xr:uid="{3CC423C6-7B1D-4394-B5E5-35D15EEA2DC9}"/>
  <mergeCells count="13">
    <mergeCell ref="E7:K7"/>
    <mergeCell ref="A8:N8"/>
    <mergeCell ref="H9:J9"/>
    <mergeCell ref="K9:N9"/>
    <mergeCell ref="E2:K2"/>
    <mergeCell ref="C3:D3"/>
    <mergeCell ref="E3:K3"/>
    <mergeCell ref="E4:K4"/>
    <mergeCell ref="E5:K5"/>
    <mergeCell ref="E6:K6"/>
    <mergeCell ref="C5:D5"/>
    <mergeCell ref="C6:D6"/>
    <mergeCell ref="C4:D4"/>
  </mergeCells>
  <pageMargins left="0.75" right="0.75" top="1" bottom="1" header="0.5" footer="0.5"/>
  <pageSetup paperSize="9" scale="37" fitToHeight="0"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A75BDA0-4A54-433D-AC66-6E2D2BE86C7B}">
          <x14:formula1>
            <xm:f>'Priority Ratings '!$C$32:$C$37</xm:f>
          </x14:formula1>
          <xm:sqref>E11</xm:sqref>
        </x14:dataValidation>
        <x14:dataValidation type="list" allowBlank="1" showInputMessage="1" showErrorMessage="1" xr:uid="{E48D957B-824C-4802-A8DA-EE9FB1A4110F}">
          <x14:formula1>
            <xm:f>'Priority Ratings '!$C$40:$C$45</xm:f>
          </x14:formula1>
          <xm:sqref>E12:E14</xm:sqref>
        </x14:dataValidation>
        <x14:dataValidation type="list" allowBlank="1" showInputMessage="1" showErrorMessage="1" xr:uid="{0C76A21D-CF83-4E05-891A-8FEAD6BDBCAD}">
          <x14:formula1>
            <xm:f>'Priority Ratings '!$B$40:$B$45</xm:f>
          </x14:formula1>
          <xm:sqref>L11:L14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41BFE-A1A6-4E87-9227-EB94C0F23F64}">
  <sheetPr>
    <tabColor rgb="FF00B050"/>
  </sheetPr>
  <dimension ref="A1:O25"/>
  <sheetViews>
    <sheetView showGridLines="0" topLeftCell="D1" zoomScale="70" zoomScaleNormal="70" workbookViewId="0">
      <pane ySplit="10" topLeftCell="A20" activePane="bottomLeft" state="frozen"/>
      <selection activeCell="F11" sqref="F11"/>
      <selection pane="bottomLeft" activeCell="L11" sqref="L11:L20"/>
    </sheetView>
  </sheetViews>
  <sheetFormatPr defaultColWidth="9.1796875" defaultRowHeight="13" x14ac:dyDescent="0.3"/>
  <cols>
    <col min="1" max="1" width="7.54296875" style="54" bestFit="1" customWidth="1"/>
    <col min="2" max="2" width="15.54296875" style="54" customWidth="1"/>
    <col min="3" max="3" width="24.453125" style="54" customWidth="1"/>
    <col min="4" max="4" width="36.81640625" style="54" customWidth="1"/>
    <col min="5" max="5" width="40.81640625" style="108" customWidth="1"/>
    <col min="6" max="7" width="21.81640625" style="108" customWidth="1"/>
    <col min="8" max="8" width="9.1796875" style="104" customWidth="1"/>
    <col min="9" max="9" width="11.453125" style="104" customWidth="1"/>
    <col min="10" max="10" width="9.81640625" style="55" customWidth="1"/>
    <col min="11" max="11" width="40.81640625" style="54" customWidth="1"/>
    <col min="12" max="12" width="16.1796875" style="55" customWidth="1"/>
    <col min="13" max="13" width="9.54296875" style="54" customWidth="1"/>
    <col min="14" max="14" width="33.81640625" style="54" customWidth="1"/>
    <col min="15" max="16384" width="9.1796875" style="54"/>
  </cols>
  <sheetData>
    <row r="1" spans="1:15" ht="13.5" customHeight="1" x14ac:dyDescent="0.3">
      <c r="A1" s="330"/>
      <c r="B1" s="330"/>
      <c r="C1" s="331"/>
      <c r="E1" s="189" t="s">
        <v>77</v>
      </c>
      <c r="F1" s="190"/>
      <c r="G1" s="190"/>
      <c r="H1" s="191"/>
      <c r="I1" s="191"/>
      <c r="J1" s="191"/>
      <c r="K1" s="191"/>
    </row>
    <row r="2" spans="1:15" ht="16.5" x14ac:dyDescent="0.3">
      <c r="A2" s="332"/>
      <c r="B2" s="57" t="s">
        <v>78</v>
      </c>
      <c r="C2" s="337" t="s">
        <v>320</v>
      </c>
      <c r="E2" s="410" t="s">
        <v>306</v>
      </c>
      <c r="F2" s="410"/>
      <c r="G2" s="410"/>
      <c r="H2" s="410"/>
      <c r="I2" s="410"/>
      <c r="J2" s="410"/>
      <c r="K2" s="410"/>
    </row>
    <row r="3" spans="1:15" ht="14" x14ac:dyDescent="0.3">
      <c r="A3" s="333"/>
      <c r="B3" s="60" t="s">
        <v>29</v>
      </c>
      <c r="C3" s="405" t="str">
        <f>'Evaluation Summary'!B2</f>
        <v>Replacement of Learning Management System (LMS)</v>
      </c>
      <c r="D3" s="406"/>
      <c r="E3" s="410" t="s">
        <v>307</v>
      </c>
      <c r="F3" s="410"/>
      <c r="G3" s="410"/>
      <c r="H3" s="410"/>
      <c r="I3" s="410"/>
      <c r="J3" s="410"/>
      <c r="K3" s="410"/>
    </row>
    <row r="4" spans="1:15" ht="14" x14ac:dyDescent="0.3">
      <c r="A4" s="330"/>
      <c r="B4" s="62" t="str">
        <f>'Evaluation Summary'!A3</f>
        <v>CORP xxxx Tender:</v>
      </c>
      <c r="C4" s="405" t="str">
        <f>'Evaluation Summary'!B3</f>
        <v>Eskom Project Manager to Capture</v>
      </c>
      <c r="D4" s="406"/>
      <c r="E4" s="410" t="s">
        <v>308</v>
      </c>
      <c r="F4" s="410"/>
      <c r="G4" s="410"/>
      <c r="H4" s="410"/>
      <c r="I4" s="410"/>
      <c r="J4" s="410"/>
      <c r="K4" s="410"/>
    </row>
    <row r="5" spans="1:15" ht="14" x14ac:dyDescent="0.3">
      <c r="A5" s="330"/>
      <c r="B5" s="62" t="s">
        <v>33</v>
      </c>
      <c r="C5" s="405" t="str">
        <f>'Evaluation Summary'!B4</f>
        <v>Tenderer to Capture</v>
      </c>
      <c r="D5" s="406"/>
      <c r="E5" s="410" t="s">
        <v>309</v>
      </c>
      <c r="F5" s="410"/>
      <c r="G5" s="410"/>
      <c r="H5" s="410"/>
      <c r="I5" s="410"/>
      <c r="J5" s="410"/>
      <c r="K5" s="410"/>
    </row>
    <row r="6" spans="1:15" ht="14" x14ac:dyDescent="0.3">
      <c r="A6" s="334"/>
      <c r="B6" s="62" t="s">
        <v>35</v>
      </c>
      <c r="C6" s="405" t="str">
        <f>'Evaluation Summary'!B5</f>
        <v>Eskom Evaluator to Capture</v>
      </c>
      <c r="D6" s="406"/>
      <c r="E6" s="410" t="s">
        <v>310</v>
      </c>
      <c r="F6" s="410"/>
      <c r="G6" s="410"/>
      <c r="H6" s="410"/>
      <c r="I6" s="410"/>
      <c r="J6" s="410"/>
      <c r="K6" s="410"/>
    </row>
    <row r="7" spans="1:15" ht="14" x14ac:dyDescent="0.3">
      <c r="A7" s="335"/>
      <c r="B7" s="336"/>
      <c r="C7" s="330"/>
      <c r="E7" s="410" t="s">
        <v>311</v>
      </c>
      <c r="F7" s="410"/>
      <c r="G7" s="410"/>
      <c r="H7" s="410"/>
      <c r="I7" s="410"/>
      <c r="J7" s="410"/>
      <c r="K7" s="410"/>
    </row>
    <row r="8" spans="1:15" s="68" customFormat="1" ht="19.5" customHeight="1" x14ac:dyDescent="0.35">
      <c r="A8" s="411"/>
      <c r="B8" s="411"/>
      <c r="C8" s="411"/>
      <c r="D8" s="411"/>
      <c r="E8" s="411"/>
      <c r="F8" s="411"/>
      <c r="G8" s="411"/>
      <c r="H8" s="411"/>
      <c r="I8" s="411"/>
      <c r="J8" s="411"/>
      <c r="K8" s="411"/>
      <c r="L8" s="411"/>
      <c r="M8" s="411"/>
      <c r="N8" s="411"/>
      <c r="O8" s="67"/>
    </row>
    <row r="9" spans="1:15" s="71" customFormat="1" ht="12.75" customHeight="1" x14ac:dyDescent="0.25">
      <c r="A9" s="69"/>
      <c r="B9" s="69"/>
      <c r="C9" s="69"/>
      <c r="D9" s="69"/>
      <c r="E9" s="69"/>
      <c r="F9" s="69"/>
      <c r="G9" s="69"/>
      <c r="H9" s="407" t="s">
        <v>80</v>
      </c>
      <c r="I9" s="407"/>
      <c r="J9" s="407"/>
      <c r="K9" s="412" t="s">
        <v>81</v>
      </c>
      <c r="L9" s="412"/>
      <c r="M9" s="412"/>
      <c r="N9" s="412"/>
      <c r="O9" s="70"/>
    </row>
    <row r="10" spans="1:15" s="110" customFormat="1" ht="69" x14ac:dyDescent="0.25">
      <c r="A10" s="72" t="s">
        <v>82</v>
      </c>
      <c r="B10" s="72" t="s">
        <v>83</v>
      </c>
      <c r="C10" s="72" t="s">
        <v>84</v>
      </c>
      <c r="D10" s="72" t="s">
        <v>85</v>
      </c>
      <c r="E10" s="73" t="s">
        <v>86</v>
      </c>
      <c r="F10" s="73" t="s">
        <v>87</v>
      </c>
      <c r="G10" s="73" t="s">
        <v>88</v>
      </c>
      <c r="H10" s="164" t="s">
        <v>89</v>
      </c>
      <c r="I10" s="42" t="s">
        <v>90</v>
      </c>
      <c r="J10" s="43" t="s">
        <v>91</v>
      </c>
      <c r="K10" s="39" t="s">
        <v>81</v>
      </c>
      <c r="L10" s="40" t="s">
        <v>92</v>
      </c>
      <c r="M10" s="41" t="s">
        <v>93</v>
      </c>
      <c r="N10" s="74" t="s">
        <v>94</v>
      </c>
    </row>
    <row r="11" spans="1:15" s="84" customFormat="1" ht="162.5" x14ac:dyDescent="0.25">
      <c r="A11" s="76" t="s">
        <v>321</v>
      </c>
      <c r="B11" s="76" t="s">
        <v>96</v>
      </c>
      <c r="C11" s="76" t="s">
        <v>322</v>
      </c>
      <c r="D11" s="76" t="s">
        <v>323</v>
      </c>
      <c r="E11" s="77"/>
      <c r="F11" s="77"/>
      <c r="G11" s="77"/>
      <c r="H11" s="192">
        <v>4</v>
      </c>
      <c r="I11" s="120" t="str">
        <f>LOOKUP(H11,'[7]Priority Ratings '!$B$21:$C$27)</f>
        <v>Very important</v>
      </c>
      <c r="J11" s="80">
        <f t="shared" ref="J11:J20" si="0">H11/$H$21</f>
        <v>8.8888888888888892E-2</v>
      </c>
      <c r="K11" s="193" t="s">
        <v>324</v>
      </c>
      <c r="L11" s="82">
        <v>0</v>
      </c>
      <c r="M11" s="82">
        <v>0</v>
      </c>
      <c r="N11" s="83"/>
    </row>
    <row r="12" spans="1:15" s="84" customFormat="1" ht="80.5" customHeight="1" x14ac:dyDescent="0.25">
      <c r="A12" s="76" t="s">
        <v>325</v>
      </c>
      <c r="B12" s="76" t="s">
        <v>96</v>
      </c>
      <c r="C12" s="76" t="s">
        <v>97</v>
      </c>
      <c r="D12" s="76" t="s">
        <v>326</v>
      </c>
      <c r="E12" s="77"/>
      <c r="F12" s="77"/>
      <c r="G12" s="77"/>
      <c r="H12" s="192">
        <v>3</v>
      </c>
      <c r="I12" s="120" t="str">
        <f>LOOKUP(H12,'[7]Priority Ratings '!$B$21:$C$27)</f>
        <v>Important</v>
      </c>
      <c r="J12" s="80">
        <f t="shared" si="0"/>
        <v>6.6666666666666666E-2</v>
      </c>
      <c r="K12" s="193" t="s">
        <v>324</v>
      </c>
      <c r="L12" s="82">
        <v>0</v>
      </c>
      <c r="M12" s="82">
        <v>0</v>
      </c>
      <c r="N12" s="83"/>
    </row>
    <row r="13" spans="1:15" s="84" customFormat="1" ht="138" x14ac:dyDescent="0.25">
      <c r="A13" s="76" t="s">
        <v>327</v>
      </c>
      <c r="B13" s="76" t="s">
        <v>96</v>
      </c>
      <c r="C13" s="76" t="s">
        <v>97</v>
      </c>
      <c r="D13" s="194" t="s">
        <v>328</v>
      </c>
      <c r="E13" s="77"/>
      <c r="F13" s="77"/>
      <c r="G13" s="77"/>
      <c r="H13" s="192">
        <v>6</v>
      </c>
      <c r="I13" s="120" t="str">
        <f>LOOKUP(H13,'[7]Priority Ratings '!$B$21:$C$27)</f>
        <v>Show stopper</v>
      </c>
      <c r="J13" s="80">
        <f t="shared" si="0"/>
        <v>0.13333333333333333</v>
      </c>
      <c r="K13" s="193" t="s">
        <v>324</v>
      </c>
      <c r="L13" s="82">
        <v>0</v>
      </c>
      <c r="M13" s="82">
        <v>0</v>
      </c>
      <c r="N13" s="83"/>
    </row>
    <row r="14" spans="1:15" s="84" customFormat="1" ht="138" x14ac:dyDescent="0.25">
      <c r="A14" s="76" t="s">
        <v>329</v>
      </c>
      <c r="B14" s="76" t="s">
        <v>96</v>
      </c>
      <c r="C14" s="76" t="s">
        <v>97</v>
      </c>
      <c r="D14" s="76" t="s">
        <v>330</v>
      </c>
      <c r="E14" s="77"/>
      <c r="F14" s="77"/>
      <c r="G14" s="77"/>
      <c r="H14" s="192">
        <v>6</v>
      </c>
      <c r="I14" s="120" t="str">
        <f>LOOKUP(H14,'[7]Priority Ratings '!$B$21:$C$27)</f>
        <v>Show stopper</v>
      </c>
      <c r="J14" s="80">
        <f t="shared" si="0"/>
        <v>0.13333333333333333</v>
      </c>
      <c r="K14" s="193" t="s">
        <v>324</v>
      </c>
      <c r="L14" s="82">
        <v>0</v>
      </c>
      <c r="M14" s="82">
        <v>0</v>
      </c>
      <c r="N14" s="83"/>
    </row>
    <row r="15" spans="1:15" s="84" customFormat="1" ht="138" x14ac:dyDescent="0.25">
      <c r="A15" s="76" t="s">
        <v>331</v>
      </c>
      <c r="B15" s="76" t="s">
        <v>96</v>
      </c>
      <c r="C15" s="76" t="s">
        <v>97</v>
      </c>
      <c r="D15" s="76" t="s">
        <v>332</v>
      </c>
      <c r="E15" s="77"/>
      <c r="F15" s="77"/>
      <c r="G15" s="77"/>
      <c r="H15" s="192">
        <v>6</v>
      </c>
      <c r="I15" s="120" t="str">
        <f>LOOKUP(H15,'[7]Priority Ratings '!$B$21:$C$27)</f>
        <v>Show stopper</v>
      </c>
      <c r="J15" s="80">
        <f t="shared" si="0"/>
        <v>0.13333333333333333</v>
      </c>
      <c r="K15" s="193" t="s">
        <v>324</v>
      </c>
      <c r="L15" s="82">
        <v>0</v>
      </c>
      <c r="M15" s="82">
        <v>0</v>
      </c>
      <c r="N15" s="83"/>
    </row>
    <row r="16" spans="1:15" s="84" customFormat="1" ht="138" x14ac:dyDescent="0.25">
      <c r="A16" s="76" t="s">
        <v>333</v>
      </c>
      <c r="B16" s="76" t="s">
        <v>96</v>
      </c>
      <c r="C16" s="76" t="s">
        <v>97</v>
      </c>
      <c r="D16" s="76" t="s">
        <v>334</v>
      </c>
      <c r="E16" s="77"/>
      <c r="F16" s="77"/>
      <c r="G16" s="77"/>
      <c r="H16" s="192">
        <v>4</v>
      </c>
      <c r="I16" s="120" t="str">
        <f>LOOKUP(H16,'[7]Priority Ratings '!$B$21:$C$27)</f>
        <v>Very important</v>
      </c>
      <c r="J16" s="80">
        <f t="shared" si="0"/>
        <v>8.8888888888888892E-2</v>
      </c>
      <c r="K16" s="193" t="s">
        <v>324</v>
      </c>
      <c r="L16" s="82">
        <v>0</v>
      </c>
      <c r="M16" s="82">
        <v>0</v>
      </c>
      <c r="N16" s="83"/>
    </row>
    <row r="17" spans="1:14" s="84" customFormat="1" ht="138" x14ac:dyDescent="0.25">
      <c r="A17" s="76" t="s">
        <v>335</v>
      </c>
      <c r="B17" s="76" t="s">
        <v>96</v>
      </c>
      <c r="C17" s="76" t="s">
        <v>213</v>
      </c>
      <c r="D17" s="85" t="s">
        <v>336</v>
      </c>
      <c r="E17" s="77"/>
      <c r="F17" s="77"/>
      <c r="G17" s="77"/>
      <c r="H17" s="192">
        <v>2</v>
      </c>
      <c r="I17" s="120" t="str">
        <f>LOOKUP(H17,'[7]Priority Ratings '!$B$21:$C$27)</f>
        <v>Useful</v>
      </c>
      <c r="J17" s="80">
        <f t="shared" si="0"/>
        <v>4.4444444444444446E-2</v>
      </c>
      <c r="K17" s="193" t="s">
        <v>324</v>
      </c>
      <c r="L17" s="82">
        <v>0</v>
      </c>
      <c r="M17" s="82">
        <v>0</v>
      </c>
      <c r="N17" s="83"/>
    </row>
    <row r="18" spans="1:14" s="84" customFormat="1" ht="138" x14ac:dyDescent="0.25">
      <c r="A18" s="76" t="s">
        <v>337</v>
      </c>
      <c r="B18" s="76" t="s">
        <v>96</v>
      </c>
      <c r="C18" s="76" t="s">
        <v>338</v>
      </c>
      <c r="D18" s="85" t="s">
        <v>941</v>
      </c>
      <c r="E18" s="77"/>
      <c r="F18" s="77"/>
      <c r="G18" s="77"/>
      <c r="H18" s="192">
        <v>6</v>
      </c>
      <c r="I18" s="120" t="str">
        <f>LOOKUP(H18,'[7]Priority Ratings '!$B$21:$C$27)</f>
        <v>Show stopper</v>
      </c>
      <c r="J18" s="80">
        <f t="shared" si="0"/>
        <v>0.13333333333333333</v>
      </c>
      <c r="K18" s="193" t="s">
        <v>324</v>
      </c>
      <c r="L18" s="82">
        <v>0</v>
      </c>
      <c r="M18" s="82">
        <f t="shared" ref="M18:M20" si="1">J18*L18</f>
        <v>0</v>
      </c>
      <c r="N18" s="83"/>
    </row>
    <row r="19" spans="1:14" s="84" customFormat="1" ht="138" x14ac:dyDescent="0.25">
      <c r="A19" s="76" t="s">
        <v>339</v>
      </c>
      <c r="B19" s="76" t="s">
        <v>96</v>
      </c>
      <c r="C19" s="76" t="s">
        <v>338</v>
      </c>
      <c r="D19" s="85" t="s">
        <v>340</v>
      </c>
      <c r="E19" s="77"/>
      <c r="F19" s="77"/>
      <c r="G19" s="77"/>
      <c r="H19" s="192">
        <v>6</v>
      </c>
      <c r="I19" s="120" t="str">
        <f>LOOKUP(H19,'[7]Priority Ratings '!$B$21:$C$27)</f>
        <v>Show stopper</v>
      </c>
      <c r="J19" s="80">
        <f t="shared" si="0"/>
        <v>0.13333333333333333</v>
      </c>
      <c r="K19" s="193" t="s">
        <v>324</v>
      </c>
      <c r="L19" s="82">
        <v>0</v>
      </c>
      <c r="M19" s="82">
        <v>0</v>
      </c>
      <c r="N19" s="83"/>
    </row>
    <row r="20" spans="1:14" s="84" customFormat="1" ht="138" x14ac:dyDescent="0.25">
      <c r="A20" s="76" t="s">
        <v>341</v>
      </c>
      <c r="B20" s="76" t="s">
        <v>96</v>
      </c>
      <c r="C20" s="76" t="s">
        <v>213</v>
      </c>
      <c r="D20" s="85" t="s">
        <v>342</v>
      </c>
      <c r="E20" s="77"/>
      <c r="F20" s="77"/>
      <c r="G20" s="77"/>
      <c r="H20" s="192">
        <v>2</v>
      </c>
      <c r="I20" s="120" t="str">
        <f>LOOKUP(H20,'[7]Priority Ratings '!$B$21:$C$27)</f>
        <v>Useful</v>
      </c>
      <c r="J20" s="80">
        <f t="shared" si="0"/>
        <v>4.4444444444444446E-2</v>
      </c>
      <c r="K20" s="193" t="s">
        <v>324</v>
      </c>
      <c r="L20" s="82">
        <v>0</v>
      </c>
      <c r="M20" s="82">
        <f t="shared" si="1"/>
        <v>0</v>
      </c>
      <c r="N20" s="83"/>
    </row>
    <row r="21" spans="1:14" s="84" customFormat="1" x14ac:dyDescent="0.3">
      <c r="E21" s="93"/>
      <c r="F21" s="93"/>
      <c r="G21" s="93"/>
      <c r="H21" s="195">
        <f>SUM(H11:H20)</f>
        <v>45</v>
      </c>
      <c r="I21" s="94"/>
      <c r="J21" s="95">
        <f>SUM(J11:J20)</f>
        <v>0.99999999999999978</v>
      </c>
      <c r="L21" s="196" t="s">
        <v>304</v>
      </c>
      <c r="M21" s="197">
        <f>SUM(M11:M20)</f>
        <v>0</v>
      </c>
    </row>
    <row r="22" spans="1:14" s="84" customFormat="1" ht="12.5" x14ac:dyDescent="0.25">
      <c r="E22" s="93"/>
      <c r="F22" s="93"/>
      <c r="G22" s="93"/>
      <c r="H22" s="99"/>
      <c r="I22" s="99"/>
      <c r="J22" s="100"/>
      <c r="L22" s="100"/>
    </row>
    <row r="23" spans="1:14" x14ac:dyDescent="0.3">
      <c r="A23" s="68"/>
      <c r="B23" s="67"/>
      <c r="C23" s="68"/>
      <c r="D23" s="101"/>
      <c r="E23" s="102"/>
      <c r="F23" s="102"/>
      <c r="G23" s="102"/>
      <c r="H23" s="103"/>
      <c r="J23" s="105"/>
      <c r="K23" s="106" t="s">
        <v>343</v>
      </c>
      <c r="L23" s="107"/>
      <c r="M23" s="107"/>
    </row>
    <row r="25" spans="1:14" x14ac:dyDescent="0.3">
      <c r="D25" s="54" t="s">
        <v>319</v>
      </c>
    </row>
  </sheetData>
  <autoFilter ref="A10:N21" xr:uid="{AFFD6176-7F83-4B5F-B1A7-3D5E62070D58}"/>
  <mergeCells count="13">
    <mergeCell ref="E7:K7"/>
    <mergeCell ref="A8:N8"/>
    <mergeCell ref="H9:J9"/>
    <mergeCell ref="K9:N9"/>
    <mergeCell ref="E2:K2"/>
    <mergeCell ref="C3:D3"/>
    <mergeCell ref="E3:K3"/>
    <mergeCell ref="E4:K4"/>
    <mergeCell ref="E5:K5"/>
    <mergeCell ref="E6:K6"/>
    <mergeCell ref="C5:D5"/>
    <mergeCell ref="C6:D6"/>
    <mergeCell ref="C4:D4"/>
  </mergeCells>
  <phoneticPr fontId="6" type="noConversion"/>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0BACB24-583A-4911-9DE4-9629A5995DD9}">
          <x14:formula1>
            <xm:f>'Priority Ratings '!$C$40:$C$45</xm:f>
          </x14:formula1>
          <xm:sqref>E11:E20</xm:sqref>
        </x14:dataValidation>
        <x14:dataValidation type="list" allowBlank="1" showInputMessage="1" showErrorMessage="1" xr:uid="{7933625C-7950-44D9-B05D-B49B485E5F65}">
          <x14:formula1>
            <xm:f>'Priority Ratings '!$B$32:$B$37</xm:f>
          </x14:formula1>
          <xm:sqref>L11:L20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1917-F96B-402B-A5B3-C6FE2B81D4BB}">
  <sheetPr>
    <tabColor rgb="FF00B050"/>
  </sheetPr>
  <dimension ref="A1:O33"/>
  <sheetViews>
    <sheetView showGridLines="0" topLeftCell="E1" zoomScale="70" zoomScaleNormal="70" workbookViewId="0">
      <pane ySplit="10" topLeftCell="A27" activePane="bottomLeft" state="frozen"/>
      <selection activeCell="F11" sqref="F11"/>
      <selection pane="bottomLeft" activeCell="M28" sqref="M28"/>
    </sheetView>
  </sheetViews>
  <sheetFormatPr defaultColWidth="9.1796875" defaultRowHeight="13" x14ac:dyDescent="0.3"/>
  <cols>
    <col min="1" max="1" width="7.54296875" style="54" bestFit="1" customWidth="1"/>
    <col min="2" max="2" width="15.54296875" style="54" customWidth="1"/>
    <col min="3" max="3" width="24.453125" style="54" customWidth="1"/>
    <col min="4" max="4" width="36.81640625" style="54" customWidth="1"/>
    <col min="5" max="5" width="40.81640625" style="108" customWidth="1"/>
    <col min="6" max="7" width="21.81640625" style="108" customWidth="1"/>
    <col min="8" max="8" width="9.1796875" style="104" customWidth="1"/>
    <col min="9" max="9" width="11.453125" style="104" customWidth="1"/>
    <col min="10" max="10" width="9.81640625" style="55" customWidth="1"/>
    <col min="11" max="11" width="27.54296875" style="54" bestFit="1" customWidth="1"/>
    <col min="12" max="12" width="16.1796875" style="55" customWidth="1"/>
    <col min="13" max="13" width="9.54296875" style="54" customWidth="1"/>
    <col min="14" max="14" width="33.81640625" style="54" customWidth="1"/>
    <col min="15" max="16384" width="9.1796875" style="54"/>
  </cols>
  <sheetData>
    <row r="1" spans="1:15" ht="13.5" customHeight="1" x14ac:dyDescent="0.3">
      <c r="A1" s="330"/>
      <c r="B1" s="330"/>
      <c r="C1" s="331"/>
      <c r="E1" s="189" t="s">
        <v>77</v>
      </c>
      <c r="F1" s="190"/>
      <c r="G1" s="190"/>
      <c r="H1" s="191"/>
      <c r="I1" s="191"/>
      <c r="J1" s="191"/>
      <c r="K1" s="191"/>
    </row>
    <row r="2" spans="1:15" ht="16.5" x14ac:dyDescent="0.3">
      <c r="A2" s="332"/>
      <c r="B2" s="57" t="s">
        <v>78</v>
      </c>
      <c r="C2" s="337" t="s">
        <v>344</v>
      </c>
      <c r="E2" s="222"/>
      <c r="F2" s="221"/>
      <c r="G2" s="221"/>
      <c r="H2" s="221"/>
      <c r="I2" s="221"/>
      <c r="J2" s="221"/>
      <c r="K2" s="221"/>
    </row>
    <row r="3" spans="1:15" ht="15" customHeight="1" x14ac:dyDescent="0.3">
      <c r="A3" s="333"/>
      <c r="B3" s="60" t="s">
        <v>29</v>
      </c>
      <c r="C3" s="405" t="str">
        <f>'Evaluation Summary'!B2</f>
        <v>Replacement of Learning Management System (LMS)</v>
      </c>
      <c r="D3" s="406"/>
      <c r="E3" s="222"/>
      <c r="F3" s="221"/>
      <c r="G3" s="221"/>
      <c r="H3" s="221"/>
      <c r="I3" s="221"/>
      <c r="J3" s="221"/>
      <c r="K3" s="221"/>
    </row>
    <row r="4" spans="1:15" ht="15" customHeight="1" x14ac:dyDescent="0.3">
      <c r="A4" s="330"/>
      <c r="B4" s="62" t="str">
        <f>'Evaluation Summary'!A3</f>
        <v>CORP xxxx Tender:</v>
      </c>
      <c r="C4" s="405" t="str">
        <f>'Evaluation Summary'!B3</f>
        <v>Eskom Project Manager to Capture</v>
      </c>
      <c r="D4" s="406"/>
      <c r="E4" s="222"/>
      <c r="F4" s="221"/>
      <c r="G4" s="221"/>
      <c r="H4" s="221"/>
      <c r="I4" s="221"/>
      <c r="J4" s="221"/>
      <c r="K4" s="221"/>
    </row>
    <row r="5" spans="1:15" ht="15" customHeight="1" x14ac:dyDescent="0.3">
      <c r="A5" s="330"/>
      <c r="B5" s="62" t="s">
        <v>33</v>
      </c>
      <c r="C5" s="405" t="str">
        <f>'Evaluation Summary'!B4</f>
        <v>Tenderer to Capture</v>
      </c>
      <c r="D5" s="406"/>
      <c r="E5" s="222"/>
      <c r="F5" s="221"/>
      <c r="G5" s="221"/>
      <c r="H5" s="221"/>
      <c r="I5" s="221"/>
      <c r="J5" s="221"/>
      <c r="K5" s="221"/>
    </row>
    <row r="6" spans="1:15" ht="15" customHeight="1" x14ac:dyDescent="0.3">
      <c r="A6" s="334"/>
      <c r="B6" s="62" t="s">
        <v>35</v>
      </c>
      <c r="C6" s="405" t="str">
        <f>'Evaluation Summary'!B5</f>
        <v>Eskom Evaluator to Capture</v>
      </c>
      <c r="D6" s="406"/>
      <c r="E6" s="222"/>
      <c r="F6" s="221"/>
      <c r="G6" s="221"/>
      <c r="H6" s="221"/>
      <c r="I6" s="221"/>
      <c r="J6" s="221"/>
      <c r="K6" s="221"/>
    </row>
    <row r="7" spans="1:15" ht="15.75" customHeight="1" x14ac:dyDescent="0.3">
      <c r="A7" s="335"/>
      <c r="B7" s="336"/>
      <c r="C7" s="330"/>
      <c r="E7" s="222"/>
      <c r="F7" s="221"/>
      <c r="G7" s="221"/>
      <c r="H7" s="221"/>
      <c r="I7" s="221"/>
      <c r="J7" s="221"/>
      <c r="K7" s="221"/>
    </row>
    <row r="8" spans="1:15" s="68" customFormat="1" ht="19.5" customHeight="1" x14ac:dyDescent="0.35">
      <c r="A8" s="411"/>
      <c r="B8" s="411"/>
      <c r="C8" s="411"/>
      <c r="D8" s="411"/>
      <c r="E8" s="411"/>
      <c r="F8" s="411"/>
      <c r="G8" s="411"/>
      <c r="H8" s="411"/>
      <c r="I8" s="411"/>
      <c r="J8" s="411"/>
      <c r="K8" s="411"/>
      <c r="L8" s="411"/>
      <c r="M8" s="411"/>
      <c r="N8" s="411"/>
      <c r="O8" s="67"/>
    </row>
    <row r="9" spans="1:15" s="71" customFormat="1" ht="12.75" customHeight="1" x14ac:dyDescent="0.25">
      <c r="A9" s="69"/>
      <c r="B9" s="69"/>
      <c r="C9" s="69"/>
      <c r="D9" s="69"/>
      <c r="E9" s="69"/>
      <c r="F9" s="69"/>
      <c r="G9" s="69"/>
      <c r="H9" s="407" t="s">
        <v>80</v>
      </c>
      <c r="I9" s="407"/>
      <c r="J9" s="407"/>
      <c r="K9" s="408" t="s">
        <v>81</v>
      </c>
      <c r="L9" s="409"/>
      <c r="M9" s="409"/>
      <c r="N9" s="409"/>
      <c r="O9" s="70"/>
    </row>
    <row r="10" spans="1:15" s="110" customFormat="1" ht="69" x14ac:dyDescent="0.25">
      <c r="A10" s="72" t="s">
        <v>82</v>
      </c>
      <c r="B10" s="72" t="s">
        <v>83</v>
      </c>
      <c r="C10" s="72" t="s">
        <v>84</v>
      </c>
      <c r="D10" s="72" t="s">
        <v>85</v>
      </c>
      <c r="E10" s="73" t="s">
        <v>86</v>
      </c>
      <c r="F10" s="73" t="s">
        <v>87</v>
      </c>
      <c r="G10" s="73" t="s">
        <v>88</v>
      </c>
      <c r="H10" s="164" t="s">
        <v>89</v>
      </c>
      <c r="I10" s="42" t="s">
        <v>90</v>
      </c>
      <c r="J10" s="43" t="s">
        <v>91</v>
      </c>
      <c r="K10" s="39" t="s">
        <v>81</v>
      </c>
      <c r="L10" s="40" t="s">
        <v>92</v>
      </c>
      <c r="M10" s="41" t="s">
        <v>93</v>
      </c>
      <c r="N10" s="74" t="s">
        <v>94</v>
      </c>
    </row>
    <row r="11" spans="1:15" s="84" customFormat="1" ht="147" x14ac:dyDescent="0.25">
      <c r="A11" s="76" t="s">
        <v>345</v>
      </c>
      <c r="B11" s="76" t="s">
        <v>96</v>
      </c>
      <c r="C11" s="85" t="s">
        <v>97</v>
      </c>
      <c r="D11" s="194" t="s">
        <v>346</v>
      </c>
      <c r="E11" s="77"/>
      <c r="F11" s="77"/>
      <c r="G11" s="77"/>
      <c r="H11" s="192">
        <v>5</v>
      </c>
      <c r="I11" s="120" t="str">
        <f>LOOKUP(H11,'[7]Priority Ratings '!$B$21:$C$27)</f>
        <v>Critical</v>
      </c>
      <c r="J11" s="80">
        <f t="shared" ref="J11:J28" si="0">H11/$H$29</f>
        <v>5.1020408163265307E-2</v>
      </c>
      <c r="K11" s="202" t="s">
        <v>99</v>
      </c>
      <c r="L11" s="81">
        <v>0</v>
      </c>
      <c r="M11" s="82">
        <v>0</v>
      </c>
      <c r="N11" s="83"/>
    </row>
    <row r="12" spans="1:15" s="84" customFormat="1" ht="250" x14ac:dyDescent="0.25">
      <c r="A12" s="76" t="s">
        <v>347</v>
      </c>
      <c r="B12" s="76" t="s">
        <v>96</v>
      </c>
      <c r="C12" s="85" t="s">
        <v>348</v>
      </c>
      <c r="D12" s="194" t="s">
        <v>349</v>
      </c>
      <c r="E12" s="77"/>
      <c r="F12" s="77"/>
      <c r="G12" s="77"/>
      <c r="H12" s="192">
        <v>5</v>
      </c>
      <c r="I12" s="120" t="str">
        <f>LOOKUP(H12,'[7]Priority Ratings '!$B$21:$C$27)</f>
        <v>Critical</v>
      </c>
      <c r="J12" s="80">
        <f t="shared" si="0"/>
        <v>5.1020408163265307E-2</v>
      </c>
      <c r="K12" s="202" t="s">
        <v>99</v>
      </c>
      <c r="L12" s="81">
        <v>0</v>
      </c>
      <c r="M12" s="82">
        <v>0</v>
      </c>
      <c r="N12" s="83"/>
    </row>
    <row r="13" spans="1:15" s="84" customFormat="1" ht="300" x14ac:dyDescent="0.25">
      <c r="A13" s="76" t="s">
        <v>350</v>
      </c>
      <c r="B13" s="76" t="s">
        <v>96</v>
      </c>
      <c r="C13" s="85" t="s">
        <v>348</v>
      </c>
      <c r="D13" s="194" t="s">
        <v>351</v>
      </c>
      <c r="E13" s="77"/>
      <c r="F13" s="77"/>
      <c r="G13" s="77"/>
      <c r="H13" s="192">
        <v>5</v>
      </c>
      <c r="I13" s="120" t="str">
        <f>LOOKUP(H13,'[7]Priority Ratings '!$B$21:$C$27)</f>
        <v>Critical</v>
      </c>
      <c r="J13" s="80">
        <f t="shared" si="0"/>
        <v>5.1020408163265307E-2</v>
      </c>
      <c r="K13" s="202" t="s">
        <v>99</v>
      </c>
      <c r="L13" s="81">
        <v>0</v>
      </c>
      <c r="M13" s="82">
        <v>0</v>
      </c>
      <c r="N13" s="83"/>
    </row>
    <row r="14" spans="1:15" s="84" customFormat="1" ht="147" x14ac:dyDescent="0.25">
      <c r="A14" s="76" t="s">
        <v>352</v>
      </c>
      <c r="B14" s="76" t="s">
        <v>96</v>
      </c>
      <c r="C14" s="85" t="s">
        <v>97</v>
      </c>
      <c r="D14" s="85" t="s">
        <v>353</v>
      </c>
      <c r="E14" s="77"/>
      <c r="F14" s="77"/>
      <c r="G14" s="77"/>
      <c r="H14" s="192">
        <v>5</v>
      </c>
      <c r="I14" s="120" t="str">
        <f>LOOKUP(H14,'[7]Priority Ratings '!$B$21:$C$27)</f>
        <v>Critical</v>
      </c>
      <c r="J14" s="80">
        <f t="shared" si="0"/>
        <v>5.1020408163265307E-2</v>
      </c>
      <c r="K14" s="202" t="s">
        <v>99</v>
      </c>
      <c r="L14" s="81">
        <v>0</v>
      </c>
      <c r="M14" s="82">
        <f t="shared" ref="M14:M28" si="1">J14*L14</f>
        <v>0</v>
      </c>
      <c r="N14" s="83"/>
    </row>
    <row r="15" spans="1:15" s="84" customFormat="1" ht="147" x14ac:dyDescent="0.25">
      <c r="A15" s="76" t="s">
        <v>354</v>
      </c>
      <c r="B15" s="76" t="s">
        <v>96</v>
      </c>
      <c r="C15" s="85" t="s">
        <v>355</v>
      </c>
      <c r="D15" s="85" t="s">
        <v>356</v>
      </c>
      <c r="E15" s="77"/>
      <c r="F15" s="77"/>
      <c r="G15" s="77"/>
      <c r="H15" s="192">
        <v>5</v>
      </c>
      <c r="I15" s="120" t="str">
        <f>LOOKUP(H15,'[7]Priority Ratings '!$B$21:$C$27)</f>
        <v>Critical</v>
      </c>
      <c r="J15" s="80">
        <f t="shared" si="0"/>
        <v>5.1020408163265307E-2</v>
      </c>
      <c r="K15" s="202" t="s">
        <v>99</v>
      </c>
      <c r="L15" s="81">
        <v>0</v>
      </c>
      <c r="M15" s="82">
        <f t="shared" si="1"/>
        <v>0</v>
      </c>
      <c r="N15" s="83"/>
    </row>
    <row r="16" spans="1:15" s="84" customFormat="1" ht="147" x14ac:dyDescent="0.25">
      <c r="A16" s="76" t="s">
        <v>357</v>
      </c>
      <c r="B16" s="76" t="s">
        <v>96</v>
      </c>
      <c r="C16" s="85" t="s">
        <v>355</v>
      </c>
      <c r="D16" s="85" t="s">
        <v>358</v>
      </c>
      <c r="E16" s="77"/>
      <c r="F16" s="77"/>
      <c r="G16" s="77"/>
      <c r="H16" s="192">
        <v>5</v>
      </c>
      <c r="I16" s="120" t="str">
        <f>LOOKUP(H16,'[7]Priority Ratings '!$B$21:$C$27)</f>
        <v>Critical</v>
      </c>
      <c r="J16" s="80">
        <f t="shared" si="0"/>
        <v>5.1020408163265307E-2</v>
      </c>
      <c r="K16" s="202" t="s">
        <v>99</v>
      </c>
      <c r="L16" s="81">
        <v>0</v>
      </c>
      <c r="M16" s="82">
        <f t="shared" si="1"/>
        <v>0</v>
      </c>
      <c r="N16" s="83"/>
    </row>
    <row r="17" spans="1:14" s="84" customFormat="1" ht="147" x14ac:dyDescent="0.25">
      <c r="A17" s="76" t="s">
        <v>359</v>
      </c>
      <c r="B17" s="76" t="s">
        <v>96</v>
      </c>
      <c r="C17" s="85" t="s">
        <v>355</v>
      </c>
      <c r="D17" s="85" t="s">
        <v>360</v>
      </c>
      <c r="E17" s="77"/>
      <c r="F17" s="77"/>
      <c r="G17" s="77"/>
      <c r="H17" s="192">
        <v>5</v>
      </c>
      <c r="I17" s="120" t="str">
        <f>LOOKUP(H17,'[7]Priority Ratings '!$B$21:$C$27)</f>
        <v>Critical</v>
      </c>
      <c r="J17" s="80">
        <f t="shared" si="0"/>
        <v>5.1020408163265307E-2</v>
      </c>
      <c r="K17" s="202" t="s">
        <v>99</v>
      </c>
      <c r="L17" s="81">
        <v>0</v>
      </c>
      <c r="M17" s="82">
        <f t="shared" si="1"/>
        <v>0</v>
      </c>
      <c r="N17" s="83"/>
    </row>
    <row r="18" spans="1:14" s="84" customFormat="1" ht="200" x14ac:dyDescent="0.25">
      <c r="A18" s="76" t="s">
        <v>361</v>
      </c>
      <c r="B18" s="76" t="s">
        <v>96</v>
      </c>
      <c r="C18" s="203" t="s">
        <v>362</v>
      </c>
      <c r="D18" s="85" t="s">
        <v>363</v>
      </c>
      <c r="E18" s="77"/>
      <c r="F18" s="77"/>
      <c r="G18" s="77"/>
      <c r="H18" s="192">
        <v>6</v>
      </c>
      <c r="I18" s="120" t="str">
        <f>LOOKUP(H18,'[7]Priority Ratings '!$B$21:$C$27)</f>
        <v>Show stopper</v>
      </c>
      <c r="J18" s="80">
        <f t="shared" si="0"/>
        <v>6.1224489795918366E-2</v>
      </c>
      <c r="K18" s="202" t="s">
        <v>99</v>
      </c>
      <c r="L18" s="81">
        <v>0</v>
      </c>
      <c r="M18" s="82">
        <f t="shared" si="1"/>
        <v>0</v>
      </c>
      <c r="N18" s="83"/>
    </row>
    <row r="19" spans="1:14" s="84" customFormat="1" ht="147" x14ac:dyDescent="0.25">
      <c r="A19" s="76" t="s">
        <v>364</v>
      </c>
      <c r="B19" s="76" t="s">
        <v>96</v>
      </c>
      <c r="C19" s="85" t="s">
        <v>348</v>
      </c>
      <c r="D19" s="85" t="s">
        <v>365</v>
      </c>
      <c r="E19" s="77"/>
      <c r="F19" s="77"/>
      <c r="G19" s="77"/>
      <c r="H19" s="192">
        <v>6</v>
      </c>
      <c r="I19" s="120" t="str">
        <f>LOOKUP(H19,'[7]Priority Ratings '!$B$21:$C$27)</f>
        <v>Show stopper</v>
      </c>
      <c r="J19" s="80">
        <f t="shared" si="0"/>
        <v>6.1224489795918366E-2</v>
      </c>
      <c r="K19" s="202" t="s">
        <v>99</v>
      </c>
      <c r="L19" s="81">
        <v>0</v>
      </c>
      <c r="M19" s="82">
        <f t="shared" si="1"/>
        <v>0</v>
      </c>
      <c r="N19" s="83"/>
    </row>
    <row r="20" spans="1:14" s="84" customFormat="1" ht="147" x14ac:dyDescent="0.25">
      <c r="A20" s="76" t="s">
        <v>366</v>
      </c>
      <c r="B20" s="76" t="s">
        <v>96</v>
      </c>
      <c r="C20" s="85" t="s">
        <v>348</v>
      </c>
      <c r="D20" s="85" t="s">
        <v>367</v>
      </c>
      <c r="E20" s="77"/>
      <c r="F20" s="77"/>
      <c r="G20" s="77"/>
      <c r="H20" s="192">
        <v>6</v>
      </c>
      <c r="I20" s="120" t="str">
        <f>LOOKUP(H20,'[7]Priority Ratings '!$B$21:$C$27)</f>
        <v>Show stopper</v>
      </c>
      <c r="J20" s="80">
        <f t="shared" si="0"/>
        <v>6.1224489795918366E-2</v>
      </c>
      <c r="K20" s="202" t="s">
        <v>99</v>
      </c>
      <c r="L20" s="81">
        <v>0</v>
      </c>
      <c r="M20" s="82">
        <f t="shared" si="1"/>
        <v>0</v>
      </c>
      <c r="N20" s="83"/>
    </row>
    <row r="21" spans="1:14" s="84" customFormat="1" ht="147" x14ac:dyDescent="0.25">
      <c r="A21" s="76" t="s">
        <v>368</v>
      </c>
      <c r="B21" s="76" t="s">
        <v>96</v>
      </c>
      <c r="C21" s="85" t="s">
        <v>148</v>
      </c>
      <c r="D21" s="85" t="s">
        <v>369</v>
      </c>
      <c r="E21" s="77"/>
      <c r="F21" s="77"/>
      <c r="G21" s="77"/>
      <c r="H21" s="79">
        <v>5</v>
      </c>
      <c r="I21" s="120" t="str">
        <f>LOOKUP(H21,'[7]Priority Ratings '!$B$21:$C$27)</f>
        <v>Critical</v>
      </c>
      <c r="J21" s="80">
        <f t="shared" si="0"/>
        <v>5.1020408163265307E-2</v>
      </c>
      <c r="K21" s="202" t="s">
        <v>99</v>
      </c>
      <c r="L21" s="81">
        <v>0</v>
      </c>
      <c r="M21" s="82">
        <f t="shared" si="1"/>
        <v>0</v>
      </c>
      <c r="N21" s="83"/>
    </row>
    <row r="22" spans="1:14" s="84" customFormat="1" ht="147" x14ac:dyDescent="0.25">
      <c r="A22" s="76" t="s">
        <v>370</v>
      </c>
      <c r="B22" s="76" t="s">
        <v>96</v>
      </c>
      <c r="C22" s="85" t="s">
        <v>371</v>
      </c>
      <c r="D22" s="85" t="s">
        <v>372</v>
      </c>
      <c r="E22" s="77"/>
      <c r="F22" s="77"/>
      <c r="G22" s="77"/>
      <c r="H22" s="192">
        <v>6</v>
      </c>
      <c r="I22" s="120" t="str">
        <f>LOOKUP(H22,'[7]Priority Ratings '!$B$21:$C$27)</f>
        <v>Show stopper</v>
      </c>
      <c r="J22" s="80">
        <f t="shared" si="0"/>
        <v>6.1224489795918366E-2</v>
      </c>
      <c r="K22" s="202" t="s">
        <v>99</v>
      </c>
      <c r="L22" s="81">
        <v>0</v>
      </c>
      <c r="M22" s="82">
        <f t="shared" si="1"/>
        <v>0</v>
      </c>
      <c r="N22" s="83"/>
    </row>
    <row r="23" spans="1:14" s="84" customFormat="1" ht="147" x14ac:dyDescent="0.25">
      <c r="A23" s="76" t="s">
        <v>373</v>
      </c>
      <c r="B23" s="76" t="s">
        <v>96</v>
      </c>
      <c r="C23" s="85" t="s">
        <v>374</v>
      </c>
      <c r="D23" s="85" t="s">
        <v>942</v>
      </c>
      <c r="E23" s="77"/>
      <c r="F23" s="77"/>
      <c r="G23" s="77"/>
      <c r="H23" s="192">
        <v>6</v>
      </c>
      <c r="I23" s="120" t="str">
        <f>LOOKUP(H23,'[7]Priority Ratings '!$B$21:$C$27)</f>
        <v>Show stopper</v>
      </c>
      <c r="J23" s="80">
        <f t="shared" si="0"/>
        <v>6.1224489795918366E-2</v>
      </c>
      <c r="K23" s="202" t="s">
        <v>99</v>
      </c>
      <c r="L23" s="81">
        <v>0</v>
      </c>
      <c r="M23" s="82">
        <f t="shared" si="1"/>
        <v>0</v>
      </c>
      <c r="N23" s="83"/>
    </row>
    <row r="24" spans="1:14" s="84" customFormat="1" ht="147" x14ac:dyDescent="0.25">
      <c r="A24" s="76" t="s">
        <v>375</v>
      </c>
      <c r="B24" s="76" t="s">
        <v>96</v>
      </c>
      <c r="C24" s="85" t="s">
        <v>376</v>
      </c>
      <c r="D24" s="85" t="s">
        <v>377</v>
      </c>
      <c r="E24" s="77"/>
      <c r="F24" s="77"/>
      <c r="G24" s="77"/>
      <c r="H24" s="192">
        <v>5</v>
      </c>
      <c r="I24" s="120" t="str">
        <f>LOOKUP(H24,'[7]Priority Ratings '!$B$21:$C$27)</f>
        <v>Critical</v>
      </c>
      <c r="J24" s="80">
        <f t="shared" si="0"/>
        <v>5.1020408163265307E-2</v>
      </c>
      <c r="K24" s="202" t="s">
        <v>99</v>
      </c>
      <c r="L24" s="81">
        <v>0</v>
      </c>
      <c r="M24" s="82">
        <f t="shared" si="1"/>
        <v>0</v>
      </c>
      <c r="N24" s="83"/>
    </row>
    <row r="25" spans="1:14" s="84" customFormat="1" ht="147" x14ac:dyDescent="0.25">
      <c r="A25" s="76" t="s">
        <v>378</v>
      </c>
      <c r="B25" s="76" t="s">
        <v>96</v>
      </c>
      <c r="C25" s="203" t="s">
        <v>362</v>
      </c>
      <c r="D25" s="85" t="s">
        <v>379</v>
      </c>
      <c r="E25" s="77"/>
      <c r="F25" s="77"/>
      <c r="G25" s="77"/>
      <c r="H25" s="192">
        <v>5</v>
      </c>
      <c r="I25" s="120" t="str">
        <f>LOOKUP(H25,'[7]Priority Ratings '!$B$21:$C$27)</f>
        <v>Critical</v>
      </c>
      <c r="J25" s="80">
        <f t="shared" si="0"/>
        <v>5.1020408163265307E-2</v>
      </c>
      <c r="K25" s="202" t="s">
        <v>99</v>
      </c>
      <c r="L25" s="81">
        <v>0</v>
      </c>
      <c r="M25" s="82">
        <f t="shared" si="1"/>
        <v>0</v>
      </c>
      <c r="N25" s="83"/>
    </row>
    <row r="26" spans="1:14" s="84" customFormat="1" ht="225" x14ac:dyDescent="0.25">
      <c r="A26" s="76" t="s">
        <v>380</v>
      </c>
      <c r="B26" s="76" t="s">
        <v>96</v>
      </c>
      <c r="C26" s="85" t="s">
        <v>376</v>
      </c>
      <c r="D26" s="85" t="s">
        <v>381</v>
      </c>
      <c r="E26" s="77"/>
      <c r="F26" s="77"/>
      <c r="G26" s="77"/>
      <c r="H26" s="192">
        <v>6</v>
      </c>
      <c r="I26" s="120" t="str">
        <f>LOOKUP(H26,'[7]Priority Ratings '!$B$21:$C$27)</f>
        <v>Show stopper</v>
      </c>
      <c r="J26" s="80">
        <f t="shared" si="0"/>
        <v>6.1224489795918366E-2</v>
      </c>
      <c r="K26" s="202" t="s">
        <v>99</v>
      </c>
      <c r="L26" s="81">
        <v>0</v>
      </c>
      <c r="M26" s="82">
        <f t="shared" si="1"/>
        <v>0</v>
      </c>
      <c r="N26" s="83"/>
    </row>
    <row r="27" spans="1:14" s="84" customFormat="1" ht="147" x14ac:dyDescent="0.25">
      <c r="A27" s="76" t="s">
        <v>382</v>
      </c>
      <c r="B27" s="76" t="s">
        <v>96</v>
      </c>
      <c r="C27" s="85" t="s">
        <v>355</v>
      </c>
      <c r="D27" s="90" t="s">
        <v>383</v>
      </c>
      <c r="E27" s="77"/>
      <c r="F27" s="77"/>
      <c r="G27" s="77"/>
      <c r="H27" s="192">
        <v>6</v>
      </c>
      <c r="I27" s="120" t="str">
        <f>LOOKUP(H27,'[7]Priority Ratings '!$B$21:$C$27)</f>
        <v>Show stopper</v>
      </c>
      <c r="J27" s="80">
        <f t="shared" si="0"/>
        <v>6.1224489795918366E-2</v>
      </c>
      <c r="K27" s="202" t="s">
        <v>99</v>
      </c>
      <c r="L27" s="81">
        <v>0</v>
      </c>
      <c r="M27" s="82">
        <f t="shared" si="1"/>
        <v>0</v>
      </c>
      <c r="N27" s="83"/>
    </row>
    <row r="28" spans="1:14" s="84" customFormat="1" ht="147" x14ac:dyDescent="0.25">
      <c r="A28" s="76" t="s">
        <v>384</v>
      </c>
      <c r="B28" s="76" t="s">
        <v>96</v>
      </c>
      <c r="C28" s="85" t="s">
        <v>97</v>
      </c>
      <c r="D28" s="85" t="s">
        <v>385</v>
      </c>
      <c r="E28" s="77" t="s">
        <v>301</v>
      </c>
      <c r="F28" s="77"/>
      <c r="G28" s="77"/>
      <c r="H28" s="192">
        <v>6</v>
      </c>
      <c r="I28" s="120" t="str">
        <f>LOOKUP(H28,'[7]Priority Ratings '!$B$21:$C$27)</f>
        <v>Show stopper</v>
      </c>
      <c r="J28" s="80">
        <f t="shared" si="0"/>
        <v>6.1224489795918366E-2</v>
      </c>
      <c r="K28" s="202" t="s">
        <v>99</v>
      </c>
      <c r="L28" s="81">
        <v>0</v>
      </c>
      <c r="M28" s="82">
        <f t="shared" si="1"/>
        <v>0</v>
      </c>
      <c r="N28" s="83"/>
    </row>
    <row r="29" spans="1:14" s="84" customFormat="1" x14ac:dyDescent="0.3">
      <c r="A29" s="70"/>
      <c r="E29" s="93"/>
      <c r="F29" s="93"/>
      <c r="G29" s="93"/>
      <c r="H29" s="195">
        <f>SUM(H11:H28)</f>
        <v>98</v>
      </c>
      <c r="I29" s="120"/>
      <c r="J29" s="95">
        <f>SUM(J11:J28)</f>
        <v>0.99999999999999967</v>
      </c>
      <c r="L29" s="96" t="s">
        <v>304</v>
      </c>
      <c r="M29" s="97">
        <f>SUM(M11:M28)</f>
        <v>0</v>
      </c>
    </row>
    <row r="30" spans="1:14" s="84" customFormat="1" x14ac:dyDescent="0.25">
      <c r="A30" s="70"/>
      <c r="E30" s="93"/>
      <c r="F30" s="93"/>
      <c r="G30" s="93"/>
      <c r="H30" s="99"/>
      <c r="I30" s="120"/>
      <c r="J30" s="100"/>
      <c r="L30" s="100"/>
    </row>
    <row r="31" spans="1:14" x14ac:dyDescent="0.3">
      <c r="A31" s="68"/>
      <c r="B31" s="67"/>
      <c r="C31" s="68"/>
      <c r="D31" s="101"/>
      <c r="E31" s="102"/>
      <c r="F31" s="102"/>
      <c r="G31" s="102"/>
      <c r="H31" s="103"/>
      <c r="J31" s="105"/>
      <c r="K31" s="106"/>
      <c r="L31" s="107"/>
      <c r="M31" s="107"/>
    </row>
    <row r="33" spans="4:4" x14ac:dyDescent="0.3">
      <c r="D33" s="54" t="s">
        <v>319</v>
      </c>
    </row>
  </sheetData>
  <autoFilter ref="A10:N29" xr:uid="{E5D31031-AC78-4747-99E6-11EFED80C028}"/>
  <mergeCells count="7">
    <mergeCell ref="A8:N8"/>
    <mergeCell ref="H9:J9"/>
    <mergeCell ref="K9:N9"/>
    <mergeCell ref="C3:D3"/>
    <mergeCell ref="C5:D5"/>
    <mergeCell ref="C6:D6"/>
    <mergeCell ref="C4:D4"/>
  </mergeCells>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23547AB-EE06-4662-8EFC-67530145A99E}">
          <x14:formula1>
            <xm:f>'Priority Ratings '!$C$40:$C$45</xm:f>
          </x14:formula1>
          <xm:sqref>E11:E28</xm:sqref>
        </x14:dataValidation>
        <x14:dataValidation type="list" allowBlank="1" showInputMessage="1" showErrorMessage="1" xr:uid="{0997B818-A99F-4AF3-B22F-D413EF9D006C}">
          <x14:formula1>
            <xm:f>'Priority Ratings '!$B$40:$B$45</xm:f>
          </x14:formula1>
          <xm:sqref>L11:L28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F91F0-A6F8-414A-8D68-1EA7CEA4E1C4}">
  <sheetPr>
    <tabColor rgb="FF00B050"/>
  </sheetPr>
  <dimension ref="A1:N34"/>
  <sheetViews>
    <sheetView showGridLines="0" topLeftCell="E1" zoomScale="80" zoomScaleNormal="80" workbookViewId="0">
      <pane ySplit="10" topLeftCell="A29" activePane="bottomLeft" state="frozen"/>
      <selection activeCell="F11" sqref="F11"/>
      <selection pane="bottomLeft" activeCell="L29" sqref="L29"/>
    </sheetView>
  </sheetViews>
  <sheetFormatPr defaultColWidth="9.1796875" defaultRowHeight="13" x14ac:dyDescent="0.3"/>
  <cols>
    <col min="1" max="1" width="8.81640625" style="54" customWidth="1"/>
    <col min="2" max="2" width="16" style="54" customWidth="1"/>
    <col min="3" max="3" width="22.1796875" style="54" customWidth="1"/>
    <col min="4" max="4" width="40.81640625" style="183" customWidth="1"/>
    <col min="5" max="5" width="40.81640625" style="108" customWidth="1"/>
    <col min="6" max="7" width="21.81640625" style="108" customWidth="1"/>
    <col min="8" max="8" width="9.81640625" style="109" customWidth="1"/>
    <col min="9" max="9" width="10.54296875" style="104" customWidth="1"/>
    <col min="10" max="10" width="8.453125" style="55" bestFit="1" customWidth="1"/>
    <col min="11" max="11" width="40.81640625" style="180" customWidth="1"/>
    <col min="12" max="12" width="16.54296875" style="55" customWidth="1"/>
    <col min="13" max="13" width="11.81640625" style="54" customWidth="1"/>
    <col min="14" max="14" width="33.81640625" style="54" customWidth="1"/>
    <col min="15" max="16384" width="9.1796875" style="54"/>
  </cols>
  <sheetData>
    <row r="1" spans="1:14" ht="13.5" customHeight="1" x14ac:dyDescent="0.3">
      <c r="A1" s="330"/>
      <c r="B1" s="330"/>
      <c r="C1" s="331"/>
      <c r="E1" s="189" t="s">
        <v>77</v>
      </c>
      <c r="F1" s="223"/>
      <c r="G1" s="223"/>
      <c r="H1" s="223"/>
      <c r="I1" s="223"/>
      <c r="J1" s="223"/>
      <c r="K1" s="223"/>
    </row>
    <row r="2" spans="1:14" ht="16.5" x14ac:dyDescent="0.3">
      <c r="A2" s="332"/>
      <c r="B2" s="57" t="s">
        <v>78</v>
      </c>
      <c r="C2" s="337" t="s">
        <v>67</v>
      </c>
      <c r="E2" s="413"/>
      <c r="F2" s="413"/>
      <c r="G2" s="413"/>
      <c r="H2" s="413"/>
      <c r="I2" s="413"/>
      <c r="J2" s="413"/>
      <c r="K2" s="413"/>
    </row>
    <row r="3" spans="1:14" ht="14" x14ac:dyDescent="0.3">
      <c r="A3" s="333"/>
      <c r="B3" s="60" t="s">
        <v>29</v>
      </c>
      <c r="C3" s="405" t="str">
        <f>'Evaluation Summary'!B2</f>
        <v>Replacement of Learning Management System (LMS)</v>
      </c>
      <c r="D3" s="406"/>
      <c r="E3" s="413"/>
      <c r="F3" s="413"/>
      <c r="G3" s="413"/>
      <c r="H3" s="413"/>
      <c r="I3" s="413"/>
      <c r="J3" s="413"/>
      <c r="K3" s="413"/>
    </row>
    <row r="4" spans="1:14" ht="14" x14ac:dyDescent="0.3">
      <c r="A4" s="330"/>
      <c r="B4" s="62" t="str">
        <f>'Evaluation Summary'!A3</f>
        <v>CORP xxxx Tender:</v>
      </c>
      <c r="C4" s="405" t="str">
        <f>'Evaluation Summary'!B3</f>
        <v>Eskom Project Manager to Capture</v>
      </c>
      <c r="D4" s="406"/>
      <c r="E4" s="413"/>
      <c r="F4" s="413"/>
      <c r="G4" s="413"/>
      <c r="H4" s="413"/>
      <c r="I4" s="413"/>
      <c r="J4" s="413"/>
      <c r="K4" s="413"/>
    </row>
    <row r="5" spans="1:14" ht="14" x14ac:dyDescent="0.3">
      <c r="A5" s="330"/>
      <c r="B5" s="62" t="s">
        <v>33</v>
      </c>
      <c r="C5" s="405" t="str">
        <f>'Evaluation Summary'!B4</f>
        <v>Tenderer to Capture</v>
      </c>
      <c r="D5" s="406"/>
      <c r="E5" s="413"/>
      <c r="F5" s="413"/>
      <c r="G5" s="413"/>
      <c r="H5" s="413"/>
      <c r="I5" s="413"/>
      <c r="J5" s="413"/>
      <c r="K5" s="413"/>
    </row>
    <row r="6" spans="1:14" ht="14" x14ac:dyDescent="0.3">
      <c r="A6" s="334"/>
      <c r="B6" s="62" t="s">
        <v>35</v>
      </c>
      <c r="C6" s="405" t="str">
        <f>'Evaluation Summary'!B5</f>
        <v>Eskom Evaluator to Capture</v>
      </c>
      <c r="D6" s="406"/>
      <c r="E6" s="413"/>
      <c r="F6" s="413"/>
      <c r="G6" s="413"/>
      <c r="H6" s="413"/>
      <c r="I6" s="413"/>
      <c r="J6" s="413"/>
      <c r="K6" s="413"/>
    </row>
    <row r="7" spans="1:14" ht="14" x14ac:dyDescent="0.3">
      <c r="A7" s="335"/>
      <c r="B7" s="336"/>
      <c r="C7" s="330"/>
      <c r="E7" s="413"/>
      <c r="F7" s="413"/>
      <c r="G7" s="413"/>
      <c r="H7" s="413"/>
      <c r="I7" s="413"/>
      <c r="J7" s="413"/>
      <c r="K7" s="413"/>
    </row>
    <row r="8" spans="1:14" s="68" customFormat="1" ht="19.5" customHeight="1" x14ac:dyDescent="0.35">
      <c r="A8" s="411"/>
      <c r="B8" s="411"/>
      <c r="C8" s="411"/>
      <c r="D8" s="411"/>
      <c r="E8" s="411"/>
      <c r="F8" s="411"/>
      <c r="G8" s="411"/>
      <c r="H8" s="411"/>
      <c r="I8" s="411"/>
      <c r="J8" s="411"/>
      <c r="K8" s="411"/>
      <c r="L8" s="411"/>
      <c r="M8" s="411"/>
      <c r="N8" s="411"/>
    </row>
    <row r="9" spans="1:14" s="68" customFormat="1" ht="12.75" customHeight="1" x14ac:dyDescent="0.25">
      <c r="A9" s="111"/>
      <c r="B9" s="111"/>
      <c r="C9" s="111"/>
      <c r="D9" s="184"/>
      <c r="E9" s="111"/>
      <c r="F9" s="111"/>
      <c r="G9" s="111"/>
      <c r="H9" s="414" t="s">
        <v>80</v>
      </c>
      <c r="I9" s="415"/>
      <c r="J9" s="416"/>
      <c r="K9" s="417"/>
      <c r="L9" s="418"/>
      <c r="M9" s="419"/>
      <c r="N9" s="112"/>
    </row>
    <row r="10" spans="1:14" s="116" customFormat="1" ht="59.15" customHeight="1" x14ac:dyDescent="0.3">
      <c r="A10" s="113" t="s">
        <v>82</v>
      </c>
      <c r="B10" s="113" t="s">
        <v>83</v>
      </c>
      <c r="C10" s="113" t="s">
        <v>84</v>
      </c>
      <c r="D10" s="113" t="s">
        <v>85</v>
      </c>
      <c r="E10" s="114" t="s">
        <v>386</v>
      </c>
      <c r="F10" s="114" t="s">
        <v>387</v>
      </c>
      <c r="G10" s="114" t="s">
        <v>388</v>
      </c>
      <c r="H10" s="45" t="s">
        <v>89</v>
      </c>
      <c r="I10" s="45" t="s">
        <v>90</v>
      </c>
      <c r="J10" s="46" t="s">
        <v>91</v>
      </c>
      <c r="K10" s="47" t="s">
        <v>81</v>
      </c>
      <c r="L10" s="48" t="s">
        <v>389</v>
      </c>
      <c r="M10" s="49" t="s">
        <v>93</v>
      </c>
      <c r="N10" s="115" t="s">
        <v>94</v>
      </c>
    </row>
    <row r="11" spans="1:14" ht="168" x14ac:dyDescent="0.3">
      <c r="A11" s="117" t="s">
        <v>390</v>
      </c>
      <c r="B11" s="117" t="s">
        <v>96</v>
      </c>
      <c r="C11" s="117" t="s">
        <v>391</v>
      </c>
      <c r="D11" s="186" t="s">
        <v>392</v>
      </c>
      <c r="E11" s="177"/>
      <c r="F11" s="118"/>
      <c r="G11" s="118"/>
      <c r="H11" s="178">
        <v>6</v>
      </c>
      <c r="I11" s="120" t="str">
        <f>LOOKUP(H11,'[7]Priority Ratings '!$B$21:$C$27)</f>
        <v>Show stopper</v>
      </c>
      <c r="J11" s="121">
        <f t="shared" ref="J11:J29" si="0">H11/$H$30</f>
        <v>6.3829787234042548E-2</v>
      </c>
      <c r="K11" s="188" t="s">
        <v>104</v>
      </c>
      <c r="L11" s="177">
        <v>0</v>
      </c>
      <c r="M11" s="124">
        <f t="shared" ref="M11:M29" si="1">J11*L11</f>
        <v>0</v>
      </c>
      <c r="N11" s="125"/>
    </row>
    <row r="12" spans="1:14" ht="168" x14ac:dyDescent="0.3">
      <c r="A12" s="117" t="s">
        <v>393</v>
      </c>
      <c r="B12" s="117" t="s">
        <v>96</v>
      </c>
      <c r="C12" s="117" t="s">
        <v>391</v>
      </c>
      <c r="D12" s="186" t="s">
        <v>394</v>
      </c>
      <c r="E12" s="177"/>
      <c r="F12" s="118"/>
      <c r="G12" s="118"/>
      <c r="H12" s="178">
        <v>6</v>
      </c>
      <c r="I12" s="120" t="str">
        <f>LOOKUP(H12,'[7]Priority Ratings '!$B$21:$C$27)</f>
        <v>Show stopper</v>
      </c>
      <c r="J12" s="121">
        <f t="shared" si="0"/>
        <v>6.3829787234042548E-2</v>
      </c>
      <c r="K12" s="188" t="s">
        <v>104</v>
      </c>
      <c r="L12" s="177">
        <v>0</v>
      </c>
      <c r="M12" s="124">
        <f t="shared" si="1"/>
        <v>0</v>
      </c>
      <c r="N12" s="125"/>
    </row>
    <row r="13" spans="1:14" ht="168" x14ac:dyDescent="0.3">
      <c r="A13" s="117" t="s">
        <v>395</v>
      </c>
      <c r="B13" s="117" t="s">
        <v>96</v>
      </c>
      <c r="C13" s="117" t="s">
        <v>391</v>
      </c>
      <c r="D13" s="186" t="s">
        <v>396</v>
      </c>
      <c r="E13" s="177"/>
      <c r="F13" s="118"/>
      <c r="G13" s="118"/>
      <c r="H13" s="178">
        <v>6</v>
      </c>
      <c r="I13" s="120" t="str">
        <f>LOOKUP(H13,'[7]Priority Ratings '!$B$21:$C$27)</f>
        <v>Show stopper</v>
      </c>
      <c r="J13" s="121">
        <f t="shared" si="0"/>
        <v>6.3829787234042548E-2</v>
      </c>
      <c r="K13" s="188" t="s">
        <v>104</v>
      </c>
      <c r="L13" s="177">
        <v>0</v>
      </c>
      <c r="M13" s="124">
        <f t="shared" si="1"/>
        <v>0</v>
      </c>
      <c r="N13" s="125"/>
    </row>
    <row r="14" spans="1:14" ht="168" x14ac:dyDescent="0.3">
      <c r="A14" s="117" t="s">
        <v>397</v>
      </c>
      <c r="B14" s="117" t="s">
        <v>96</v>
      </c>
      <c r="C14" s="117" t="s">
        <v>391</v>
      </c>
      <c r="D14" s="186" t="s">
        <v>398</v>
      </c>
      <c r="E14" s="177"/>
      <c r="F14" s="118"/>
      <c r="G14" s="118"/>
      <c r="H14" s="178">
        <v>6</v>
      </c>
      <c r="I14" s="120" t="str">
        <f>LOOKUP(H14,'[7]Priority Ratings '!$B$21:$C$27)</f>
        <v>Show stopper</v>
      </c>
      <c r="J14" s="121">
        <f t="shared" si="0"/>
        <v>6.3829787234042548E-2</v>
      </c>
      <c r="K14" s="188" t="s">
        <v>104</v>
      </c>
      <c r="L14" s="177">
        <v>0</v>
      </c>
      <c r="M14" s="124">
        <f t="shared" si="1"/>
        <v>0</v>
      </c>
      <c r="N14" s="125"/>
    </row>
    <row r="15" spans="1:14" ht="168" x14ac:dyDescent="0.3">
      <c r="A15" s="117" t="s">
        <v>399</v>
      </c>
      <c r="B15" s="117" t="s">
        <v>96</v>
      </c>
      <c r="C15" s="117" t="s">
        <v>391</v>
      </c>
      <c r="D15" s="186" t="s">
        <v>400</v>
      </c>
      <c r="E15" s="177"/>
      <c r="F15" s="118"/>
      <c r="G15" s="118"/>
      <c r="H15" s="178">
        <v>6</v>
      </c>
      <c r="I15" s="120" t="str">
        <f>LOOKUP(H15,'[7]Priority Ratings '!$B$21:$C$27)</f>
        <v>Show stopper</v>
      </c>
      <c r="J15" s="121">
        <f t="shared" si="0"/>
        <v>6.3829787234042548E-2</v>
      </c>
      <c r="K15" s="188" t="s">
        <v>104</v>
      </c>
      <c r="L15" s="451">
        <v>0</v>
      </c>
      <c r="M15" s="121">
        <f t="shared" si="1"/>
        <v>0</v>
      </c>
      <c r="N15" s="126"/>
    </row>
    <row r="16" spans="1:14" ht="168" x14ac:dyDescent="0.3">
      <c r="A16" s="117" t="s">
        <v>401</v>
      </c>
      <c r="B16" s="117" t="s">
        <v>96</v>
      </c>
      <c r="C16" s="117" t="s">
        <v>391</v>
      </c>
      <c r="D16" s="186" t="s">
        <v>402</v>
      </c>
      <c r="E16" s="177"/>
      <c r="F16" s="118"/>
      <c r="G16" s="118"/>
      <c r="H16" s="178">
        <v>6</v>
      </c>
      <c r="I16" s="120" t="str">
        <f>LOOKUP(H16,'[7]Priority Ratings '!$B$21:$C$27)</f>
        <v>Show stopper</v>
      </c>
      <c r="J16" s="121">
        <f t="shared" si="0"/>
        <v>6.3829787234042548E-2</v>
      </c>
      <c r="K16" s="188" t="s">
        <v>104</v>
      </c>
      <c r="L16" s="451">
        <v>0</v>
      </c>
      <c r="M16" s="121">
        <f t="shared" si="1"/>
        <v>0</v>
      </c>
      <c r="N16" s="126"/>
    </row>
    <row r="17" spans="1:14" ht="168" x14ac:dyDescent="0.3">
      <c r="A17" s="117" t="s">
        <v>403</v>
      </c>
      <c r="B17" s="117" t="s">
        <v>96</v>
      </c>
      <c r="C17" s="117" t="s">
        <v>391</v>
      </c>
      <c r="D17" s="186" t="s">
        <v>404</v>
      </c>
      <c r="E17" s="177"/>
      <c r="F17" s="118"/>
      <c r="G17" s="118"/>
      <c r="H17" s="178">
        <v>6</v>
      </c>
      <c r="I17" s="120" t="str">
        <f>LOOKUP(H17,'[7]Priority Ratings '!$B$21:$C$27)</f>
        <v>Show stopper</v>
      </c>
      <c r="J17" s="121">
        <f t="shared" si="0"/>
        <v>6.3829787234042548E-2</v>
      </c>
      <c r="K17" s="188" t="s">
        <v>104</v>
      </c>
      <c r="L17" s="451">
        <v>0</v>
      </c>
      <c r="M17" s="121">
        <f t="shared" si="1"/>
        <v>0</v>
      </c>
      <c r="N17" s="126"/>
    </row>
    <row r="18" spans="1:14" ht="168" x14ac:dyDescent="0.3">
      <c r="A18" s="117" t="s">
        <v>405</v>
      </c>
      <c r="B18" s="117" t="s">
        <v>96</v>
      </c>
      <c r="C18" s="117" t="s">
        <v>391</v>
      </c>
      <c r="D18" s="186" t="s">
        <v>406</v>
      </c>
      <c r="E18" s="177"/>
      <c r="F18" s="118"/>
      <c r="G18" s="118"/>
      <c r="H18" s="178">
        <v>6</v>
      </c>
      <c r="I18" s="120" t="str">
        <f>LOOKUP(H18,'[7]Priority Ratings '!$B$21:$C$27)</f>
        <v>Show stopper</v>
      </c>
      <c r="J18" s="121">
        <f t="shared" si="0"/>
        <v>6.3829787234042548E-2</v>
      </c>
      <c r="K18" s="188" t="s">
        <v>104</v>
      </c>
      <c r="L18" s="451">
        <v>0</v>
      </c>
      <c r="M18" s="121">
        <f t="shared" si="1"/>
        <v>0</v>
      </c>
      <c r="N18" s="126"/>
    </row>
    <row r="19" spans="1:14" ht="168" x14ac:dyDescent="0.3">
      <c r="A19" s="117" t="s">
        <v>407</v>
      </c>
      <c r="B19" s="117" t="s">
        <v>96</v>
      </c>
      <c r="C19" s="117" t="s">
        <v>391</v>
      </c>
      <c r="D19" s="186" t="s">
        <v>408</v>
      </c>
      <c r="E19" s="177"/>
      <c r="F19" s="118"/>
      <c r="G19" s="118"/>
      <c r="H19" s="178">
        <v>6</v>
      </c>
      <c r="I19" s="120" t="str">
        <f>LOOKUP(H19,'[7]Priority Ratings '!$B$21:$C$27)</f>
        <v>Show stopper</v>
      </c>
      <c r="J19" s="121">
        <f t="shared" si="0"/>
        <v>6.3829787234042548E-2</v>
      </c>
      <c r="K19" s="188" t="s">
        <v>104</v>
      </c>
      <c r="L19" s="451">
        <v>0</v>
      </c>
      <c r="M19" s="121">
        <f t="shared" si="1"/>
        <v>0</v>
      </c>
      <c r="N19" s="126"/>
    </row>
    <row r="20" spans="1:14" ht="205" customHeight="1" x14ac:dyDescent="0.3">
      <c r="A20" s="117" t="s">
        <v>409</v>
      </c>
      <c r="B20" s="117" t="s">
        <v>96</v>
      </c>
      <c r="C20" s="117" t="s">
        <v>391</v>
      </c>
      <c r="D20" s="186" t="s">
        <v>943</v>
      </c>
      <c r="E20" s="177"/>
      <c r="F20" s="118"/>
      <c r="G20" s="118"/>
      <c r="H20" s="178">
        <v>6</v>
      </c>
      <c r="I20" s="120" t="str">
        <f>LOOKUP(H20,'[7]Priority Ratings '!$B$21:$C$27)</f>
        <v>Show stopper</v>
      </c>
      <c r="J20" s="121">
        <f t="shared" si="0"/>
        <v>6.3829787234042548E-2</v>
      </c>
      <c r="K20" s="188" t="s">
        <v>104</v>
      </c>
      <c r="L20" s="451">
        <v>0</v>
      </c>
      <c r="M20" s="121">
        <f t="shared" si="1"/>
        <v>0</v>
      </c>
      <c r="N20" s="126"/>
    </row>
    <row r="21" spans="1:14" ht="319" customHeight="1" x14ac:dyDescent="0.3">
      <c r="A21" s="117" t="s">
        <v>410</v>
      </c>
      <c r="B21" s="117" t="s">
        <v>96</v>
      </c>
      <c r="C21" s="117" t="s">
        <v>391</v>
      </c>
      <c r="D21" s="186" t="s">
        <v>411</v>
      </c>
      <c r="E21" s="177"/>
      <c r="F21" s="118"/>
      <c r="G21" s="118"/>
      <c r="H21" s="178">
        <v>6</v>
      </c>
      <c r="I21" s="120" t="str">
        <f>LOOKUP(H21,'[7]Priority Ratings '!$B$21:$C$27)</f>
        <v>Show stopper</v>
      </c>
      <c r="J21" s="121">
        <f t="shared" si="0"/>
        <v>6.3829787234042548E-2</v>
      </c>
      <c r="K21" s="188" t="s">
        <v>104</v>
      </c>
      <c r="L21" s="451">
        <v>0</v>
      </c>
      <c r="M21" s="121">
        <f t="shared" si="1"/>
        <v>0</v>
      </c>
      <c r="N21" s="126"/>
    </row>
    <row r="22" spans="1:14" ht="299.5" customHeight="1" x14ac:dyDescent="0.3">
      <c r="A22" s="117" t="s">
        <v>412</v>
      </c>
      <c r="B22" s="117" t="s">
        <v>96</v>
      </c>
      <c r="C22" s="117" t="s">
        <v>391</v>
      </c>
      <c r="D22" s="186" t="s">
        <v>413</v>
      </c>
      <c r="E22" s="177"/>
      <c r="F22" s="118"/>
      <c r="G22" s="118"/>
      <c r="H22" s="178">
        <v>6</v>
      </c>
      <c r="I22" s="120" t="str">
        <f>LOOKUP(H22,'[7]Priority Ratings '!$B$21:$C$27)</f>
        <v>Show stopper</v>
      </c>
      <c r="J22" s="121">
        <f t="shared" si="0"/>
        <v>6.3829787234042548E-2</v>
      </c>
      <c r="K22" s="188" t="s">
        <v>104</v>
      </c>
      <c r="L22" s="451">
        <v>0</v>
      </c>
      <c r="M22" s="121">
        <f t="shared" si="1"/>
        <v>0</v>
      </c>
      <c r="N22" s="126"/>
    </row>
    <row r="23" spans="1:14" ht="180" x14ac:dyDescent="0.3">
      <c r="A23" s="117" t="s">
        <v>414</v>
      </c>
      <c r="B23" s="117" t="s">
        <v>96</v>
      </c>
      <c r="C23" s="117" t="s">
        <v>391</v>
      </c>
      <c r="D23" s="186" t="s">
        <v>415</v>
      </c>
      <c r="E23" s="177"/>
      <c r="F23" s="118"/>
      <c r="G23" s="118"/>
      <c r="H23" s="179">
        <v>2</v>
      </c>
      <c r="I23" s="120" t="str">
        <f>LOOKUP(H23,'[7]Priority Ratings '!$B$21:$C$27)</f>
        <v>Useful</v>
      </c>
      <c r="J23" s="121">
        <f t="shared" si="0"/>
        <v>2.1276595744680851E-2</v>
      </c>
      <c r="K23" s="188" t="s">
        <v>104</v>
      </c>
      <c r="L23" s="451">
        <v>0</v>
      </c>
      <c r="M23" s="121">
        <f t="shared" si="1"/>
        <v>0</v>
      </c>
      <c r="N23" s="126"/>
    </row>
    <row r="24" spans="1:14" ht="168" x14ac:dyDescent="0.3">
      <c r="A24" s="117" t="s">
        <v>416</v>
      </c>
      <c r="B24" s="117" t="s">
        <v>96</v>
      </c>
      <c r="C24" s="117" t="s">
        <v>391</v>
      </c>
      <c r="D24" s="186" t="s">
        <v>417</v>
      </c>
      <c r="E24" s="177"/>
      <c r="F24" s="118"/>
      <c r="G24" s="118"/>
      <c r="H24" s="179">
        <v>2</v>
      </c>
      <c r="I24" s="120" t="str">
        <f>LOOKUP(H24,'[7]Priority Ratings '!$B$21:$C$27)</f>
        <v>Useful</v>
      </c>
      <c r="J24" s="121">
        <f t="shared" si="0"/>
        <v>2.1276595744680851E-2</v>
      </c>
      <c r="K24" s="188" t="s">
        <v>104</v>
      </c>
      <c r="L24" s="451">
        <v>0</v>
      </c>
      <c r="M24" s="121">
        <f t="shared" si="1"/>
        <v>0</v>
      </c>
      <c r="N24" s="126"/>
    </row>
    <row r="25" spans="1:14" ht="168" x14ac:dyDescent="0.3">
      <c r="A25" s="117" t="s">
        <v>418</v>
      </c>
      <c r="B25" s="117" t="s">
        <v>96</v>
      </c>
      <c r="C25" s="117" t="s">
        <v>391</v>
      </c>
      <c r="D25" s="186" t="s">
        <v>419</v>
      </c>
      <c r="E25" s="177"/>
      <c r="F25" s="118"/>
      <c r="G25" s="118"/>
      <c r="H25" s="179">
        <v>2</v>
      </c>
      <c r="I25" s="120" t="str">
        <f>LOOKUP(H25,'[7]Priority Ratings '!$B$21:$C$27)</f>
        <v>Useful</v>
      </c>
      <c r="J25" s="121">
        <f t="shared" si="0"/>
        <v>2.1276595744680851E-2</v>
      </c>
      <c r="K25" s="188" t="s">
        <v>104</v>
      </c>
      <c r="L25" s="451">
        <v>0</v>
      </c>
      <c r="M25" s="121">
        <f t="shared" si="1"/>
        <v>0</v>
      </c>
      <c r="N25" s="126"/>
    </row>
    <row r="26" spans="1:14" ht="168" x14ac:dyDescent="0.3">
      <c r="A26" s="117" t="s">
        <v>420</v>
      </c>
      <c r="B26" s="117" t="s">
        <v>96</v>
      </c>
      <c r="C26" s="117" t="s">
        <v>391</v>
      </c>
      <c r="D26" s="186" t="s">
        <v>421</v>
      </c>
      <c r="E26" s="177"/>
      <c r="F26" s="118"/>
      <c r="G26" s="118"/>
      <c r="H26" s="179">
        <v>2</v>
      </c>
      <c r="I26" s="120" t="str">
        <f>LOOKUP(H26,'[7]Priority Ratings '!$B$21:$C$27)</f>
        <v>Useful</v>
      </c>
      <c r="J26" s="121">
        <f t="shared" si="0"/>
        <v>2.1276595744680851E-2</v>
      </c>
      <c r="K26" s="188" t="s">
        <v>104</v>
      </c>
      <c r="L26" s="451">
        <v>0</v>
      </c>
      <c r="M26" s="121">
        <f t="shared" si="1"/>
        <v>0</v>
      </c>
      <c r="N26" s="126"/>
    </row>
    <row r="27" spans="1:14" ht="168" x14ac:dyDescent="0.3">
      <c r="A27" s="117" t="s">
        <v>422</v>
      </c>
      <c r="B27" s="117" t="s">
        <v>96</v>
      </c>
      <c r="C27" s="117" t="s">
        <v>391</v>
      </c>
      <c r="D27" s="186" t="s">
        <v>423</v>
      </c>
      <c r="E27" s="177"/>
      <c r="F27" s="118"/>
      <c r="G27" s="118"/>
      <c r="H27" s="179">
        <v>2</v>
      </c>
      <c r="I27" s="120" t="str">
        <f>LOOKUP(H27,'[7]Priority Ratings '!$B$21:$C$27)</f>
        <v>Useful</v>
      </c>
      <c r="J27" s="121">
        <f t="shared" si="0"/>
        <v>2.1276595744680851E-2</v>
      </c>
      <c r="K27" s="188" t="s">
        <v>104</v>
      </c>
      <c r="L27" s="121">
        <v>0</v>
      </c>
      <c r="M27" s="121">
        <f t="shared" si="1"/>
        <v>0</v>
      </c>
      <c r="N27" s="126"/>
    </row>
    <row r="28" spans="1:14" ht="168" x14ac:dyDescent="0.3">
      <c r="A28" s="117" t="s">
        <v>424</v>
      </c>
      <c r="B28" s="117" t="s">
        <v>96</v>
      </c>
      <c r="C28" s="117" t="s">
        <v>391</v>
      </c>
      <c r="D28" s="186" t="s">
        <v>425</v>
      </c>
      <c r="E28" s="177"/>
      <c r="F28" s="118"/>
      <c r="G28" s="118"/>
      <c r="H28" s="178">
        <v>6</v>
      </c>
      <c r="I28" s="120" t="str">
        <f>LOOKUP(H28,'[7]Priority Ratings '!$B$21:$C$27)</f>
        <v>Show stopper</v>
      </c>
      <c r="J28" s="121">
        <f t="shared" si="0"/>
        <v>6.3829787234042548E-2</v>
      </c>
      <c r="K28" s="188" t="s">
        <v>104</v>
      </c>
      <c r="L28" s="121">
        <v>0</v>
      </c>
      <c r="M28" s="121">
        <f t="shared" si="1"/>
        <v>0</v>
      </c>
      <c r="N28" s="126"/>
    </row>
    <row r="29" spans="1:14" ht="168" x14ac:dyDescent="0.3">
      <c r="A29" s="117" t="s">
        <v>426</v>
      </c>
      <c r="B29" s="117" t="s">
        <v>96</v>
      </c>
      <c r="C29" s="117" t="s">
        <v>391</v>
      </c>
      <c r="D29" s="186" t="s">
        <v>427</v>
      </c>
      <c r="E29" s="177"/>
      <c r="F29" s="118"/>
      <c r="G29" s="118"/>
      <c r="H29" s="322">
        <v>6</v>
      </c>
      <c r="I29" s="120" t="str">
        <f>LOOKUP(H29,'[7]Priority Ratings '!$B$21:$C$27)</f>
        <v>Show stopper</v>
      </c>
      <c r="J29" s="121">
        <f t="shared" si="0"/>
        <v>6.3829787234042548E-2</v>
      </c>
      <c r="K29" s="188" t="s">
        <v>104</v>
      </c>
      <c r="L29" s="121">
        <v>0</v>
      </c>
      <c r="M29" s="121">
        <f t="shared" si="1"/>
        <v>0</v>
      </c>
      <c r="N29" s="126" t="s">
        <v>343</v>
      </c>
    </row>
    <row r="30" spans="1:14" x14ac:dyDescent="0.3">
      <c r="A30" s="67"/>
      <c r="H30" s="127">
        <f>SUM(H11:H29)</f>
        <v>94</v>
      </c>
      <c r="I30" s="127"/>
      <c r="J30" s="128">
        <f>SUM(J11:J29)</f>
        <v>1</v>
      </c>
      <c r="L30" s="129" t="s">
        <v>304</v>
      </c>
      <c r="M30" s="130">
        <f>SUM(M11:M29)</f>
        <v>0</v>
      </c>
    </row>
    <row r="31" spans="1:14" x14ac:dyDescent="0.3">
      <c r="A31" s="67"/>
    </row>
    <row r="32" spans="1:14" x14ac:dyDescent="0.3">
      <c r="A32" s="68"/>
      <c r="B32" s="67"/>
      <c r="C32" s="68"/>
      <c r="D32" s="185"/>
      <c r="E32" s="102"/>
      <c r="F32" s="102"/>
      <c r="G32" s="102"/>
      <c r="H32" s="103"/>
      <c r="J32" s="105"/>
      <c r="K32" s="181"/>
      <c r="L32" s="107"/>
      <c r="M32" s="107"/>
    </row>
    <row r="34" spans="4:4" x14ac:dyDescent="0.3">
      <c r="D34" s="183" t="s">
        <v>319</v>
      </c>
    </row>
  </sheetData>
  <autoFilter ref="A10:N30" xr:uid="{D6624497-F398-48F0-82D0-6AD469AAA91D}"/>
  <mergeCells count="13">
    <mergeCell ref="E2:K2"/>
    <mergeCell ref="C3:D3"/>
    <mergeCell ref="E3:K3"/>
    <mergeCell ref="E4:K4"/>
    <mergeCell ref="E5:K5"/>
    <mergeCell ref="C5:D5"/>
    <mergeCell ref="C4:D4"/>
    <mergeCell ref="E6:K6"/>
    <mergeCell ref="E7:K7"/>
    <mergeCell ref="A8:N8"/>
    <mergeCell ref="H9:J9"/>
    <mergeCell ref="K9:M9"/>
    <mergeCell ref="C6:D6"/>
  </mergeCells>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DA37936-F66F-4F63-A66C-1623E78F928A}">
          <x14:formula1>
            <xm:f>'Priority Ratings '!$C$32:$C$37</xm:f>
          </x14:formula1>
          <xm:sqref>E11:E29</xm:sqref>
        </x14:dataValidation>
        <x14:dataValidation type="list" allowBlank="1" showInputMessage="1" showErrorMessage="1" xr:uid="{65FB448E-9DE0-434E-AFA8-A657F8386E5B}">
          <x14:formula1>
            <xm:f>'Priority Ratings '!$B$32:$B$37</xm:f>
          </x14:formula1>
          <xm:sqref>L11:L29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7ABE9-9F1E-4E1A-B01E-18233F2C84F0}">
  <sheetPr>
    <tabColor theme="7" tint="0.79998168889431442"/>
  </sheetPr>
  <dimension ref="A1:O29"/>
  <sheetViews>
    <sheetView showGridLines="0" topLeftCell="D1" zoomScale="60" zoomScaleNormal="60" workbookViewId="0">
      <pane ySplit="10" topLeftCell="A24" activePane="bottomLeft" state="frozen"/>
      <selection pane="bottomLeft" activeCell="N19" sqref="N19"/>
    </sheetView>
  </sheetViews>
  <sheetFormatPr defaultColWidth="9.1796875" defaultRowHeight="13" x14ac:dyDescent="0.3"/>
  <cols>
    <col min="1" max="1" width="7" style="54" bestFit="1" customWidth="1"/>
    <col min="2" max="2" width="13.1796875" style="54" customWidth="1"/>
    <col min="3" max="3" width="14.26953125" style="54" customWidth="1"/>
    <col min="4" max="4" width="24" style="54" customWidth="1"/>
    <col min="5" max="5" width="84.81640625" style="54" customWidth="1"/>
    <col min="6" max="8" width="21.81640625" style="108" customWidth="1"/>
    <col min="9" max="9" width="6.81640625" style="109" bestFit="1" customWidth="1"/>
    <col min="10" max="10" width="9.81640625" style="104" customWidth="1"/>
    <col min="11" max="11" width="8.453125" style="55" bestFit="1" customWidth="1"/>
    <col min="12" max="12" width="31" style="54" customWidth="1"/>
    <col min="13" max="13" width="16" style="55" bestFit="1" customWidth="1"/>
    <col min="14" max="14" width="12.453125" style="54" customWidth="1"/>
    <col min="15" max="15" width="33.81640625" style="54" customWidth="1"/>
    <col min="16" max="16384" width="9.1796875" style="54"/>
  </cols>
  <sheetData>
    <row r="1" spans="1:15" x14ac:dyDescent="0.3">
      <c r="A1" s="330"/>
      <c r="B1" s="330"/>
      <c r="C1" s="330"/>
      <c r="D1" s="331"/>
      <c r="F1" s="189"/>
      <c r="G1" s="223"/>
      <c r="H1" s="223"/>
      <c r="I1" s="98"/>
      <c r="J1" s="98"/>
      <c r="K1" s="98"/>
      <c r="L1" s="98"/>
    </row>
    <row r="2" spans="1:15" ht="16.5" x14ac:dyDescent="0.3">
      <c r="A2" s="332"/>
      <c r="B2" s="57" t="s">
        <v>78</v>
      </c>
      <c r="C2" s="421" t="s">
        <v>428</v>
      </c>
      <c r="D2" s="422"/>
      <c r="F2" s="239"/>
      <c r="G2" s="239"/>
      <c r="H2" s="239"/>
      <c r="I2" s="239"/>
      <c r="J2" s="239"/>
      <c r="K2" s="239"/>
      <c r="L2" s="239"/>
    </row>
    <row r="3" spans="1:15" ht="14" x14ac:dyDescent="0.3">
      <c r="A3" s="333"/>
      <c r="B3" s="60" t="s">
        <v>29</v>
      </c>
      <c r="C3" s="405" t="str">
        <f>'Evaluation Summary'!B2</f>
        <v>Replacement of Learning Management System (LMS)</v>
      </c>
      <c r="D3" s="406"/>
      <c r="F3" s="239"/>
      <c r="G3" s="239"/>
      <c r="H3" s="239"/>
      <c r="I3" s="239"/>
      <c r="J3" s="239"/>
      <c r="K3" s="239"/>
      <c r="L3" s="239"/>
    </row>
    <row r="4" spans="1:15" ht="14" x14ac:dyDescent="0.3">
      <c r="A4" s="330"/>
      <c r="B4" s="62" t="str">
        <f>'Evaluation Summary'!A3</f>
        <v>CORP xxxx Tender:</v>
      </c>
      <c r="C4" s="405" t="str">
        <f>'Evaluation Summary'!B3</f>
        <v>Eskom Project Manager to Capture</v>
      </c>
      <c r="D4" s="406"/>
      <c r="F4" s="239"/>
      <c r="G4" s="239"/>
      <c r="H4" s="239"/>
      <c r="I4" s="239"/>
      <c r="J4" s="239"/>
      <c r="K4" s="239"/>
      <c r="L4" s="239"/>
    </row>
    <row r="5" spans="1:15" ht="14" x14ac:dyDescent="0.3">
      <c r="A5" s="330"/>
      <c r="B5" s="62" t="s">
        <v>33</v>
      </c>
      <c r="C5" s="405" t="str">
        <f>'Evaluation Summary'!B4</f>
        <v>Tenderer to Capture</v>
      </c>
      <c r="D5" s="406"/>
      <c r="F5" s="239"/>
      <c r="G5" s="239"/>
      <c r="H5" s="239"/>
      <c r="I5" s="239"/>
      <c r="J5" s="239"/>
      <c r="K5" s="239"/>
      <c r="L5" s="239"/>
    </row>
    <row r="6" spans="1:15" ht="14" x14ac:dyDescent="0.3">
      <c r="A6" s="334"/>
      <c r="B6" s="62" t="s">
        <v>35</v>
      </c>
      <c r="C6" s="405" t="str">
        <f>'Evaluation Summary'!B5</f>
        <v>Eskom Evaluator to Capture</v>
      </c>
      <c r="D6" s="406"/>
      <c r="F6" s="246"/>
      <c r="G6" s="246"/>
      <c r="H6" s="246"/>
      <c r="I6" s="239"/>
      <c r="J6" s="239"/>
      <c r="K6" s="239"/>
      <c r="L6" s="239"/>
    </row>
    <row r="7" spans="1:15" ht="14" x14ac:dyDescent="0.3">
      <c r="A7" s="335"/>
      <c r="B7" s="336"/>
      <c r="C7" s="336"/>
      <c r="D7" s="330"/>
      <c r="F7" s="246"/>
      <c r="G7" s="246"/>
      <c r="H7" s="246"/>
      <c r="I7" s="239"/>
      <c r="J7" s="239"/>
      <c r="K7" s="239"/>
      <c r="L7" s="239"/>
    </row>
    <row r="8" spans="1:15" s="68" customFormat="1" ht="19.5" customHeight="1" x14ac:dyDescent="0.35">
      <c r="A8" s="411"/>
      <c r="B8" s="411"/>
      <c r="C8" s="411"/>
      <c r="D8" s="411"/>
      <c r="E8" s="411"/>
      <c r="F8" s="411"/>
      <c r="G8" s="411"/>
      <c r="H8" s="411"/>
      <c r="I8" s="411"/>
      <c r="J8" s="411"/>
      <c r="K8" s="411"/>
      <c r="L8" s="411"/>
      <c r="M8" s="411"/>
      <c r="N8" s="411"/>
      <c r="O8" s="411"/>
    </row>
    <row r="9" spans="1:15" s="68" customFormat="1" x14ac:dyDescent="0.25">
      <c r="A9" s="111"/>
      <c r="B9" s="111"/>
      <c r="C9" s="111"/>
      <c r="D9" s="111"/>
      <c r="E9" s="111"/>
      <c r="F9" s="111"/>
      <c r="G9" s="111"/>
      <c r="H9" s="111"/>
      <c r="I9" s="420" t="s">
        <v>80</v>
      </c>
      <c r="J9" s="420"/>
      <c r="K9" s="420"/>
      <c r="L9" s="420"/>
      <c r="M9" s="420"/>
      <c r="N9" s="420"/>
    </row>
    <row r="10" spans="1:15" ht="74" x14ac:dyDescent="0.3">
      <c r="A10" s="147" t="s">
        <v>82</v>
      </c>
      <c r="B10" s="147" t="s">
        <v>83</v>
      </c>
      <c r="C10" s="147" t="s">
        <v>429</v>
      </c>
      <c r="D10" s="147" t="s">
        <v>430</v>
      </c>
      <c r="E10" s="147" t="s">
        <v>431</v>
      </c>
      <c r="F10" s="148" t="s">
        <v>386</v>
      </c>
      <c r="G10" s="148" t="s">
        <v>387</v>
      </c>
      <c r="H10" s="148" t="s">
        <v>388</v>
      </c>
      <c r="I10" s="16" t="s">
        <v>89</v>
      </c>
      <c r="J10" s="16" t="s">
        <v>90</v>
      </c>
      <c r="K10" s="24" t="s">
        <v>91</v>
      </c>
      <c r="L10" s="9" t="s">
        <v>81</v>
      </c>
      <c r="M10" s="36" t="s">
        <v>432</v>
      </c>
      <c r="N10" s="8" t="s">
        <v>93</v>
      </c>
      <c r="O10" s="148" t="s">
        <v>94</v>
      </c>
    </row>
    <row r="11" spans="1:15" s="151" customFormat="1" ht="52" x14ac:dyDescent="0.3">
      <c r="A11" s="117">
        <v>1</v>
      </c>
      <c r="B11" s="149" t="s">
        <v>96</v>
      </c>
      <c r="C11" s="149" t="s">
        <v>433</v>
      </c>
      <c r="D11" s="149" t="s">
        <v>434</v>
      </c>
      <c r="E11" s="149" t="s">
        <v>435</v>
      </c>
      <c r="F11" s="118"/>
      <c r="G11" s="118"/>
      <c r="H11" s="118"/>
      <c r="I11" s="150">
        <f>IF(J11='[8]Priority Ratings'!$C$21,'[8]Priority Ratings'!$B$21,IF(J11='[8]Priority Ratings'!$C$22,'[8]Priority Ratings'!$B$22,IF(J11='[8]Priority Ratings'!$C$23,'[8]Priority Ratings'!$B$23,IF(J11='[8]Priority Ratings'!$C$24,'[8]Priority Ratings'!$B$24,IF(J11='[8]Priority Ratings'!$C$25,'[8]Priority Ratings'!$B$25,IF(J11='[8]Priority Ratings'!$C$26,'[8]Priority Ratings'!$B$26,IF(J11='[8]Priority Ratings'!$C$27,'[8]Priority Ratings'!$B$27,"No Rating")))))))</f>
        <v>4</v>
      </c>
      <c r="J11" s="150" t="s">
        <v>436</v>
      </c>
      <c r="K11" s="121">
        <f t="shared" ref="K11:K24" si="0">I11/$I$25</f>
        <v>6.25E-2</v>
      </c>
      <c r="L11" s="122" t="s">
        <v>437</v>
      </c>
      <c r="M11" s="123">
        <v>0</v>
      </c>
      <c r="N11" s="124">
        <f t="shared" ref="N11:N24" si="1">K11*M11</f>
        <v>0</v>
      </c>
      <c r="O11" s="125"/>
    </row>
    <row r="12" spans="1:15" s="151" customFormat="1" ht="117" x14ac:dyDescent="0.3">
      <c r="A12" s="117">
        <v>2</v>
      </c>
      <c r="B12" s="149" t="s">
        <v>96</v>
      </c>
      <c r="C12" s="341" t="s">
        <v>438</v>
      </c>
      <c r="D12" s="341" t="s">
        <v>438</v>
      </c>
      <c r="E12" s="341" t="s">
        <v>439</v>
      </c>
      <c r="F12" s="118"/>
      <c r="G12" s="118"/>
      <c r="H12" s="118"/>
      <c r="I12" s="342">
        <v>6</v>
      </c>
      <c r="J12" s="343" t="s">
        <v>440</v>
      </c>
      <c r="K12" s="121">
        <f t="shared" si="0"/>
        <v>9.375E-2</v>
      </c>
      <c r="L12" s="344" t="s">
        <v>441</v>
      </c>
      <c r="M12" s="123">
        <v>0</v>
      </c>
      <c r="N12" s="124">
        <f t="shared" si="1"/>
        <v>0</v>
      </c>
      <c r="O12" s="125"/>
    </row>
    <row r="13" spans="1:15" s="151" customFormat="1" ht="143" x14ac:dyDescent="0.3">
      <c r="A13" s="117">
        <v>3</v>
      </c>
      <c r="B13" s="149" t="s">
        <v>96</v>
      </c>
      <c r="C13" s="341" t="s">
        <v>442</v>
      </c>
      <c r="D13" s="341" t="s">
        <v>438</v>
      </c>
      <c r="E13" s="341" t="s">
        <v>443</v>
      </c>
      <c r="F13" s="118"/>
      <c r="G13" s="118"/>
      <c r="H13" s="118"/>
      <c r="I13" s="342">
        <v>6</v>
      </c>
      <c r="J13" s="343" t="s">
        <v>440</v>
      </c>
      <c r="K13" s="121">
        <f t="shared" si="0"/>
        <v>9.375E-2</v>
      </c>
      <c r="L13" s="345" t="s">
        <v>444</v>
      </c>
      <c r="M13" s="123">
        <v>0</v>
      </c>
      <c r="N13" s="124">
        <f t="shared" si="1"/>
        <v>0</v>
      </c>
      <c r="O13" s="125"/>
    </row>
    <row r="14" spans="1:15" s="151" customFormat="1" ht="143" x14ac:dyDescent="0.3">
      <c r="A14" s="117">
        <v>4</v>
      </c>
      <c r="B14" s="149" t="s">
        <v>96</v>
      </c>
      <c r="C14" s="341" t="s">
        <v>442</v>
      </c>
      <c r="D14" s="341" t="s">
        <v>438</v>
      </c>
      <c r="E14" s="341" t="s">
        <v>445</v>
      </c>
      <c r="F14" s="352"/>
      <c r="G14" s="118"/>
      <c r="H14" s="118"/>
      <c r="I14" s="342">
        <v>6</v>
      </c>
      <c r="J14" s="343" t="s">
        <v>440</v>
      </c>
      <c r="K14" s="121">
        <f t="shared" si="0"/>
        <v>9.375E-2</v>
      </c>
      <c r="L14" s="345" t="s">
        <v>446</v>
      </c>
      <c r="M14" s="123">
        <v>0</v>
      </c>
      <c r="N14" s="124">
        <f t="shared" si="1"/>
        <v>0</v>
      </c>
      <c r="O14" s="125"/>
    </row>
    <row r="15" spans="1:15" s="151" customFormat="1" ht="150" customHeight="1" x14ac:dyDescent="0.3">
      <c r="A15" s="117">
        <v>5</v>
      </c>
      <c r="B15" s="149" t="s">
        <v>96</v>
      </c>
      <c r="C15" s="149" t="s">
        <v>447</v>
      </c>
      <c r="D15" s="149" t="s">
        <v>447</v>
      </c>
      <c r="E15" s="149" t="s">
        <v>448</v>
      </c>
      <c r="F15" s="118"/>
      <c r="G15" s="118"/>
      <c r="H15" s="118"/>
      <c r="I15" s="150">
        <f>IF(J15='[8]Priority Ratings'!$C$21,'[8]Priority Ratings'!$B$21,IF(J15='[8]Priority Ratings'!$C$22,'[8]Priority Ratings'!$B$22,IF(J15='[8]Priority Ratings'!$C$23,'[8]Priority Ratings'!$B$23,IF(J15='[8]Priority Ratings'!$C$24,'[8]Priority Ratings'!$B$24,IF(J15='[8]Priority Ratings'!$C$25,'[8]Priority Ratings'!$B$25,IF(J15='[8]Priority Ratings'!$C$26,'[8]Priority Ratings'!$B$26,IF(J15='[8]Priority Ratings'!$C$27,'[8]Priority Ratings'!$B$27,"No Rating")))))))</f>
        <v>4</v>
      </c>
      <c r="J15" s="150" t="s">
        <v>436</v>
      </c>
      <c r="K15" s="121">
        <f t="shared" si="0"/>
        <v>6.25E-2</v>
      </c>
      <c r="L15" s="122" t="s">
        <v>437</v>
      </c>
      <c r="M15" s="123">
        <v>0</v>
      </c>
      <c r="N15" s="124">
        <f t="shared" si="1"/>
        <v>0</v>
      </c>
      <c r="O15" s="125"/>
    </row>
    <row r="16" spans="1:15" s="151" customFormat="1" ht="142.5" customHeight="1" x14ac:dyDescent="0.3">
      <c r="A16" s="117">
        <v>6</v>
      </c>
      <c r="B16" s="156" t="s">
        <v>96</v>
      </c>
      <c r="C16" s="156" t="s">
        <v>449</v>
      </c>
      <c r="D16" s="156" t="s">
        <v>450</v>
      </c>
      <c r="E16" s="324" t="s">
        <v>451</v>
      </c>
      <c r="F16" s="118"/>
      <c r="G16" s="118"/>
      <c r="H16" s="118"/>
      <c r="I16" s="150">
        <v>6</v>
      </c>
      <c r="J16" s="150" t="s">
        <v>436</v>
      </c>
      <c r="K16" s="121">
        <f t="shared" si="0"/>
        <v>9.375E-2</v>
      </c>
      <c r="L16" s="122" t="s">
        <v>437</v>
      </c>
      <c r="M16" s="123">
        <v>0</v>
      </c>
      <c r="N16" s="124">
        <f t="shared" si="1"/>
        <v>0</v>
      </c>
      <c r="O16" s="125"/>
    </row>
    <row r="17" spans="1:15" s="151" customFormat="1" ht="65" x14ac:dyDescent="0.3">
      <c r="A17" s="117">
        <v>7</v>
      </c>
      <c r="B17" s="156" t="s">
        <v>96</v>
      </c>
      <c r="C17" s="156" t="s">
        <v>452</v>
      </c>
      <c r="D17" s="156" t="s">
        <v>450</v>
      </c>
      <c r="E17" s="156" t="s">
        <v>453</v>
      </c>
      <c r="F17" s="118"/>
      <c r="G17" s="118"/>
      <c r="H17" s="118"/>
      <c r="I17" s="150">
        <v>6</v>
      </c>
      <c r="J17" s="150" t="s">
        <v>454</v>
      </c>
      <c r="K17" s="121">
        <f t="shared" si="0"/>
        <v>9.375E-2</v>
      </c>
      <c r="L17" s="122" t="s">
        <v>437</v>
      </c>
      <c r="M17" s="123">
        <v>0</v>
      </c>
      <c r="N17" s="124">
        <f t="shared" si="1"/>
        <v>0</v>
      </c>
      <c r="O17" s="125"/>
    </row>
    <row r="18" spans="1:15" s="151" customFormat="1" ht="39" x14ac:dyDescent="0.3">
      <c r="A18" s="117">
        <v>8</v>
      </c>
      <c r="B18" s="149" t="s">
        <v>96</v>
      </c>
      <c r="C18" s="149" t="s">
        <v>455</v>
      </c>
      <c r="D18" s="149" t="s">
        <v>456</v>
      </c>
      <c r="E18" s="149" t="s">
        <v>457</v>
      </c>
      <c r="F18" s="118"/>
      <c r="G18" s="118"/>
      <c r="H18" s="118"/>
      <c r="I18" s="150">
        <f>IF(J18='[8]Priority Ratings'!$C$21,'[8]Priority Ratings'!$B$21,IF(J18='[8]Priority Ratings'!$C$22,'[8]Priority Ratings'!$B$22,IF(J18='[8]Priority Ratings'!$C$23,'[8]Priority Ratings'!$B$23,IF(J18='[8]Priority Ratings'!$C$24,'[8]Priority Ratings'!$B$24,IF(J18='[8]Priority Ratings'!$C$25,'[8]Priority Ratings'!$B$25,IF(J18='[8]Priority Ratings'!$C$26,'[8]Priority Ratings'!$B$26,IF(J18='[8]Priority Ratings'!$C$27,'[8]Priority Ratings'!$B$27,"No Rating")))))))</f>
        <v>4</v>
      </c>
      <c r="J18" s="150" t="s">
        <v>436</v>
      </c>
      <c r="K18" s="121">
        <f t="shared" si="0"/>
        <v>6.25E-2</v>
      </c>
      <c r="L18" s="122" t="s">
        <v>437</v>
      </c>
      <c r="M18" s="123">
        <v>0</v>
      </c>
      <c r="N18" s="152">
        <f t="shared" si="1"/>
        <v>0</v>
      </c>
      <c r="O18" s="125"/>
    </row>
    <row r="19" spans="1:15" s="151" customFormat="1" ht="98.25" customHeight="1" x14ac:dyDescent="0.3">
      <c r="A19" s="117">
        <v>9</v>
      </c>
      <c r="B19" s="149" t="s">
        <v>96</v>
      </c>
      <c r="C19" s="149" t="s">
        <v>455</v>
      </c>
      <c r="D19" s="149" t="s">
        <v>456</v>
      </c>
      <c r="E19" s="149" t="s">
        <v>458</v>
      </c>
      <c r="F19" s="118"/>
      <c r="G19" s="118"/>
      <c r="H19" s="118"/>
      <c r="I19" s="150">
        <f>IF(J19='[8]Priority Ratings'!$C$21,'[8]Priority Ratings'!$B$21,IF(J19='[8]Priority Ratings'!$C$22,'[8]Priority Ratings'!$B$22,IF(J19='[8]Priority Ratings'!$C$23,'[8]Priority Ratings'!$B$23,IF(J19='[8]Priority Ratings'!$C$24,'[8]Priority Ratings'!$B$24,IF(J19='[8]Priority Ratings'!$C$25,'[8]Priority Ratings'!$B$25,IF(J19='[8]Priority Ratings'!$C$26,'[8]Priority Ratings'!$B$26,IF(J19='[8]Priority Ratings'!$C$27,'[8]Priority Ratings'!$B$27,"No Rating")))))))</f>
        <v>4</v>
      </c>
      <c r="J19" s="150" t="s">
        <v>436</v>
      </c>
      <c r="K19" s="121">
        <f t="shared" si="0"/>
        <v>6.25E-2</v>
      </c>
      <c r="L19" s="122" t="s">
        <v>437</v>
      </c>
      <c r="M19" s="123">
        <v>0</v>
      </c>
      <c r="N19" s="152">
        <f t="shared" si="1"/>
        <v>0</v>
      </c>
      <c r="O19" s="125"/>
    </row>
    <row r="20" spans="1:15" ht="39" x14ac:dyDescent="0.3">
      <c r="A20" s="117">
        <v>10</v>
      </c>
      <c r="B20" s="149" t="s">
        <v>96</v>
      </c>
      <c r="C20" s="149" t="s">
        <v>459</v>
      </c>
      <c r="D20" s="149" t="s">
        <v>460</v>
      </c>
      <c r="E20" s="149" t="s">
        <v>461</v>
      </c>
      <c r="F20" s="118"/>
      <c r="G20" s="118"/>
      <c r="H20" s="118"/>
      <c r="I20" s="119">
        <f>IF(J20='[8]Priority Ratings'!$C$21,'[8]Priority Ratings'!$B$21,IF(J20='[8]Priority Ratings'!$C$22,'[8]Priority Ratings'!$B$22,IF(J20='[8]Priority Ratings'!$C$23,'[8]Priority Ratings'!$B$23,IF(J20='[8]Priority Ratings'!$C$24,'[8]Priority Ratings'!$B$24,IF(J20='[8]Priority Ratings'!$C$25,'[8]Priority Ratings'!$B$25,IF(J20='[8]Priority Ratings'!$C$26,'[8]Priority Ratings'!$B$26,IF(J20='[8]Priority Ratings'!$C$27,'[8]Priority Ratings'!$B$27,"No Rating")))))))</f>
        <v>3</v>
      </c>
      <c r="J20" s="120" t="s">
        <v>454</v>
      </c>
      <c r="K20" s="121">
        <f t="shared" si="0"/>
        <v>4.6875E-2</v>
      </c>
      <c r="L20" s="122" t="s">
        <v>437</v>
      </c>
      <c r="M20" s="123">
        <v>0</v>
      </c>
      <c r="N20" s="124">
        <f t="shared" si="1"/>
        <v>0</v>
      </c>
      <c r="O20" s="125"/>
    </row>
    <row r="21" spans="1:15" ht="65" x14ac:dyDescent="0.3">
      <c r="A21" s="117">
        <v>11</v>
      </c>
      <c r="B21" s="149" t="s">
        <v>96</v>
      </c>
      <c r="C21" s="149" t="s">
        <v>462</v>
      </c>
      <c r="D21" s="149" t="s">
        <v>463</v>
      </c>
      <c r="E21" s="149" t="s">
        <v>464</v>
      </c>
      <c r="F21" s="118"/>
      <c r="G21" s="118"/>
      <c r="H21" s="118"/>
      <c r="I21" s="119">
        <f>IF(J21='[8]Priority Ratings'!$C$21,'[8]Priority Ratings'!$B$21,IF(J21='[8]Priority Ratings'!$C$22,'[8]Priority Ratings'!$B$22,IF(J21='[8]Priority Ratings'!$C$23,'[8]Priority Ratings'!$B$23,IF(J21='[8]Priority Ratings'!$C$24,'[8]Priority Ratings'!$B$24,IF(J21='[8]Priority Ratings'!$C$25,'[8]Priority Ratings'!$B$25,IF(J21='[8]Priority Ratings'!$C$26,'[8]Priority Ratings'!$B$26,IF(J21='[8]Priority Ratings'!$C$27,'[8]Priority Ratings'!$B$27,"No Rating")))))))</f>
        <v>3</v>
      </c>
      <c r="J21" s="120" t="s">
        <v>454</v>
      </c>
      <c r="K21" s="121">
        <f t="shared" si="0"/>
        <v>4.6875E-2</v>
      </c>
      <c r="L21" s="122" t="s">
        <v>437</v>
      </c>
      <c r="M21" s="123">
        <v>0</v>
      </c>
      <c r="N21" s="124">
        <f t="shared" si="1"/>
        <v>0</v>
      </c>
      <c r="O21" s="125"/>
    </row>
    <row r="22" spans="1:15" ht="39" x14ac:dyDescent="0.3">
      <c r="A22" s="117">
        <v>12</v>
      </c>
      <c r="B22" s="149" t="s">
        <v>96</v>
      </c>
      <c r="C22" s="149" t="s">
        <v>462</v>
      </c>
      <c r="D22" s="149" t="s">
        <v>463</v>
      </c>
      <c r="E22" s="149" t="s">
        <v>465</v>
      </c>
      <c r="F22" s="118"/>
      <c r="G22" s="118"/>
      <c r="H22" s="118"/>
      <c r="I22" s="119">
        <f>IF(J22='[8]Priority Ratings'!$C$21,'[8]Priority Ratings'!$B$21,IF(J22='[8]Priority Ratings'!$C$22,'[8]Priority Ratings'!$B$22,IF(J22='[8]Priority Ratings'!$C$23,'[8]Priority Ratings'!$B$23,IF(J22='[8]Priority Ratings'!$C$24,'[8]Priority Ratings'!$B$24,IF(J22='[8]Priority Ratings'!$C$25,'[8]Priority Ratings'!$B$25,IF(J22='[8]Priority Ratings'!$C$26,'[8]Priority Ratings'!$B$26,IF(J22='[8]Priority Ratings'!$C$27,'[8]Priority Ratings'!$B$27,"No Rating")))))))</f>
        <v>3</v>
      </c>
      <c r="J22" s="120" t="s">
        <v>454</v>
      </c>
      <c r="K22" s="121">
        <f t="shared" si="0"/>
        <v>4.6875E-2</v>
      </c>
      <c r="L22" s="122" t="s">
        <v>437</v>
      </c>
      <c r="M22" s="123">
        <v>0</v>
      </c>
      <c r="N22" s="124">
        <f t="shared" si="1"/>
        <v>0</v>
      </c>
      <c r="O22" s="125"/>
    </row>
    <row r="23" spans="1:15" ht="78" x14ac:dyDescent="0.3">
      <c r="A23" s="117">
        <v>13</v>
      </c>
      <c r="B23" s="149" t="s">
        <v>96</v>
      </c>
      <c r="C23" s="341" t="s">
        <v>466</v>
      </c>
      <c r="D23" s="341" t="s">
        <v>466</v>
      </c>
      <c r="E23" s="341" t="s">
        <v>467</v>
      </c>
      <c r="F23" s="118"/>
      <c r="G23" s="118"/>
      <c r="H23" s="118"/>
      <c r="I23" s="119">
        <f>IF(J23='[8]Priority Ratings'!$C$21,'[8]Priority Ratings'!$B$21,IF(J23='[8]Priority Ratings'!$C$22,'[8]Priority Ratings'!$B$22,IF(J23='[8]Priority Ratings'!$C$23,'[8]Priority Ratings'!$B$23,IF(J23='[8]Priority Ratings'!$C$24,'[8]Priority Ratings'!$B$24,IF(J23='[8]Priority Ratings'!$C$25,'[8]Priority Ratings'!$B$25,IF(J23='[8]Priority Ratings'!$C$26,'[8]Priority Ratings'!$B$26,IF(J23='[8]Priority Ratings'!$C$27,'[8]Priority Ratings'!$B$27,"No Rating")))))))</f>
        <v>5</v>
      </c>
      <c r="J23" s="120" t="s">
        <v>468</v>
      </c>
      <c r="K23" s="121">
        <f t="shared" si="0"/>
        <v>7.8125E-2</v>
      </c>
      <c r="L23" s="122" t="s">
        <v>469</v>
      </c>
      <c r="M23" s="123">
        <v>0</v>
      </c>
      <c r="N23" s="124">
        <f t="shared" si="1"/>
        <v>0</v>
      </c>
      <c r="O23" s="125"/>
    </row>
    <row r="24" spans="1:15" ht="65" x14ac:dyDescent="0.3">
      <c r="A24" s="117">
        <v>14</v>
      </c>
      <c r="B24" s="149" t="s">
        <v>470</v>
      </c>
      <c r="C24" s="149" t="s">
        <v>471</v>
      </c>
      <c r="D24" s="149" t="s">
        <v>472</v>
      </c>
      <c r="E24" s="156" t="s">
        <v>473</v>
      </c>
      <c r="F24" s="118"/>
      <c r="G24" s="118"/>
      <c r="H24" s="118"/>
      <c r="I24" s="119">
        <f>IF(J24='[8]Priority Ratings'!$C$21,'[8]Priority Ratings'!$B$21,IF(J24='[8]Priority Ratings'!$C$22,'[8]Priority Ratings'!$B$22,IF(J24='[8]Priority Ratings'!$C$23,'[8]Priority Ratings'!$B$23,IF(J24='[8]Priority Ratings'!$C$24,'[8]Priority Ratings'!$B$24,IF(J24='[8]Priority Ratings'!$C$25,'[8]Priority Ratings'!$B$25,IF(J24='[8]Priority Ratings'!$C$26,'[8]Priority Ratings'!$B$26,IF(J24='[8]Priority Ratings'!$C$27,'[8]Priority Ratings'!$B$27,"No Rating")))))))</f>
        <v>4</v>
      </c>
      <c r="J24" s="120" t="s">
        <v>436</v>
      </c>
      <c r="K24" s="121">
        <f t="shared" si="0"/>
        <v>6.25E-2</v>
      </c>
      <c r="L24" s="122" t="s">
        <v>437</v>
      </c>
      <c r="M24" s="123">
        <v>0</v>
      </c>
      <c r="N24" s="124">
        <f t="shared" si="1"/>
        <v>0</v>
      </c>
      <c r="O24" s="125"/>
    </row>
    <row r="25" spans="1:15" x14ac:dyDescent="0.3">
      <c r="I25" s="127">
        <f>SUM(I11:I24)</f>
        <v>64</v>
      </c>
      <c r="J25" s="127"/>
      <c r="K25" s="128">
        <f>SUM(K11:K24)</f>
        <v>1</v>
      </c>
      <c r="M25" s="129" t="s">
        <v>304</v>
      </c>
      <c r="N25" s="130">
        <f>SUM(N11:N24)</f>
        <v>0</v>
      </c>
    </row>
    <row r="27" spans="1:15" x14ac:dyDescent="0.3">
      <c r="A27" s="68"/>
      <c r="B27" s="67"/>
      <c r="C27" s="67"/>
      <c r="D27" s="68"/>
      <c r="E27" s="101"/>
      <c r="F27" s="102"/>
      <c r="G27" s="102"/>
      <c r="H27" s="102"/>
      <c r="I27" s="103"/>
      <c r="K27" s="105"/>
      <c r="L27" s="106"/>
      <c r="M27" s="107"/>
      <c r="N27" s="107"/>
    </row>
    <row r="29" spans="1:15" x14ac:dyDescent="0.3">
      <c r="E29" s="54" t="s">
        <v>319</v>
      </c>
    </row>
  </sheetData>
  <mergeCells count="8">
    <mergeCell ref="I9:K9"/>
    <mergeCell ref="L9:N9"/>
    <mergeCell ref="C2:D2"/>
    <mergeCell ref="C3:D3"/>
    <mergeCell ref="C4:D4"/>
    <mergeCell ref="C5:D5"/>
    <mergeCell ref="C6:D6"/>
    <mergeCell ref="A8:O8"/>
  </mergeCells>
  <dataValidations count="1">
    <dataValidation type="list" allowBlank="1" showInputMessage="1" showErrorMessage="1" sqref="C27 C11 C24 C15:C22" xr:uid="{0B19D27A-6322-4BF8-8DE7-37213BABF00F}">
      <formula1>Solution</formula1>
    </dataValidation>
  </dataValidations>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8846C0-806D-41D3-852C-93AD0FEFBF77}">
          <x14:formula1>
            <xm:f>'Priority Ratings '!$H$30:$H$32</xm:f>
          </x14:formula1>
          <xm:sqref>M11:M13 M15:M24</xm:sqref>
        </x14:dataValidation>
        <x14:dataValidation type="list" allowBlank="1" showInputMessage="1" showErrorMessage="1" xr:uid="{D9BCE402-4AE8-4692-ADD8-765C240A1191}">
          <x14:formula1>
            <xm:f>'Priority Ratings '!$I$30:$I$32</xm:f>
          </x14:formula1>
          <xm:sqref>F11:F13 F15:F24</xm:sqref>
        </x14:dataValidation>
        <x14:dataValidation type="list" allowBlank="1" showInputMessage="1" showErrorMessage="1" xr:uid="{763D2DD7-00DD-41A3-BE9E-F1BBD5A60F71}">
          <x14:formula1>
            <xm:f>'Priority Ratings '!$C$61:$C$64</xm:f>
          </x14:formula1>
          <xm:sqref>F14</xm:sqref>
        </x14:dataValidation>
        <x14:dataValidation type="list" allowBlank="1" showInputMessage="1" showErrorMessage="1" xr:uid="{48B52453-8D8B-40B9-8793-7FECE89DFEEC}">
          <x14:formula1>
            <xm:f>'Priority Ratings '!$B$61:$B$64</xm:f>
          </x14:formula1>
          <xm:sqref>M14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DB343-02DD-4484-8C99-2FC03D3A910F}">
  <sheetPr>
    <tabColor theme="8" tint="0.79998168889431442"/>
  </sheetPr>
  <dimension ref="A1:O37"/>
  <sheetViews>
    <sheetView showGridLines="0" zoomScale="50" zoomScaleNormal="50" workbookViewId="0">
      <pane ySplit="10" topLeftCell="A31" activePane="bottomLeft" state="frozen"/>
      <selection activeCell="F11" sqref="F11"/>
      <selection pane="bottomLeft" activeCell="O32" sqref="O32"/>
    </sheetView>
  </sheetViews>
  <sheetFormatPr defaultColWidth="9.1796875" defaultRowHeight="13" x14ac:dyDescent="0.3"/>
  <cols>
    <col min="1" max="1" width="7" style="54" bestFit="1" customWidth="1"/>
    <col min="2" max="2" width="13.1796875" style="54" customWidth="1"/>
    <col min="3" max="3" width="11.1796875" style="54" customWidth="1"/>
    <col min="4" max="4" width="24" style="54" customWidth="1"/>
    <col min="5" max="5" width="92.1796875" style="54" customWidth="1"/>
    <col min="6" max="8" width="21.81640625" style="108" customWidth="1"/>
    <col min="9" max="9" width="6.81640625" style="109" bestFit="1" customWidth="1"/>
    <col min="10" max="10" width="9.81640625" style="104" customWidth="1"/>
    <col min="11" max="11" width="8.453125" style="55" bestFit="1" customWidth="1"/>
    <col min="12" max="12" width="31" style="54" customWidth="1"/>
    <col min="13" max="13" width="16" style="55" bestFit="1" customWidth="1"/>
    <col min="14" max="14" width="8.453125" style="54" bestFit="1" customWidth="1"/>
    <col min="15" max="15" width="33.81640625" style="54" customWidth="1"/>
    <col min="16" max="16384" width="9.1796875" style="54"/>
  </cols>
  <sheetData>
    <row r="1" spans="1:15" x14ac:dyDescent="0.3">
      <c r="A1" s="330"/>
      <c r="B1" s="330"/>
      <c r="C1" s="330"/>
      <c r="D1" s="331"/>
      <c r="F1" s="423" t="s">
        <v>474</v>
      </c>
      <c r="G1" s="423"/>
      <c r="H1" s="423"/>
      <c r="I1" s="424"/>
      <c r="J1" s="424"/>
      <c r="K1" s="424"/>
      <c r="L1" s="424"/>
    </row>
    <row r="2" spans="1:15" ht="16.5" x14ac:dyDescent="0.3">
      <c r="A2" s="332"/>
      <c r="B2" s="57" t="s">
        <v>78</v>
      </c>
      <c r="C2" s="421" t="s">
        <v>69</v>
      </c>
      <c r="D2" s="422"/>
      <c r="F2" s="413" t="s">
        <v>475</v>
      </c>
      <c r="G2" s="413"/>
      <c r="H2" s="413"/>
      <c r="I2" s="413"/>
      <c r="J2" s="413"/>
      <c r="K2" s="413"/>
      <c r="L2" s="413"/>
    </row>
    <row r="3" spans="1:15" ht="14" x14ac:dyDescent="0.3">
      <c r="A3" s="333"/>
      <c r="B3" s="60" t="s">
        <v>29</v>
      </c>
      <c r="C3" s="405" t="str">
        <f>'Evaluation Summary'!B2</f>
        <v>Replacement of Learning Management System (LMS)</v>
      </c>
      <c r="D3" s="406"/>
      <c r="F3" s="413" t="s">
        <v>476</v>
      </c>
      <c r="G3" s="413"/>
      <c r="H3" s="413"/>
      <c r="I3" s="413"/>
      <c r="J3" s="413"/>
      <c r="K3" s="413"/>
      <c r="L3" s="413"/>
    </row>
    <row r="4" spans="1:15" ht="14" x14ac:dyDescent="0.3">
      <c r="A4" s="330"/>
      <c r="B4" s="62" t="str">
        <f>'Evaluation Summary'!A3</f>
        <v>CORP xxxx Tender:</v>
      </c>
      <c r="C4" s="405" t="str">
        <f>'Evaluation Summary'!B3</f>
        <v>Eskom Project Manager to Capture</v>
      </c>
      <c r="D4" s="406"/>
      <c r="F4" s="413" t="s">
        <v>477</v>
      </c>
      <c r="G4" s="413"/>
      <c r="H4" s="413"/>
      <c r="I4" s="413"/>
      <c r="J4" s="413"/>
      <c r="K4" s="413"/>
      <c r="L4" s="413"/>
    </row>
    <row r="5" spans="1:15" ht="14" x14ac:dyDescent="0.3">
      <c r="A5" s="330"/>
      <c r="B5" s="62" t="s">
        <v>33</v>
      </c>
      <c r="C5" s="405" t="str">
        <f>'Evaluation Summary'!B4</f>
        <v>Tenderer to Capture</v>
      </c>
      <c r="D5" s="406"/>
      <c r="F5" s="413" t="s">
        <v>478</v>
      </c>
      <c r="G5" s="413"/>
      <c r="H5" s="413"/>
      <c r="I5" s="413"/>
      <c r="J5" s="413"/>
      <c r="K5" s="413"/>
      <c r="L5" s="413"/>
    </row>
    <row r="6" spans="1:15" ht="14" x14ac:dyDescent="0.3">
      <c r="A6" s="334"/>
      <c r="B6" s="62" t="s">
        <v>35</v>
      </c>
      <c r="C6" s="405" t="str">
        <f>'Evaluation Summary'!B5</f>
        <v>Eskom Evaluator to Capture</v>
      </c>
      <c r="D6" s="406"/>
      <c r="F6" s="425" t="s">
        <v>479</v>
      </c>
      <c r="G6" s="425"/>
      <c r="H6" s="425"/>
      <c r="I6" s="413"/>
      <c r="J6" s="413"/>
      <c r="K6" s="413"/>
      <c r="L6" s="413"/>
    </row>
    <row r="7" spans="1:15" ht="14" x14ac:dyDescent="0.3">
      <c r="A7" s="335"/>
      <c r="B7" s="336"/>
      <c r="C7" s="336"/>
      <c r="D7" s="330"/>
      <c r="F7" s="425" t="s">
        <v>480</v>
      </c>
      <c r="G7" s="425"/>
      <c r="H7" s="425"/>
      <c r="I7" s="413"/>
      <c r="J7" s="413"/>
      <c r="K7" s="413"/>
      <c r="L7" s="413"/>
    </row>
    <row r="8" spans="1:15" s="68" customFormat="1" ht="19.5" customHeight="1" x14ac:dyDescent="0.35">
      <c r="A8" s="411"/>
      <c r="B8" s="411"/>
      <c r="C8" s="411"/>
      <c r="D8" s="411"/>
      <c r="E8" s="411"/>
      <c r="F8" s="411"/>
      <c r="G8" s="411"/>
      <c r="H8" s="411"/>
      <c r="I8" s="411"/>
      <c r="J8" s="411"/>
      <c r="K8" s="411"/>
      <c r="L8" s="411"/>
      <c r="M8" s="411"/>
      <c r="N8" s="411"/>
      <c r="O8" s="411"/>
    </row>
    <row r="9" spans="1:15" s="68" customFormat="1" x14ac:dyDescent="0.25">
      <c r="A9" s="111"/>
      <c r="B9" s="111"/>
      <c r="C9" s="111"/>
      <c r="D9" s="111"/>
      <c r="E9" s="111"/>
      <c r="F9" s="111"/>
      <c r="G9" s="111"/>
      <c r="H9" s="111"/>
      <c r="I9" s="420" t="s">
        <v>80</v>
      </c>
      <c r="J9" s="420"/>
      <c r="K9" s="420"/>
      <c r="L9" s="420"/>
      <c r="M9" s="420"/>
      <c r="N9" s="420"/>
    </row>
    <row r="10" spans="1:15" ht="74" x14ac:dyDescent="0.3">
      <c r="A10" s="147" t="s">
        <v>82</v>
      </c>
      <c r="B10" s="147" t="s">
        <v>83</v>
      </c>
      <c r="C10" s="147" t="s">
        <v>429</v>
      </c>
      <c r="D10" s="147" t="s">
        <v>430</v>
      </c>
      <c r="E10" s="147" t="s">
        <v>431</v>
      </c>
      <c r="F10" s="148" t="s">
        <v>386</v>
      </c>
      <c r="G10" s="148" t="s">
        <v>387</v>
      </c>
      <c r="H10" s="148" t="s">
        <v>388</v>
      </c>
      <c r="I10" s="16" t="s">
        <v>89</v>
      </c>
      <c r="J10" s="16" t="s">
        <v>90</v>
      </c>
      <c r="K10" s="24" t="s">
        <v>91</v>
      </c>
      <c r="L10" s="9" t="s">
        <v>81</v>
      </c>
      <c r="M10" s="36" t="s">
        <v>432</v>
      </c>
      <c r="N10" s="8" t="s">
        <v>93</v>
      </c>
      <c r="O10" s="148" t="s">
        <v>94</v>
      </c>
    </row>
    <row r="11" spans="1:15" ht="153" customHeight="1" x14ac:dyDescent="0.3">
      <c r="A11" s="117">
        <v>1</v>
      </c>
      <c r="B11" s="153" t="s">
        <v>96</v>
      </c>
      <c r="C11" s="154" t="s">
        <v>481</v>
      </c>
      <c r="D11" s="154" t="s">
        <v>482</v>
      </c>
      <c r="E11" s="153" t="s">
        <v>946</v>
      </c>
      <c r="F11" s="118"/>
      <c r="G11" s="118"/>
      <c r="H11" s="118"/>
      <c r="I11" s="119">
        <f>IF(J11='[8]Priority Ratings'!$C$21,'[8]Priority Ratings'!$B$21,IF(J11='[8]Priority Ratings'!$C$22,'[8]Priority Ratings'!$B$22,IF(J11='[8]Priority Ratings'!$C$23,'[8]Priority Ratings'!$B$23,IF(J11='[8]Priority Ratings'!$C$24,'[8]Priority Ratings'!$B$24,IF(J11='[8]Priority Ratings'!$C$25,'[8]Priority Ratings'!$B$25,IF(J11='[8]Priority Ratings'!$C$26,'[8]Priority Ratings'!$B$26,IF(J11='[8]Priority Ratings'!$C$27,'[8]Priority Ratings'!$B$27,"No Rating")))))))</f>
        <v>5</v>
      </c>
      <c r="J11" s="120" t="s">
        <v>468</v>
      </c>
      <c r="K11" s="121">
        <f t="shared" ref="K11:K32" si="0">I11/$I$33</f>
        <v>5.5555555555555552E-2</v>
      </c>
      <c r="L11" s="122" t="s">
        <v>944</v>
      </c>
      <c r="M11" s="123">
        <v>0</v>
      </c>
      <c r="N11" s="124">
        <v>0</v>
      </c>
      <c r="O11" s="125"/>
    </row>
    <row r="12" spans="1:15" ht="280.5" customHeight="1" x14ac:dyDescent="0.3">
      <c r="A12" s="117">
        <v>2</v>
      </c>
      <c r="B12" s="153" t="s">
        <v>96</v>
      </c>
      <c r="C12" s="154" t="s">
        <v>481</v>
      </c>
      <c r="D12" s="154" t="s">
        <v>482</v>
      </c>
      <c r="E12" s="153" t="s">
        <v>947</v>
      </c>
      <c r="F12" s="118"/>
      <c r="G12" s="118"/>
      <c r="H12" s="118"/>
      <c r="I12" s="119">
        <f>IF(J12='[8]Priority Ratings'!$C$21,'[8]Priority Ratings'!$B$21,IF(J12='[8]Priority Ratings'!$C$22,'[8]Priority Ratings'!$B$22,IF(J12='[8]Priority Ratings'!$C$23,'[8]Priority Ratings'!$B$23,IF(J12='[8]Priority Ratings'!$C$24,'[8]Priority Ratings'!$B$24,IF(J12='[8]Priority Ratings'!$C$25,'[8]Priority Ratings'!$B$25,IF(J12='[8]Priority Ratings'!$C$26,'[8]Priority Ratings'!$B$26,IF(J12='[8]Priority Ratings'!$C$27,'[8]Priority Ratings'!$B$27,"No Rating")))))))</f>
        <v>6</v>
      </c>
      <c r="J12" s="120" t="s">
        <v>483</v>
      </c>
      <c r="K12" s="121">
        <f t="shared" ref="K12" si="1">I12/$I$33</f>
        <v>6.6666666666666666E-2</v>
      </c>
      <c r="L12" s="122" t="s">
        <v>944</v>
      </c>
      <c r="M12" s="123">
        <v>0</v>
      </c>
      <c r="N12" s="124">
        <f>K12*M12</f>
        <v>0</v>
      </c>
      <c r="O12" s="125"/>
    </row>
    <row r="13" spans="1:15" ht="82.5" customHeight="1" x14ac:dyDescent="0.3">
      <c r="A13" s="117">
        <v>3</v>
      </c>
      <c r="B13" s="153" t="s">
        <v>96</v>
      </c>
      <c r="C13" s="154" t="s">
        <v>484</v>
      </c>
      <c r="D13" s="154" t="s">
        <v>482</v>
      </c>
      <c r="E13" s="153" t="s">
        <v>485</v>
      </c>
      <c r="F13" s="118"/>
      <c r="G13" s="118"/>
      <c r="H13" s="118"/>
      <c r="I13" s="119">
        <f>IF(J13='[8]Priority Ratings'!$C$21,'[8]Priority Ratings'!$B$21,IF(J13='[8]Priority Ratings'!$C$22,'[8]Priority Ratings'!$B$22,IF(J13='[8]Priority Ratings'!$C$23,'[8]Priority Ratings'!$B$23,IF(J13='[8]Priority Ratings'!$C$24,'[8]Priority Ratings'!$B$24,IF(J13='[8]Priority Ratings'!$C$25,'[8]Priority Ratings'!$B$25,IF(J13='[8]Priority Ratings'!$C$26,'[8]Priority Ratings'!$B$26,IF(J13='[8]Priority Ratings'!$C$27,'[8]Priority Ratings'!$B$27,"No Rating")))))))</f>
        <v>3</v>
      </c>
      <c r="J13" s="120" t="s">
        <v>454</v>
      </c>
      <c r="K13" s="121">
        <f t="shared" si="0"/>
        <v>3.3333333333333333E-2</v>
      </c>
      <c r="L13" s="122" t="s">
        <v>944</v>
      </c>
      <c r="M13" s="123">
        <v>0</v>
      </c>
      <c r="N13" s="124">
        <f t="shared" ref="N13:N32" si="2">K13*M13</f>
        <v>0</v>
      </c>
      <c r="O13" s="125"/>
    </row>
    <row r="14" spans="1:15" ht="152.25" customHeight="1" x14ac:dyDescent="0.3">
      <c r="A14" s="117">
        <v>4</v>
      </c>
      <c r="B14" s="153" t="s">
        <v>96</v>
      </c>
      <c r="C14" s="154" t="s">
        <v>484</v>
      </c>
      <c r="D14" s="154" t="s">
        <v>482</v>
      </c>
      <c r="E14" s="153" t="s">
        <v>486</v>
      </c>
      <c r="F14" s="118"/>
      <c r="G14" s="118"/>
      <c r="H14" s="118"/>
      <c r="I14" s="119">
        <f>IF(J14='[8]Priority Ratings'!$C$21,'[8]Priority Ratings'!$B$21,IF(J14='[8]Priority Ratings'!$C$22,'[8]Priority Ratings'!$B$22,IF(J14='[8]Priority Ratings'!$C$23,'[8]Priority Ratings'!$B$23,IF(J14='[8]Priority Ratings'!$C$24,'[8]Priority Ratings'!$B$24,IF(J14='[8]Priority Ratings'!$C$25,'[8]Priority Ratings'!$B$25,IF(J14='[8]Priority Ratings'!$C$26,'[8]Priority Ratings'!$B$26,IF(J14='[8]Priority Ratings'!$C$27,'[8]Priority Ratings'!$B$27,"No Rating")))))))</f>
        <v>5</v>
      </c>
      <c r="J14" s="120" t="s">
        <v>468</v>
      </c>
      <c r="K14" s="121">
        <f t="shared" si="0"/>
        <v>5.5555555555555552E-2</v>
      </c>
      <c r="L14" s="122" t="s">
        <v>944</v>
      </c>
      <c r="M14" s="123">
        <v>0</v>
      </c>
      <c r="N14" s="124">
        <f t="shared" si="2"/>
        <v>0</v>
      </c>
      <c r="O14" s="125"/>
    </row>
    <row r="15" spans="1:15" ht="123" customHeight="1" x14ac:dyDescent="0.3">
      <c r="A15" s="117">
        <v>5</v>
      </c>
      <c r="B15" s="153" t="s">
        <v>96</v>
      </c>
      <c r="C15" s="154" t="s">
        <v>484</v>
      </c>
      <c r="D15" s="154" t="s">
        <v>482</v>
      </c>
      <c r="E15" s="149" t="s">
        <v>487</v>
      </c>
      <c r="F15" s="118"/>
      <c r="G15" s="118"/>
      <c r="H15" s="118"/>
      <c r="I15" s="119">
        <f>IF(J15='[8]Priority Ratings'!$C$21,'[8]Priority Ratings'!$B$21,IF(J15='[8]Priority Ratings'!$C$22,'[8]Priority Ratings'!$B$22,IF(J15='[8]Priority Ratings'!$C$23,'[8]Priority Ratings'!$B$23,IF(J15='[8]Priority Ratings'!$C$24,'[8]Priority Ratings'!$B$24,IF(J15='[8]Priority Ratings'!$C$25,'[8]Priority Ratings'!$B$25,IF(J15='[8]Priority Ratings'!$C$26,'[8]Priority Ratings'!$B$26,IF(J15='[8]Priority Ratings'!$C$27,'[8]Priority Ratings'!$B$27,"No Rating")))))))</f>
        <v>3</v>
      </c>
      <c r="J15" s="120" t="s">
        <v>454</v>
      </c>
      <c r="K15" s="121">
        <f t="shared" si="0"/>
        <v>3.3333333333333333E-2</v>
      </c>
      <c r="L15" s="122" t="s">
        <v>944</v>
      </c>
      <c r="M15" s="123">
        <v>0</v>
      </c>
      <c r="N15" s="124">
        <f t="shared" si="2"/>
        <v>0</v>
      </c>
      <c r="O15" s="125"/>
    </row>
    <row r="16" spans="1:15" ht="91" x14ac:dyDescent="0.3">
      <c r="A16" s="117">
        <v>6</v>
      </c>
      <c r="B16" s="153" t="s">
        <v>96</v>
      </c>
      <c r="C16" s="154" t="s">
        <v>484</v>
      </c>
      <c r="D16" s="154" t="s">
        <v>482</v>
      </c>
      <c r="E16" s="149" t="s">
        <v>488</v>
      </c>
      <c r="F16" s="118"/>
      <c r="G16" s="118"/>
      <c r="H16" s="118"/>
      <c r="I16" s="119">
        <f>IF(J16='[8]Priority Ratings'!$C$21,'[8]Priority Ratings'!$B$21,IF(J16='[8]Priority Ratings'!$C$22,'[8]Priority Ratings'!$B$22,IF(J16='[8]Priority Ratings'!$C$23,'[8]Priority Ratings'!$B$23,IF(J16='[8]Priority Ratings'!$C$24,'[8]Priority Ratings'!$B$24,IF(J16='[8]Priority Ratings'!$C$25,'[8]Priority Ratings'!$B$25,IF(J16='[8]Priority Ratings'!$C$26,'[8]Priority Ratings'!$B$26,IF(J16='[8]Priority Ratings'!$C$27,'[8]Priority Ratings'!$B$27,"No Rating")))))))</f>
        <v>5</v>
      </c>
      <c r="J16" s="120" t="s">
        <v>468</v>
      </c>
      <c r="K16" s="121">
        <f t="shared" si="0"/>
        <v>5.5555555555555552E-2</v>
      </c>
      <c r="L16" s="122" t="s">
        <v>944</v>
      </c>
      <c r="M16" s="123">
        <v>0</v>
      </c>
      <c r="N16" s="124">
        <f t="shared" si="2"/>
        <v>0</v>
      </c>
      <c r="O16" s="125"/>
    </row>
    <row r="17" spans="1:15" ht="147" customHeight="1" x14ac:dyDescent="0.3">
      <c r="A17" s="117">
        <v>7</v>
      </c>
      <c r="B17" s="153" t="s">
        <v>96</v>
      </c>
      <c r="C17" s="154" t="s">
        <v>484</v>
      </c>
      <c r="D17" s="154" t="s">
        <v>482</v>
      </c>
      <c r="E17" s="149" t="s">
        <v>489</v>
      </c>
      <c r="F17" s="118"/>
      <c r="G17" s="118"/>
      <c r="H17" s="118"/>
      <c r="I17" s="119">
        <f>IF(J17='[8]Priority Ratings'!$C$21,'[8]Priority Ratings'!$B$21,IF(J17='[8]Priority Ratings'!$C$22,'[8]Priority Ratings'!$B$22,IF(J17='[8]Priority Ratings'!$C$23,'[8]Priority Ratings'!$B$23,IF(J17='[8]Priority Ratings'!$C$24,'[8]Priority Ratings'!$B$24,IF(J17='[8]Priority Ratings'!$C$25,'[8]Priority Ratings'!$B$25,IF(J17='[8]Priority Ratings'!$C$26,'[8]Priority Ratings'!$B$26,IF(J17='[8]Priority Ratings'!$C$27,'[8]Priority Ratings'!$B$27,"No Rating")))))))</f>
        <v>3</v>
      </c>
      <c r="J17" s="120" t="s">
        <v>454</v>
      </c>
      <c r="K17" s="121">
        <f t="shared" si="0"/>
        <v>3.3333333333333333E-2</v>
      </c>
      <c r="L17" s="122" t="s">
        <v>944</v>
      </c>
      <c r="M17" s="123">
        <v>0</v>
      </c>
      <c r="N17" s="124">
        <f t="shared" si="2"/>
        <v>0</v>
      </c>
      <c r="O17" s="125"/>
    </row>
    <row r="18" spans="1:15" ht="91" x14ac:dyDescent="0.3">
      <c r="A18" s="117">
        <v>8</v>
      </c>
      <c r="B18" s="153" t="s">
        <v>96</v>
      </c>
      <c r="C18" s="154" t="s">
        <v>490</v>
      </c>
      <c r="D18" s="154" t="s">
        <v>482</v>
      </c>
      <c r="E18" s="149" t="s">
        <v>491</v>
      </c>
      <c r="F18" s="118"/>
      <c r="G18" s="118"/>
      <c r="H18" s="118"/>
      <c r="I18" s="119">
        <f>IF(J18='[8]Priority Ratings'!$C$21,'[8]Priority Ratings'!$B$21,IF(J18='[8]Priority Ratings'!$C$22,'[8]Priority Ratings'!$B$22,IF(J18='[8]Priority Ratings'!$C$23,'[8]Priority Ratings'!$B$23,IF(J18='[8]Priority Ratings'!$C$24,'[8]Priority Ratings'!$B$24,IF(J18='[8]Priority Ratings'!$C$25,'[8]Priority Ratings'!$B$25,IF(J18='[8]Priority Ratings'!$C$26,'[8]Priority Ratings'!$B$26,IF(J18='[8]Priority Ratings'!$C$27,'[8]Priority Ratings'!$B$27,"No Rating")))))))</f>
        <v>4</v>
      </c>
      <c r="J18" s="120" t="s">
        <v>436</v>
      </c>
      <c r="K18" s="121">
        <f t="shared" si="0"/>
        <v>4.4444444444444446E-2</v>
      </c>
      <c r="L18" s="122" t="s">
        <v>944</v>
      </c>
      <c r="M18" s="123">
        <v>0</v>
      </c>
      <c r="N18" s="124">
        <f t="shared" si="2"/>
        <v>0</v>
      </c>
      <c r="O18" s="125"/>
    </row>
    <row r="19" spans="1:15" ht="81" customHeight="1" x14ac:dyDescent="0.3">
      <c r="A19" s="117">
        <v>9</v>
      </c>
      <c r="B19" s="149" t="s">
        <v>96</v>
      </c>
      <c r="C19" s="154" t="s">
        <v>492</v>
      </c>
      <c r="D19" s="154" t="s">
        <v>482</v>
      </c>
      <c r="E19" s="155" t="s">
        <v>493</v>
      </c>
      <c r="F19" s="118"/>
      <c r="G19" s="118"/>
      <c r="H19" s="118"/>
      <c r="I19" s="119">
        <f>IF(J19='[8]Priority Ratings'!$C$21,'[8]Priority Ratings'!$B$21,IF(J19='[8]Priority Ratings'!$C$22,'[8]Priority Ratings'!$B$22,IF(J19='[8]Priority Ratings'!$C$23,'[8]Priority Ratings'!$B$23,IF(J19='[8]Priority Ratings'!$C$24,'[8]Priority Ratings'!$B$24,IF(J19='[8]Priority Ratings'!$C$25,'[8]Priority Ratings'!$B$25,IF(J19='[8]Priority Ratings'!$C$26,'[8]Priority Ratings'!$B$26,IF(J19='[8]Priority Ratings'!$C$27,'[8]Priority Ratings'!$B$27,"No Rating")))))))</f>
        <v>3</v>
      </c>
      <c r="J19" s="120" t="s">
        <v>454</v>
      </c>
      <c r="K19" s="121">
        <f t="shared" si="0"/>
        <v>3.3333333333333333E-2</v>
      </c>
      <c r="L19" s="122" t="s">
        <v>944</v>
      </c>
      <c r="M19" s="123">
        <v>0</v>
      </c>
      <c r="N19" s="124">
        <f t="shared" si="2"/>
        <v>0</v>
      </c>
      <c r="O19" s="125"/>
    </row>
    <row r="20" spans="1:15" ht="250.5" customHeight="1" x14ac:dyDescent="0.3">
      <c r="A20" s="117">
        <v>10</v>
      </c>
      <c r="B20" s="149" t="s">
        <v>96</v>
      </c>
      <c r="C20" s="154" t="s">
        <v>492</v>
      </c>
      <c r="D20" s="154" t="s">
        <v>482</v>
      </c>
      <c r="E20" s="155" t="s">
        <v>494</v>
      </c>
      <c r="F20" s="118"/>
      <c r="G20" s="118"/>
      <c r="H20" s="118"/>
      <c r="I20" s="119">
        <f>IF(J20='[8]Priority Ratings'!$C$21,'[8]Priority Ratings'!$B$21,IF(J20='[8]Priority Ratings'!$C$22,'[8]Priority Ratings'!$B$22,IF(J20='[8]Priority Ratings'!$C$23,'[8]Priority Ratings'!$B$23,IF(J20='[8]Priority Ratings'!$C$24,'[8]Priority Ratings'!$B$24,IF(J20='[8]Priority Ratings'!$C$25,'[8]Priority Ratings'!$B$25,IF(J20='[8]Priority Ratings'!$C$26,'[8]Priority Ratings'!$B$26,IF(J20='[8]Priority Ratings'!$C$27,'[8]Priority Ratings'!$B$27,"No Rating")))))))</f>
        <v>5</v>
      </c>
      <c r="J20" s="120" t="s">
        <v>468</v>
      </c>
      <c r="K20" s="121">
        <f t="shared" si="0"/>
        <v>5.5555555555555552E-2</v>
      </c>
      <c r="L20" s="122" t="s">
        <v>944</v>
      </c>
      <c r="M20" s="123">
        <v>0</v>
      </c>
      <c r="N20" s="124">
        <f t="shared" si="2"/>
        <v>0</v>
      </c>
      <c r="O20" s="125"/>
    </row>
    <row r="21" spans="1:15" ht="84.75" customHeight="1" x14ac:dyDescent="0.3">
      <c r="A21" s="117">
        <v>11</v>
      </c>
      <c r="B21" s="149" t="s">
        <v>96</v>
      </c>
      <c r="C21" s="156" t="s">
        <v>495</v>
      </c>
      <c r="D21" s="156" t="s">
        <v>496</v>
      </c>
      <c r="E21" s="149" t="s">
        <v>497</v>
      </c>
      <c r="F21" s="118"/>
      <c r="G21" s="118"/>
      <c r="H21" s="118"/>
      <c r="I21" s="119">
        <f>IF(J21='[8]Priority Ratings'!$C$21,'[8]Priority Ratings'!$B$21,IF(J21='[8]Priority Ratings'!$C$22,'[8]Priority Ratings'!$B$22,IF(J21='[8]Priority Ratings'!$C$23,'[8]Priority Ratings'!$B$23,IF(J21='[8]Priority Ratings'!$C$24,'[8]Priority Ratings'!$B$24,IF(J21='[8]Priority Ratings'!$C$25,'[8]Priority Ratings'!$B$25,IF(J21='[8]Priority Ratings'!$C$26,'[8]Priority Ratings'!$B$26,IF(J21='[8]Priority Ratings'!$C$27,'[8]Priority Ratings'!$B$27,"No Rating")))))))</f>
        <v>4</v>
      </c>
      <c r="J21" s="120" t="s">
        <v>436</v>
      </c>
      <c r="K21" s="121">
        <f t="shared" si="0"/>
        <v>4.4444444444444446E-2</v>
      </c>
      <c r="L21" s="122" t="s">
        <v>944</v>
      </c>
      <c r="M21" s="123">
        <v>0</v>
      </c>
      <c r="N21" s="124">
        <f t="shared" si="2"/>
        <v>0</v>
      </c>
      <c r="O21" s="125"/>
    </row>
    <row r="22" spans="1:15" ht="160.5" customHeight="1" x14ac:dyDescent="0.3">
      <c r="A22" s="117">
        <v>12</v>
      </c>
      <c r="B22" s="149" t="s">
        <v>96</v>
      </c>
      <c r="C22" s="149" t="s">
        <v>498</v>
      </c>
      <c r="D22" s="149" t="s">
        <v>499</v>
      </c>
      <c r="E22" s="149" t="s">
        <v>500</v>
      </c>
      <c r="F22" s="118"/>
      <c r="G22" s="118"/>
      <c r="H22" s="118"/>
      <c r="I22" s="119">
        <f>IF(J22='[8]Priority Ratings'!$C$21,'[8]Priority Ratings'!$B$21,IF(J22='[8]Priority Ratings'!$C$22,'[8]Priority Ratings'!$B$22,IF(J22='[8]Priority Ratings'!$C$23,'[8]Priority Ratings'!$B$23,IF(J22='[8]Priority Ratings'!$C$24,'[8]Priority Ratings'!$B$24,IF(J22='[8]Priority Ratings'!$C$25,'[8]Priority Ratings'!$B$25,IF(J22='[8]Priority Ratings'!$C$26,'[8]Priority Ratings'!$B$26,IF(J22='[8]Priority Ratings'!$C$27,'[8]Priority Ratings'!$B$27,"No Rating")))))))</f>
        <v>6</v>
      </c>
      <c r="J22" s="120" t="s">
        <v>483</v>
      </c>
      <c r="K22" s="121">
        <f t="shared" si="0"/>
        <v>6.6666666666666666E-2</v>
      </c>
      <c r="L22" s="122" t="s">
        <v>944</v>
      </c>
      <c r="M22" s="123">
        <v>0</v>
      </c>
      <c r="N22" s="124">
        <f t="shared" si="2"/>
        <v>0</v>
      </c>
      <c r="O22" s="125"/>
    </row>
    <row r="23" spans="1:15" ht="162" customHeight="1" x14ac:dyDescent="0.3">
      <c r="A23" s="117">
        <v>13</v>
      </c>
      <c r="B23" s="149" t="s">
        <v>96</v>
      </c>
      <c r="C23" s="149" t="s">
        <v>495</v>
      </c>
      <c r="D23" s="149" t="s">
        <v>501</v>
      </c>
      <c r="E23" s="149" t="s">
        <v>502</v>
      </c>
      <c r="F23" s="118"/>
      <c r="G23" s="118"/>
      <c r="H23" s="118"/>
      <c r="I23" s="119">
        <f>IF(J23='[8]Priority Ratings'!$C$21,'[8]Priority Ratings'!$B$21,IF(J23='[8]Priority Ratings'!$C$22,'[8]Priority Ratings'!$B$22,IF(J23='[8]Priority Ratings'!$C$23,'[8]Priority Ratings'!$B$23,IF(J23='[8]Priority Ratings'!$C$24,'[8]Priority Ratings'!$B$24,IF(J23='[8]Priority Ratings'!$C$25,'[8]Priority Ratings'!$B$25,IF(J23='[8]Priority Ratings'!$C$26,'[8]Priority Ratings'!$B$26,IF(J23='[8]Priority Ratings'!$C$27,'[8]Priority Ratings'!$B$27,"No Rating")))))))</f>
        <v>4</v>
      </c>
      <c r="J23" s="120" t="s">
        <v>436</v>
      </c>
      <c r="K23" s="121">
        <f t="shared" si="0"/>
        <v>4.4444444444444446E-2</v>
      </c>
      <c r="L23" s="122" t="s">
        <v>944</v>
      </c>
      <c r="M23" s="123">
        <v>0</v>
      </c>
      <c r="N23" s="124">
        <f t="shared" si="2"/>
        <v>0</v>
      </c>
      <c r="O23" s="125"/>
    </row>
    <row r="24" spans="1:15" ht="91" x14ac:dyDescent="0.3">
      <c r="A24" s="117">
        <v>14</v>
      </c>
      <c r="B24" s="149" t="s">
        <v>96</v>
      </c>
      <c r="C24" s="149" t="s">
        <v>503</v>
      </c>
      <c r="D24" s="149" t="s">
        <v>504</v>
      </c>
      <c r="E24" s="149" t="s">
        <v>505</v>
      </c>
      <c r="F24" s="118"/>
      <c r="G24" s="118"/>
      <c r="H24" s="118"/>
      <c r="I24" s="119">
        <f>IF(J24='[8]Priority Ratings'!$C$21,'[8]Priority Ratings'!$B$21,IF(J24='[8]Priority Ratings'!$C$22,'[8]Priority Ratings'!$B$22,IF(J24='[8]Priority Ratings'!$C$23,'[8]Priority Ratings'!$B$23,IF(J24='[8]Priority Ratings'!$C$24,'[8]Priority Ratings'!$B$24,IF(J24='[8]Priority Ratings'!$C$25,'[8]Priority Ratings'!$B$25,IF(J24='[8]Priority Ratings'!$C$26,'[8]Priority Ratings'!$B$26,IF(J24='[8]Priority Ratings'!$C$27,'[8]Priority Ratings'!$B$27,"No Rating")))))))</f>
        <v>4</v>
      </c>
      <c r="J24" s="120" t="s">
        <v>436</v>
      </c>
      <c r="K24" s="121">
        <f t="shared" si="0"/>
        <v>4.4444444444444446E-2</v>
      </c>
      <c r="L24" s="122" t="s">
        <v>944</v>
      </c>
      <c r="M24" s="123">
        <v>0</v>
      </c>
      <c r="N24" s="124">
        <f t="shared" si="2"/>
        <v>0</v>
      </c>
      <c r="O24" s="125"/>
    </row>
    <row r="25" spans="1:15" ht="408.75" customHeight="1" x14ac:dyDescent="0.3">
      <c r="A25" s="117">
        <v>15</v>
      </c>
      <c r="B25" s="149" t="s">
        <v>96</v>
      </c>
      <c r="C25" s="149" t="s">
        <v>503</v>
      </c>
      <c r="D25" s="149" t="s">
        <v>506</v>
      </c>
      <c r="E25" s="149" t="s">
        <v>945</v>
      </c>
      <c r="F25" s="118"/>
      <c r="G25" s="118"/>
      <c r="H25" s="118"/>
      <c r="I25" s="119">
        <f>IF(J25='[8]Priority Ratings'!$C$21,'[8]Priority Ratings'!$B$21,IF(J25='[8]Priority Ratings'!$C$22,'[8]Priority Ratings'!$B$22,IF(J25='[8]Priority Ratings'!$C$23,'[8]Priority Ratings'!$B$23,IF(J25='[8]Priority Ratings'!$C$24,'[8]Priority Ratings'!$B$24,IF(J25='[8]Priority Ratings'!$C$25,'[8]Priority Ratings'!$B$25,IF(J25='[8]Priority Ratings'!$C$26,'[8]Priority Ratings'!$B$26,IF(J25='[8]Priority Ratings'!$C$27,'[8]Priority Ratings'!$B$27,"No Rating")))))))</f>
        <v>6</v>
      </c>
      <c r="J25" s="120" t="s">
        <v>483</v>
      </c>
      <c r="K25" s="121">
        <f t="shared" si="0"/>
        <v>6.6666666666666666E-2</v>
      </c>
      <c r="L25" s="122" t="s">
        <v>944</v>
      </c>
      <c r="M25" s="123">
        <v>0</v>
      </c>
      <c r="N25" s="124">
        <f t="shared" si="2"/>
        <v>0</v>
      </c>
      <c r="O25" s="125"/>
    </row>
    <row r="26" spans="1:15" ht="91" x14ac:dyDescent="0.3">
      <c r="A26" s="117">
        <v>16</v>
      </c>
      <c r="B26" s="149" t="s">
        <v>96</v>
      </c>
      <c r="C26" s="149" t="s">
        <v>503</v>
      </c>
      <c r="D26" s="149" t="s">
        <v>506</v>
      </c>
      <c r="E26" s="149" t="s">
        <v>507</v>
      </c>
      <c r="F26" s="118"/>
      <c r="G26" s="118"/>
      <c r="H26" s="118"/>
      <c r="I26" s="119">
        <f>IF(J26='[8]Priority Ratings'!$C$21,'[8]Priority Ratings'!$B$21,IF(J26='[8]Priority Ratings'!$C$22,'[8]Priority Ratings'!$B$22,IF(J26='[8]Priority Ratings'!$C$23,'[8]Priority Ratings'!$B$23,IF(J26='[8]Priority Ratings'!$C$24,'[8]Priority Ratings'!$B$24,IF(J26='[8]Priority Ratings'!$C$25,'[8]Priority Ratings'!$B$25,IF(J26='[8]Priority Ratings'!$C$26,'[8]Priority Ratings'!$B$26,IF(J26='[8]Priority Ratings'!$C$27,'[8]Priority Ratings'!$B$27,"No Rating")))))))</f>
        <v>3</v>
      </c>
      <c r="J26" s="120" t="s">
        <v>454</v>
      </c>
      <c r="K26" s="121">
        <f t="shared" si="0"/>
        <v>3.3333333333333333E-2</v>
      </c>
      <c r="L26" s="122" t="s">
        <v>944</v>
      </c>
      <c r="M26" s="123">
        <v>0</v>
      </c>
      <c r="N26" s="124">
        <f t="shared" si="2"/>
        <v>0</v>
      </c>
      <c r="O26" s="125"/>
    </row>
    <row r="27" spans="1:15" ht="91" x14ac:dyDescent="0.3">
      <c r="A27" s="117">
        <v>17</v>
      </c>
      <c r="B27" s="149" t="s">
        <v>96</v>
      </c>
      <c r="C27" s="149" t="s">
        <v>508</v>
      </c>
      <c r="D27" s="149" t="s">
        <v>509</v>
      </c>
      <c r="E27" s="149" t="s">
        <v>510</v>
      </c>
      <c r="F27" s="118"/>
      <c r="G27" s="118"/>
      <c r="H27" s="118"/>
      <c r="I27" s="119">
        <f>IF(J27='[8]Priority Ratings'!$C$21,'[8]Priority Ratings'!$B$21,IF(J27='[8]Priority Ratings'!$C$22,'[8]Priority Ratings'!$B$22,IF(J27='[8]Priority Ratings'!$C$23,'[8]Priority Ratings'!$B$23,IF(J27='[8]Priority Ratings'!$C$24,'[8]Priority Ratings'!$B$24,IF(J27='[8]Priority Ratings'!$C$25,'[8]Priority Ratings'!$B$25,IF(J27='[8]Priority Ratings'!$C$26,'[8]Priority Ratings'!$B$26,IF(J27='[8]Priority Ratings'!$C$27,'[8]Priority Ratings'!$B$27,"No Rating")))))))</f>
        <v>3</v>
      </c>
      <c r="J27" s="120" t="s">
        <v>454</v>
      </c>
      <c r="K27" s="121">
        <f t="shared" si="0"/>
        <v>3.3333333333333333E-2</v>
      </c>
      <c r="L27" s="122" t="s">
        <v>944</v>
      </c>
      <c r="M27" s="123">
        <v>0</v>
      </c>
      <c r="N27" s="124">
        <f t="shared" si="2"/>
        <v>0</v>
      </c>
      <c r="O27" s="125"/>
    </row>
    <row r="28" spans="1:15" ht="91" x14ac:dyDescent="0.3">
      <c r="A28" s="117">
        <v>18</v>
      </c>
      <c r="B28" s="149" t="s">
        <v>96</v>
      </c>
      <c r="C28" s="149" t="s">
        <v>511</v>
      </c>
      <c r="D28" s="149" t="s">
        <v>512</v>
      </c>
      <c r="E28" s="149" t="s">
        <v>513</v>
      </c>
      <c r="F28" s="118"/>
      <c r="G28" s="118"/>
      <c r="H28" s="118"/>
      <c r="I28" s="119">
        <f>IF(J28='[8]Priority Ratings'!$C$21,'[8]Priority Ratings'!$B$21,IF(J28='[8]Priority Ratings'!$C$22,'[8]Priority Ratings'!$B$22,IF(J28='[8]Priority Ratings'!$C$23,'[8]Priority Ratings'!$B$23,IF(J28='[8]Priority Ratings'!$C$24,'[8]Priority Ratings'!$B$24,IF(J28='[8]Priority Ratings'!$C$25,'[8]Priority Ratings'!$B$25,IF(J28='[8]Priority Ratings'!$C$26,'[8]Priority Ratings'!$B$26,IF(J28='[8]Priority Ratings'!$C$27,'[8]Priority Ratings'!$B$27,"No Rating")))))))</f>
        <v>3</v>
      </c>
      <c r="J28" s="120" t="s">
        <v>454</v>
      </c>
      <c r="K28" s="121">
        <f t="shared" si="0"/>
        <v>3.3333333333333333E-2</v>
      </c>
      <c r="L28" s="122" t="s">
        <v>944</v>
      </c>
      <c r="M28" s="123">
        <v>0</v>
      </c>
      <c r="N28" s="124">
        <f t="shared" si="2"/>
        <v>0</v>
      </c>
      <c r="O28" s="125"/>
    </row>
    <row r="29" spans="1:15" ht="169" x14ac:dyDescent="0.3">
      <c r="A29" s="117">
        <v>19</v>
      </c>
      <c r="B29" s="149" t="s">
        <v>96</v>
      </c>
      <c r="C29" s="149" t="s">
        <v>511</v>
      </c>
      <c r="D29" s="149" t="s">
        <v>514</v>
      </c>
      <c r="E29" s="149" t="s">
        <v>515</v>
      </c>
      <c r="F29" s="118"/>
      <c r="G29" s="118"/>
      <c r="H29" s="118"/>
      <c r="I29" s="119">
        <f>IF(J29='[8]Priority Ratings'!$C$21,'[8]Priority Ratings'!$B$21,IF(J29='[8]Priority Ratings'!$C$22,'[8]Priority Ratings'!$B$22,IF(J29='[8]Priority Ratings'!$C$23,'[8]Priority Ratings'!$B$23,IF(J29='[8]Priority Ratings'!$C$24,'[8]Priority Ratings'!$B$24,IF(J29='[8]Priority Ratings'!$C$25,'[8]Priority Ratings'!$B$25,IF(J29='[8]Priority Ratings'!$C$26,'[8]Priority Ratings'!$B$26,IF(J29='[8]Priority Ratings'!$C$27,'[8]Priority Ratings'!$B$27,"No Rating")))))))</f>
        <v>5</v>
      </c>
      <c r="J29" s="120" t="s">
        <v>468</v>
      </c>
      <c r="K29" s="121">
        <f t="shared" si="0"/>
        <v>5.5555555555555552E-2</v>
      </c>
      <c r="L29" s="122" t="s">
        <v>944</v>
      </c>
      <c r="M29" s="123">
        <v>0</v>
      </c>
      <c r="N29" s="124">
        <f t="shared" si="2"/>
        <v>0</v>
      </c>
      <c r="O29" s="125"/>
    </row>
    <row r="30" spans="1:15" ht="91" x14ac:dyDescent="0.3">
      <c r="A30" s="117">
        <v>20</v>
      </c>
      <c r="B30" s="149" t="s">
        <v>96</v>
      </c>
      <c r="C30" s="149" t="s">
        <v>516</v>
      </c>
      <c r="D30" s="149" t="s">
        <v>512</v>
      </c>
      <c r="E30" s="149" t="s">
        <v>517</v>
      </c>
      <c r="F30" s="118"/>
      <c r="G30" s="118"/>
      <c r="H30" s="118"/>
      <c r="I30" s="119">
        <f>IF(J30='[8]Priority Ratings'!$C$21,'[8]Priority Ratings'!$B$21,IF(J30='[8]Priority Ratings'!$C$22,'[8]Priority Ratings'!$B$22,IF(J30='[8]Priority Ratings'!$C$23,'[8]Priority Ratings'!$B$23,IF(J30='[8]Priority Ratings'!$C$24,'[8]Priority Ratings'!$B$24,IF(J30='[8]Priority Ratings'!$C$25,'[8]Priority Ratings'!$B$25,IF(J30='[8]Priority Ratings'!$C$26,'[8]Priority Ratings'!$B$26,IF(J30='[8]Priority Ratings'!$C$27,'[8]Priority Ratings'!$B$27,"No Rating")))))))</f>
        <v>4</v>
      </c>
      <c r="J30" s="120" t="s">
        <v>436</v>
      </c>
      <c r="K30" s="121">
        <f t="shared" si="0"/>
        <v>4.4444444444444446E-2</v>
      </c>
      <c r="L30" s="122" t="s">
        <v>944</v>
      </c>
      <c r="M30" s="123">
        <v>0</v>
      </c>
      <c r="N30" s="124">
        <f t="shared" si="2"/>
        <v>0</v>
      </c>
      <c r="O30" s="125"/>
    </row>
    <row r="31" spans="1:15" ht="165" customHeight="1" x14ac:dyDescent="0.3">
      <c r="A31" s="117">
        <v>21</v>
      </c>
      <c r="B31" s="149" t="s">
        <v>96</v>
      </c>
      <c r="C31" s="149" t="s">
        <v>518</v>
      </c>
      <c r="D31" s="149" t="s">
        <v>519</v>
      </c>
      <c r="E31" s="149" t="s">
        <v>520</v>
      </c>
      <c r="F31" s="118"/>
      <c r="G31" s="118"/>
      <c r="H31" s="118"/>
      <c r="I31" s="119">
        <f>IF(J31='[8]Priority Ratings'!$C$21,'[8]Priority Ratings'!$B$21,IF(J31='[8]Priority Ratings'!$C$22,'[8]Priority Ratings'!$B$22,IF(J31='[8]Priority Ratings'!$C$23,'[8]Priority Ratings'!$B$23,IF(J31='[8]Priority Ratings'!$C$24,'[8]Priority Ratings'!$B$24,IF(J31='[8]Priority Ratings'!$C$25,'[8]Priority Ratings'!$B$25,IF(J31='[8]Priority Ratings'!$C$26,'[8]Priority Ratings'!$B$26,IF(J31='[8]Priority Ratings'!$C$27,'[8]Priority Ratings'!$B$27,"No Rating")))))))</f>
        <v>3</v>
      </c>
      <c r="J31" s="120" t="s">
        <v>454</v>
      </c>
      <c r="K31" s="121">
        <f t="shared" si="0"/>
        <v>3.3333333333333333E-2</v>
      </c>
      <c r="L31" s="122" t="s">
        <v>944</v>
      </c>
      <c r="M31" s="123">
        <v>0</v>
      </c>
      <c r="N31" s="124">
        <f t="shared" si="2"/>
        <v>0</v>
      </c>
      <c r="O31" s="125"/>
    </row>
    <row r="32" spans="1:15" s="151" customFormat="1" ht="97.5" customHeight="1" x14ac:dyDescent="0.3">
      <c r="A32" s="117">
        <v>22</v>
      </c>
      <c r="B32" s="149" t="s">
        <v>96</v>
      </c>
      <c r="C32" s="149" t="s">
        <v>521</v>
      </c>
      <c r="D32" s="149" t="s">
        <v>522</v>
      </c>
      <c r="E32" s="149" t="s">
        <v>523</v>
      </c>
      <c r="F32" s="118"/>
      <c r="G32" s="118"/>
      <c r="H32" s="118"/>
      <c r="I32" s="150">
        <f>IF(J32='[8]Priority Ratings'!$C$21,'[8]Priority Ratings'!$B$21,IF(J32='[8]Priority Ratings'!$C$22,'[8]Priority Ratings'!$B$22,IF(J32='[8]Priority Ratings'!$C$23,'[8]Priority Ratings'!$B$23,IF(J32='[8]Priority Ratings'!$C$24,'[8]Priority Ratings'!$B$24,IF(J32='[8]Priority Ratings'!$C$25,'[8]Priority Ratings'!$B$25,IF(J32='[8]Priority Ratings'!$C$26,'[8]Priority Ratings'!$B$26,IF(J32='[8]Priority Ratings'!$C$27,'[8]Priority Ratings'!$B$27,"No Rating")))))))</f>
        <v>3</v>
      </c>
      <c r="J32" s="150" t="s">
        <v>454</v>
      </c>
      <c r="K32" s="121">
        <f t="shared" si="0"/>
        <v>3.3333333333333333E-2</v>
      </c>
      <c r="L32" s="122" t="s">
        <v>944</v>
      </c>
      <c r="M32" s="123">
        <v>0</v>
      </c>
      <c r="N32" s="124">
        <f t="shared" si="2"/>
        <v>0</v>
      </c>
      <c r="O32" s="125"/>
    </row>
    <row r="33" spans="1:15" x14ac:dyDescent="0.3">
      <c r="I33" s="127">
        <f>SUM(I11:I32)</f>
        <v>90</v>
      </c>
      <c r="J33" s="127"/>
      <c r="K33" s="128">
        <f>SUM(K11:K32)</f>
        <v>0.99999999999999978</v>
      </c>
      <c r="M33" s="129" t="s">
        <v>304</v>
      </c>
      <c r="N33" s="130">
        <f>SUM(N11:N32)</f>
        <v>0</v>
      </c>
    </row>
    <row r="35" spans="1:15" x14ac:dyDescent="0.3">
      <c r="A35" s="68"/>
      <c r="B35" s="67"/>
      <c r="C35" s="67"/>
      <c r="D35" s="68"/>
      <c r="E35" s="101"/>
      <c r="F35" s="102"/>
      <c r="G35" s="102"/>
      <c r="H35" s="102"/>
      <c r="I35" s="103"/>
      <c r="K35" s="105"/>
      <c r="L35" s="106"/>
      <c r="M35" s="107"/>
      <c r="N35" s="107"/>
    </row>
    <row r="37" spans="1:15" s="108" customFormat="1" x14ac:dyDescent="0.3">
      <c r="A37" s="54"/>
      <c r="B37" s="54"/>
      <c r="C37" s="54"/>
      <c r="D37" s="54"/>
      <c r="E37" s="54" t="s">
        <v>319</v>
      </c>
      <c r="I37" s="109"/>
      <c r="J37" s="104"/>
      <c r="K37" s="55"/>
      <c r="L37" s="54"/>
      <c r="M37" s="55"/>
      <c r="N37" s="54"/>
      <c r="O37" s="54"/>
    </row>
  </sheetData>
  <autoFilter ref="A10:O33" xr:uid="{925DB343-02DD-4484-8C99-2FC03D3A910F}"/>
  <mergeCells count="15">
    <mergeCell ref="I9:K9"/>
    <mergeCell ref="L9:N9"/>
    <mergeCell ref="C5:D5"/>
    <mergeCell ref="F5:L5"/>
    <mergeCell ref="C6:D6"/>
    <mergeCell ref="F6:L6"/>
    <mergeCell ref="F7:L7"/>
    <mergeCell ref="A8:O8"/>
    <mergeCell ref="C4:D4"/>
    <mergeCell ref="F4:L4"/>
    <mergeCell ref="F1:L1"/>
    <mergeCell ref="C2:D2"/>
    <mergeCell ref="F2:L2"/>
    <mergeCell ref="C3:D3"/>
    <mergeCell ref="F3:L3"/>
  </mergeCells>
  <dataValidations count="1">
    <dataValidation type="list" allowBlank="1" showInputMessage="1" showErrorMessage="1" sqref="C35 C27:C32 C23:C24 C11:C21" xr:uid="{7DD525EE-B034-4E16-AFB0-1E4F603BAAF0}">
      <formula1>Solution</formula1>
    </dataValidation>
  </dataValidations>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7E6B8C5-34F1-41E7-BDFD-2C7A2DA17DD5}">
          <x14:formula1>
            <xm:f>'Priority Ratings '!$C$48:$C$53</xm:f>
          </x14:formula1>
          <xm:sqref>F11:F32</xm:sqref>
        </x14:dataValidation>
        <x14:dataValidation type="list" allowBlank="1" showInputMessage="1" showErrorMessage="1" xr:uid="{7301E06A-E456-404F-9311-00FF7FB65403}">
          <x14:formula1>
            <xm:f>'Priority Ratings '!$B$48:$B$53</xm:f>
          </x14:formula1>
          <xm:sqref>M11:M32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2236E-14EB-4800-ABC7-0ABDB5214FA7}">
  <sheetPr>
    <tabColor rgb="FF858705"/>
  </sheetPr>
  <dimension ref="A1:O45"/>
  <sheetViews>
    <sheetView showGridLines="0" topLeftCell="D1" zoomScale="70" zoomScaleNormal="70" workbookViewId="0">
      <pane ySplit="10" topLeftCell="A40" activePane="bottomLeft" state="frozen"/>
      <selection activeCell="F11" sqref="F11"/>
      <selection pane="bottomLeft" activeCell="O39" sqref="O39"/>
    </sheetView>
  </sheetViews>
  <sheetFormatPr defaultColWidth="9.1796875" defaultRowHeight="13" x14ac:dyDescent="0.3"/>
  <cols>
    <col min="1" max="1" width="7" style="54" bestFit="1" customWidth="1"/>
    <col min="2" max="2" width="9.453125" style="54" customWidth="1"/>
    <col min="3" max="3" width="58" style="54" customWidth="1"/>
    <col min="4" max="4" width="15.1796875" style="54" customWidth="1"/>
    <col min="5" max="5" width="47.54296875" style="54" customWidth="1"/>
    <col min="6" max="6" width="19.453125" style="108" customWidth="1"/>
    <col min="7" max="8" width="19.54296875" style="108" customWidth="1"/>
    <col min="9" max="9" width="6.81640625" style="109" bestFit="1" customWidth="1"/>
    <col min="10" max="10" width="9.54296875" style="104" bestFit="1" customWidth="1"/>
    <col min="11" max="11" width="8.453125" style="55" bestFit="1" customWidth="1"/>
    <col min="12" max="12" width="30.81640625" style="54" customWidth="1"/>
    <col min="13" max="13" width="15.453125" style="55" customWidth="1"/>
    <col min="14" max="14" width="8.453125" style="54" bestFit="1" customWidth="1"/>
    <col min="15" max="15" width="33.81640625" style="54" customWidth="1"/>
    <col min="16" max="16384" width="9.1796875" style="54"/>
  </cols>
  <sheetData>
    <row r="1" spans="1:15" ht="13.5" customHeight="1" x14ac:dyDescent="0.3">
      <c r="A1" s="330"/>
      <c r="B1" s="330"/>
      <c r="C1" s="330"/>
      <c r="D1" s="331"/>
      <c r="F1" s="223"/>
      <c r="G1" s="223"/>
      <c r="H1" s="223"/>
      <c r="I1" s="98"/>
      <c r="J1" s="98"/>
      <c r="K1" s="98"/>
      <c r="L1" s="98"/>
    </row>
    <row r="2" spans="1:15" ht="17.25" customHeight="1" x14ac:dyDescent="0.3">
      <c r="A2" s="332"/>
      <c r="B2" s="57" t="s">
        <v>78</v>
      </c>
      <c r="C2" s="421" t="s">
        <v>524</v>
      </c>
      <c r="D2" s="422"/>
      <c r="F2" s="239"/>
      <c r="G2" s="239"/>
      <c r="H2" s="239"/>
      <c r="I2" s="239"/>
      <c r="J2" s="239"/>
      <c r="K2" s="239"/>
      <c r="L2" s="239"/>
    </row>
    <row r="3" spans="1:15" ht="15" customHeight="1" x14ac:dyDescent="0.3">
      <c r="A3" s="333"/>
      <c r="B3" s="60" t="s">
        <v>29</v>
      </c>
      <c r="C3" s="405" t="str">
        <f>'Evaluation Summary'!B2</f>
        <v>Replacement of Learning Management System (LMS)</v>
      </c>
      <c r="D3" s="406"/>
      <c r="F3" s="239"/>
      <c r="G3" s="239"/>
      <c r="H3" s="239"/>
      <c r="I3" s="239"/>
      <c r="J3" s="239"/>
      <c r="K3" s="239"/>
      <c r="L3" s="239"/>
    </row>
    <row r="4" spans="1:15" ht="15" customHeight="1" x14ac:dyDescent="0.3">
      <c r="A4" s="330"/>
      <c r="B4" s="62" t="str">
        <f>'Evaluation Summary'!A3</f>
        <v>CORP xxxx Tender:</v>
      </c>
      <c r="C4" s="405" t="str">
        <f>'Evaluation Summary'!B3</f>
        <v>Eskom Project Manager to Capture</v>
      </c>
      <c r="D4" s="406"/>
      <c r="F4" s="239"/>
      <c r="G4" s="239"/>
      <c r="H4" s="239"/>
      <c r="I4" s="239"/>
      <c r="J4" s="239"/>
      <c r="K4" s="239"/>
      <c r="L4" s="239"/>
    </row>
    <row r="5" spans="1:15" ht="15" customHeight="1" x14ac:dyDescent="0.3">
      <c r="A5" s="330"/>
      <c r="B5" s="62" t="s">
        <v>33</v>
      </c>
      <c r="C5" s="405" t="str">
        <f>'Evaluation Summary'!B4</f>
        <v>Tenderer to Capture</v>
      </c>
      <c r="D5" s="406"/>
      <c r="F5" s="239"/>
      <c r="G5" s="239"/>
      <c r="H5" s="239"/>
      <c r="I5" s="239"/>
      <c r="J5" s="239"/>
      <c r="K5" s="239"/>
      <c r="L5" s="239"/>
    </row>
    <row r="6" spans="1:15" ht="15" customHeight="1" x14ac:dyDescent="0.3">
      <c r="A6" s="334"/>
      <c r="B6" s="62" t="s">
        <v>35</v>
      </c>
      <c r="C6" s="405" t="str">
        <f>'Evaluation Summary'!B5</f>
        <v>Eskom Evaluator to Capture</v>
      </c>
      <c r="D6" s="406"/>
      <c r="F6" s="246"/>
      <c r="G6" s="246"/>
      <c r="H6" s="246"/>
      <c r="I6" s="239"/>
      <c r="J6" s="239"/>
      <c r="K6" s="239"/>
      <c r="L6" s="239"/>
    </row>
    <row r="7" spans="1:15" ht="15.75" customHeight="1" x14ac:dyDescent="0.3">
      <c r="A7" s="335"/>
      <c r="B7" s="336"/>
      <c r="C7" s="336"/>
      <c r="D7" s="330"/>
      <c r="F7" s="246"/>
      <c r="G7" s="246"/>
      <c r="H7" s="246"/>
      <c r="I7" s="239"/>
      <c r="J7" s="239"/>
      <c r="K7" s="239"/>
      <c r="L7" s="239"/>
    </row>
    <row r="8" spans="1:15" s="68" customFormat="1" ht="15" customHeight="1" x14ac:dyDescent="0.35">
      <c r="A8" s="411"/>
      <c r="B8" s="411"/>
      <c r="C8" s="411"/>
      <c r="D8" s="411"/>
      <c r="E8" s="411"/>
      <c r="F8" s="411"/>
      <c r="G8" s="411"/>
      <c r="H8" s="411"/>
      <c r="I8" s="411"/>
      <c r="J8" s="411"/>
      <c r="K8" s="411"/>
      <c r="L8" s="411"/>
      <c r="M8" s="411"/>
      <c r="N8" s="411"/>
      <c r="O8" s="411"/>
    </row>
    <row r="9" spans="1:15" s="68" customFormat="1" x14ac:dyDescent="0.25">
      <c r="A9" s="111"/>
      <c r="B9" s="111"/>
      <c r="C9" s="111"/>
      <c r="D9" s="111"/>
      <c r="E9" s="111"/>
      <c r="F9" s="111"/>
      <c r="G9" s="111"/>
      <c r="H9" s="111"/>
      <c r="I9" s="426" t="s">
        <v>80</v>
      </c>
      <c r="J9" s="426"/>
      <c r="K9" s="426"/>
      <c r="L9" s="426"/>
      <c r="M9" s="426"/>
      <c r="N9" s="426"/>
    </row>
    <row r="10" spans="1:15" ht="59.5" customHeight="1" x14ac:dyDescent="0.3">
      <c r="A10" s="147" t="s">
        <v>82</v>
      </c>
      <c r="B10" s="147" t="s">
        <v>83</v>
      </c>
      <c r="C10" s="147" t="s">
        <v>429</v>
      </c>
      <c r="D10" s="147" t="s">
        <v>430</v>
      </c>
      <c r="E10" s="147" t="s">
        <v>431</v>
      </c>
      <c r="F10" s="148" t="s">
        <v>386</v>
      </c>
      <c r="G10" s="148" t="s">
        <v>387</v>
      </c>
      <c r="H10" s="148" t="s">
        <v>388</v>
      </c>
      <c r="I10" s="16" t="s">
        <v>89</v>
      </c>
      <c r="J10" s="16" t="s">
        <v>90</v>
      </c>
      <c r="K10" s="24" t="s">
        <v>91</v>
      </c>
      <c r="L10" s="9" t="s">
        <v>81</v>
      </c>
      <c r="M10" s="36" t="s">
        <v>432</v>
      </c>
      <c r="N10" s="8" t="s">
        <v>93</v>
      </c>
      <c r="O10" s="148" t="s">
        <v>94</v>
      </c>
    </row>
    <row r="11" spans="1:15" ht="104" x14ac:dyDescent="0.3">
      <c r="A11" s="136" t="s">
        <v>525</v>
      </c>
      <c r="B11" s="153" t="s">
        <v>96</v>
      </c>
      <c r="C11" s="153" t="s">
        <v>526</v>
      </c>
      <c r="D11" s="154" t="s">
        <v>527</v>
      </c>
      <c r="E11" s="153" t="s">
        <v>528</v>
      </c>
      <c r="F11" s="118"/>
      <c r="G11" s="118"/>
      <c r="H11" s="118"/>
      <c r="I11" s="119">
        <f>IF(J11='[8]Priority Ratings'!$C$21,'[8]Priority Ratings'!$B$21,IF(J11='[8]Priority Ratings'!$C$22,'[8]Priority Ratings'!$B$22,IF(J11='[8]Priority Ratings'!$C$23,'[8]Priority Ratings'!$B$23,IF(J11='[8]Priority Ratings'!$C$24,'[8]Priority Ratings'!$B$24,IF(J11='[8]Priority Ratings'!$C$25,'[8]Priority Ratings'!$B$25,IF(J11='[8]Priority Ratings'!$C$26,'[8]Priority Ratings'!$B$26,IF(J11='[8]Priority Ratings'!$C$27,'[8]Priority Ratings'!$B$27,"No Rating")))))))</f>
        <v>5</v>
      </c>
      <c r="J11" s="120" t="s">
        <v>468</v>
      </c>
      <c r="K11" s="121">
        <f t="shared" ref="K11:K40" si="0">I11/$I$41</f>
        <v>4.0322580645161289E-2</v>
      </c>
      <c r="L11" s="122" t="s">
        <v>437</v>
      </c>
      <c r="M11" s="123">
        <v>0</v>
      </c>
      <c r="N11" s="124">
        <f>K11*M11</f>
        <v>0</v>
      </c>
      <c r="O11" s="125"/>
    </row>
    <row r="12" spans="1:15" ht="104" x14ac:dyDescent="0.3">
      <c r="A12" s="136" t="s">
        <v>529</v>
      </c>
      <c r="B12" s="149" t="s">
        <v>96</v>
      </c>
      <c r="C12" s="149" t="s">
        <v>526</v>
      </c>
      <c r="D12" s="156" t="s">
        <v>530</v>
      </c>
      <c r="E12" s="156" t="s">
        <v>531</v>
      </c>
      <c r="F12" s="118"/>
      <c r="G12" s="118"/>
      <c r="H12" s="118"/>
      <c r="I12" s="119">
        <f>IF(J12='[8]Priority Ratings'!$C$21,'[8]Priority Ratings'!$B$21,IF(J12='[8]Priority Ratings'!$C$22,'[8]Priority Ratings'!$B$22,IF(J12='[8]Priority Ratings'!$C$23,'[8]Priority Ratings'!$B$23,IF(J12='[8]Priority Ratings'!$C$24,'[8]Priority Ratings'!$B$24,IF(J12='[8]Priority Ratings'!$C$25,'[8]Priority Ratings'!$B$25,IF(J12='[8]Priority Ratings'!$C$26,'[8]Priority Ratings'!$B$26,IF(J12='[8]Priority Ratings'!$C$27,'[8]Priority Ratings'!$B$27,"No Rating")))))))</f>
        <v>5</v>
      </c>
      <c r="J12" s="120" t="s">
        <v>468</v>
      </c>
      <c r="K12" s="121">
        <f t="shared" si="0"/>
        <v>4.0322580645161289E-2</v>
      </c>
      <c r="L12" s="122" t="s">
        <v>437</v>
      </c>
      <c r="M12" s="123">
        <v>0</v>
      </c>
      <c r="N12" s="124">
        <f t="shared" ref="N12:N40" si="1">K12*M12</f>
        <v>0</v>
      </c>
      <c r="O12" s="125"/>
    </row>
    <row r="13" spans="1:15" ht="104" x14ac:dyDescent="0.3">
      <c r="A13" s="136" t="s">
        <v>532</v>
      </c>
      <c r="B13" s="149" t="s">
        <v>96</v>
      </c>
      <c r="C13" s="149" t="s">
        <v>526</v>
      </c>
      <c r="D13" s="156" t="s">
        <v>533</v>
      </c>
      <c r="E13" s="156" t="s">
        <v>948</v>
      </c>
      <c r="F13" s="118"/>
      <c r="G13" s="118"/>
      <c r="H13" s="118"/>
      <c r="I13" s="119">
        <f>IF(J13='[8]Priority Ratings'!$C$21,'[8]Priority Ratings'!$B$21,IF(J13='[8]Priority Ratings'!$C$22,'[8]Priority Ratings'!$B$22,IF(J13='[8]Priority Ratings'!$C$23,'[8]Priority Ratings'!$B$23,IF(J13='[8]Priority Ratings'!$C$24,'[8]Priority Ratings'!$B$24,IF(J13='[8]Priority Ratings'!$C$25,'[8]Priority Ratings'!$B$25,IF(J13='[8]Priority Ratings'!$C$26,'[8]Priority Ratings'!$B$26,IF(J13='[8]Priority Ratings'!$C$27,'[8]Priority Ratings'!$B$27,"No Rating")))))))</f>
        <v>3</v>
      </c>
      <c r="J13" s="120" t="s">
        <v>454</v>
      </c>
      <c r="K13" s="121">
        <f t="shared" si="0"/>
        <v>2.4193548387096774E-2</v>
      </c>
      <c r="L13" s="122" t="s">
        <v>437</v>
      </c>
      <c r="M13" s="123">
        <v>0</v>
      </c>
      <c r="N13" s="124">
        <f t="shared" si="1"/>
        <v>0</v>
      </c>
      <c r="O13" s="125"/>
    </row>
    <row r="14" spans="1:15" ht="169" x14ac:dyDescent="0.3">
      <c r="A14" s="136" t="s">
        <v>534</v>
      </c>
      <c r="B14" s="149" t="s">
        <v>96</v>
      </c>
      <c r="C14" s="157" t="s">
        <v>535</v>
      </c>
      <c r="D14" s="156" t="s">
        <v>949</v>
      </c>
      <c r="E14" s="156" t="s">
        <v>536</v>
      </c>
      <c r="F14" s="118"/>
      <c r="G14" s="118"/>
      <c r="H14" s="118"/>
      <c r="I14" s="119">
        <f>IF(J14='[8]Priority Ratings'!$C$21,'[8]Priority Ratings'!$B$21,IF(J14='[8]Priority Ratings'!$C$22,'[8]Priority Ratings'!$B$22,IF(J14='[8]Priority Ratings'!$C$23,'[8]Priority Ratings'!$B$23,IF(J14='[8]Priority Ratings'!$C$24,'[8]Priority Ratings'!$B$24,IF(J14='[8]Priority Ratings'!$C$25,'[8]Priority Ratings'!$B$25,IF(J14='[8]Priority Ratings'!$C$26,'[8]Priority Ratings'!$B$26,IF(J14='[8]Priority Ratings'!$C$27,'[8]Priority Ratings'!$B$27,"No Rating")))))))</f>
        <v>6</v>
      </c>
      <c r="J14" s="120" t="s">
        <v>483</v>
      </c>
      <c r="K14" s="121">
        <f t="shared" si="0"/>
        <v>4.8387096774193547E-2</v>
      </c>
      <c r="L14" s="122" t="s">
        <v>437</v>
      </c>
      <c r="M14" s="123">
        <v>0</v>
      </c>
      <c r="N14" s="124">
        <f t="shared" si="1"/>
        <v>0</v>
      </c>
      <c r="O14" s="125"/>
    </row>
    <row r="15" spans="1:15" ht="130" x14ac:dyDescent="0.3">
      <c r="A15" s="136" t="s">
        <v>537</v>
      </c>
      <c r="B15" s="149" t="s">
        <v>96</v>
      </c>
      <c r="C15" s="157" t="s">
        <v>538</v>
      </c>
      <c r="D15" s="156" t="s">
        <v>949</v>
      </c>
      <c r="E15" s="156" t="s">
        <v>539</v>
      </c>
      <c r="F15" s="118"/>
      <c r="G15" s="118"/>
      <c r="H15" s="118"/>
      <c r="I15" s="119">
        <f>IF(J15='[8]Priority Ratings'!$C$21,'[8]Priority Ratings'!$B$21,IF(J15='[8]Priority Ratings'!$C$22,'[8]Priority Ratings'!$B$22,IF(J15='[8]Priority Ratings'!$C$23,'[8]Priority Ratings'!$B$23,IF(J15='[8]Priority Ratings'!$C$24,'[8]Priority Ratings'!$B$24,IF(J15='[8]Priority Ratings'!$C$25,'[8]Priority Ratings'!$B$25,IF(J15='[8]Priority Ratings'!$C$26,'[8]Priority Ratings'!$B$26,IF(J15='[8]Priority Ratings'!$C$27,'[8]Priority Ratings'!$B$27,"No Rating")))))))</f>
        <v>5</v>
      </c>
      <c r="J15" s="120" t="s">
        <v>468</v>
      </c>
      <c r="K15" s="121">
        <f t="shared" si="0"/>
        <v>4.0322580645161289E-2</v>
      </c>
      <c r="L15" s="122" t="s">
        <v>437</v>
      </c>
      <c r="M15" s="123">
        <v>0</v>
      </c>
      <c r="N15" s="124">
        <f t="shared" si="1"/>
        <v>0</v>
      </c>
      <c r="O15" s="125"/>
    </row>
    <row r="16" spans="1:15" ht="91" x14ac:dyDescent="0.3">
      <c r="A16" s="136" t="s">
        <v>540</v>
      </c>
      <c r="B16" s="149" t="s">
        <v>96</v>
      </c>
      <c r="C16" s="149" t="s">
        <v>541</v>
      </c>
      <c r="D16" s="156" t="s">
        <v>542</v>
      </c>
      <c r="E16" s="156" t="s">
        <v>543</v>
      </c>
      <c r="F16" s="118"/>
      <c r="G16" s="118"/>
      <c r="H16" s="118"/>
      <c r="I16" s="119">
        <f>IF(J16='[8]Priority Ratings'!$C$21,'[8]Priority Ratings'!$B$21,IF(J16='[8]Priority Ratings'!$C$22,'[8]Priority Ratings'!$B$22,IF(J16='[8]Priority Ratings'!$C$23,'[8]Priority Ratings'!$B$23,IF(J16='[8]Priority Ratings'!$C$24,'[8]Priority Ratings'!$B$24,IF(J16='[8]Priority Ratings'!$C$25,'[8]Priority Ratings'!$B$25,IF(J16='[8]Priority Ratings'!$C$26,'[8]Priority Ratings'!$B$26,IF(J16='[8]Priority Ratings'!$C$27,'[8]Priority Ratings'!$B$27,"No Rating")))))))</f>
        <v>5</v>
      </c>
      <c r="J16" s="120" t="s">
        <v>468</v>
      </c>
      <c r="K16" s="121">
        <f t="shared" si="0"/>
        <v>4.0322580645161289E-2</v>
      </c>
      <c r="L16" s="122" t="s">
        <v>437</v>
      </c>
      <c r="M16" s="123">
        <v>0</v>
      </c>
      <c r="N16" s="124">
        <f t="shared" si="1"/>
        <v>0</v>
      </c>
      <c r="O16" s="125"/>
    </row>
    <row r="17" spans="1:15" ht="95.25" customHeight="1" x14ac:dyDescent="0.3">
      <c r="A17" s="136" t="s">
        <v>544</v>
      </c>
      <c r="B17" s="149" t="s">
        <v>96</v>
      </c>
      <c r="C17" s="149" t="s">
        <v>545</v>
      </c>
      <c r="D17" s="156" t="s">
        <v>542</v>
      </c>
      <c r="E17" s="156" t="s">
        <v>546</v>
      </c>
      <c r="F17" s="118"/>
      <c r="G17" s="118"/>
      <c r="H17" s="118"/>
      <c r="I17" s="119">
        <f>IF(J17='[8]Priority Ratings'!$C$21,'[8]Priority Ratings'!$B$21,IF(J17='[8]Priority Ratings'!$C$22,'[8]Priority Ratings'!$B$22,IF(J17='[8]Priority Ratings'!$C$23,'[8]Priority Ratings'!$B$23,IF(J17='[8]Priority Ratings'!$C$24,'[8]Priority Ratings'!$B$24,IF(J17='[8]Priority Ratings'!$C$25,'[8]Priority Ratings'!$B$25,IF(J17='[8]Priority Ratings'!$C$26,'[8]Priority Ratings'!$B$26,IF(J17='[8]Priority Ratings'!$C$27,'[8]Priority Ratings'!$B$27,"No Rating")))))))</f>
        <v>6</v>
      </c>
      <c r="J17" s="120" t="s">
        <v>483</v>
      </c>
      <c r="K17" s="121">
        <f t="shared" si="0"/>
        <v>4.8387096774193547E-2</v>
      </c>
      <c r="L17" s="122" t="s">
        <v>437</v>
      </c>
      <c r="M17" s="123">
        <v>0</v>
      </c>
      <c r="N17" s="124">
        <f t="shared" si="1"/>
        <v>0</v>
      </c>
      <c r="O17" s="125"/>
    </row>
    <row r="18" spans="1:15" ht="110.25" customHeight="1" x14ac:dyDescent="0.3">
      <c r="A18" s="136" t="s">
        <v>547</v>
      </c>
      <c r="B18" s="149" t="s">
        <v>96</v>
      </c>
      <c r="C18" s="149" t="s">
        <v>548</v>
      </c>
      <c r="D18" s="156" t="s">
        <v>542</v>
      </c>
      <c r="E18" s="156" t="s">
        <v>549</v>
      </c>
      <c r="F18" s="118"/>
      <c r="G18" s="118"/>
      <c r="H18" s="118"/>
      <c r="I18" s="119">
        <f>IF(J18='[8]Priority Ratings'!$C$21,'[8]Priority Ratings'!$B$21,IF(J18='[8]Priority Ratings'!$C$22,'[8]Priority Ratings'!$B$22,IF(J18='[8]Priority Ratings'!$C$23,'[8]Priority Ratings'!$B$23,IF(J18='[8]Priority Ratings'!$C$24,'[8]Priority Ratings'!$B$24,IF(J18='[8]Priority Ratings'!$C$25,'[8]Priority Ratings'!$B$25,IF(J18='[8]Priority Ratings'!$C$26,'[8]Priority Ratings'!$B$26,IF(J18='[8]Priority Ratings'!$C$27,'[8]Priority Ratings'!$B$27,"No Rating")))))))</f>
        <v>3</v>
      </c>
      <c r="J18" s="120" t="s">
        <v>454</v>
      </c>
      <c r="K18" s="121">
        <f t="shared" si="0"/>
        <v>2.4193548387096774E-2</v>
      </c>
      <c r="L18" s="122" t="s">
        <v>437</v>
      </c>
      <c r="M18" s="123">
        <v>0</v>
      </c>
      <c r="N18" s="124">
        <f t="shared" si="1"/>
        <v>0</v>
      </c>
      <c r="O18" s="125"/>
    </row>
    <row r="19" spans="1:15" ht="156" x14ac:dyDescent="0.3">
      <c r="A19" s="136" t="s">
        <v>550</v>
      </c>
      <c r="B19" s="149" t="s">
        <v>96</v>
      </c>
      <c r="C19" s="149" t="s">
        <v>551</v>
      </c>
      <c r="D19" s="156" t="s">
        <v>552</v>
      </c>
      <c r="E19" s="156" t="s">
        <v>950</v>
      </c>
      <c r="F19" s="118"/>
      <c r="G19" s="118"/>
      <c r="H19" s="118"/>
      <c r="I19" s="119">
        <f>IF(J19='[8]Priority Ratings'!$C$21,'[8]Priority Ratings'!$B$21,IF(J19='[8]Priority Ratings'!$C$22,'[8]Priority Ratings'!$B$22,IF(J19='[8]Priority Ratings'!$C$23,'[8]Priority Ratings'!$B$23,IF(J19='[8]Priority Ratings'!$C$24,'[8]Priority Ratings'!$B$24,IF(J19='[8]Priority Ratings'!$C$25,'[8]Priority Ratings'!$B$25,IF(J19='[8]Priority Ratings'!$C$26,'[8]Priority Ratings'!$B$26,IF(J19='[8]Priority Ratings'!$C$27,'[8]Priority Ratings'!$B$27,"No Rating")))))))</f>
        <v>4</v>
      </c>
      <c r="J19" s="120" t="s">
        <v>436</v>
      </c>
      <c r="K19" s="121">
        <f t="shared" si="0"/>
        <v>3.2258064516129031E-2</v>
      </c>
      <c r="L19" s="122" t="s">
        <v>437</v>
      </c>
      <c r="M19" s="123">
        <v>0</v>
      </c>
      <c r="N19" s="124">
        <f t="shared" si="1"/>
        <v>0</v>
      </c>
      <c r="O19" s="125"/>
    </row>
    <row r="20" spans="1:15" ht="123.75" customHeight="1" x14ac:dyDescent="0.3">
      <c r="A20" s="136" t="s">
        <v>553</v>
      </c>
      <c r="B20" s="149" t="s">
        <v>96</v>
      </c>
      <c r="C20" s="149" t="s">
        <v>554</v>
      </c>
      <c r="D20" s="156" t="s">
        <v>552</v>
      </c>
      <c r="E20" s="158" t="s">
        <v>555</v>
      </c>
      <c r="F20" s="118"/>
      <c r="G20" s="118"/>
      <c r="H20" s="118"/>
      <c r="I20" s="119">
        <f>IF(J20='[8]Priority Ratings'!$C$21,'[8]Priority Ratings'!$B$21,IF(J20='[8]Priority Ratings'!$C$22,'[8]Priority Ratings'!$B$22,IF(J20='[8]Priority Ratings'!$C$23,'[8]Priority Ratings'!$B$23,IF(J20='[8]Priority Ratings'!$C$24,'[8]Priority Ratings'!$B$24,IF(J20='[8]Priority Ratings'!$C$25,'[8]Priority Ratings'!$B$25,IF(J20='[8]Priority Ratings'!$C$26,'[8]Priority Ratings'!$B$26,IF(J20='[8]Priority Ratings'!$C$27,'[8]Priority Ratings'!$B$27,"No Rating")))))))</f>
        <v>4</v>
      </c>
      <c r="J20" s="120" t="s">
        <v>436</v>
      </c>
      <c r="K20" s="121">
        <f t="shared" si="0"/>
        <v>3.2258064516129031E-2</v>
      </c>
      <c r="L20" s="122" t="s">
        <v>437</v>
      </c>
      <c r="M20" s="123">
        <v>0</v>
      </c>
      <c r="N20" s="124">
        <f t="shared" si="1"/>
        <v>0</v>
      </c>
      <c r="O20" s="125"/>
    </row>
    <row r="21" spans="1:15" ht="120.75" customHeight="1" x14ac:dyDescent="0.3">
      <c r="A21" s="136" t="s">
        <v>556</v>
      </c>
      <c r="B21" s="149" t="s">
        <v>96</v>
      </c>
      <c r="C21" s="159" t="s">
        <v>557</v>
      </c>
      <c r="D21" s="156" t="s">
        <v>558</v>
      </c>
      <c r="E21" s="156" t="s">
        <v>559</v>
      </c>
      <c r="F21" s="118"/>
      <c r="G21" s="118"/>
      <c r="H21" s="118"/>
      <c r="I21" s="119">
        <f>IF(J21='[8]Priority Ratings'!$C$21,'[8]Priority Ratings'!$B$21,IF(J21='[8]Priority Ratings'!$C$22,'[8]Priority Ratings'!$B$22,IF(J21='[8]Priority Ratings'!$C$23,'[8]Priority Ratings'!$B$23,IF(J21='[8]Priority Ratings'!$C$24,'[8]Priority Ratings'!$B$24,IF(J21='[8]Priority Ratings'!$C$25,'[8]Priority Ratings'!$B$25,IF(J21='[8]Priority Ratings'!$C$26,'[8]Priority Ratings'!$B$26,IF(J21='[8]Priority Ratings'!$C$27,'[8]Priority Ratings'!$B$27,"No Rating")))))))</f>
        <v>4</v>
      </c>
      <c r="J21" s="120" t="s">
        <v>436</v>
      </c>
      <c r="K21" s="121">
        <f t="shared" si="0"/>
        <v>3.2258064516129031E-2</v>
      </c>
      <c r="L21" s="122" t="s">
        <v>437</v>
      </c>
      <c r="M21" s="123">
        <v>0</v>
      </c>
      <c r="N21" s="124">
        <f t="shared" si="1"/>
        <v>0</v>
      </c>
      <c r="O21" s="125"/>
    </row>
    <row r="22" spans="1:15" ht="65" x14ac:dyDescent="0.3">
      <c r="A22" s="136" t="s">
        <v>560</v>
      </c>
      <c r="B22" s="149" t="s">
        <v>96</v>
      </c>
      <c r="C22" s="159" t="s">
        <v>557</v>
      </c>
      <c r="D22" s="156" t="s">
        <v>561</v>
      </c>
      <c r="E22" s="156" t="s">
        <v>562</v>
      </c>
      <c r="F22" s="118"/>
      <c r="G22" s="118"/>
      <c r="H22" s="118"/>
      <c r="I22" s="119">
        <f>IF(J22='[8]Priority Ratings'!$C$21,'[8]Priority Ratings'!$B$21,IF(J22='[8]Priority Ratings'!$C$22,'[8]Priority Ratings'!$B$22,IF(J22='[8]Priority Ratings'!$C$23,'[8]Priority Ratings'!$B$23,IF(J22='[8]Priority Ratings'!$C$24,'[8]Priority Ratings'!$B$24,IF(J22='[8]Priority Ratings'!$C$25,'[8]Priority Ratings'!$B$25,IF(J22='[8]Priority Ratings'!$C$26,'[8]Priority Ratings'!$B$26,IF(J22='[8]Priority Ratings'!$C$27,'[8]Priority Ratings'!$B$27,"No Rating")))))))</f>
        <v>4</v>
      </c>
      <c r="J22" s="120" t="s">
        <v>436</v>
      </c>
      <c r="K22" s="121">
        <f t="shared" si="0"/>
        <v>3.2258064516129031E-2</v>
      </c>
      <c r="L22" s="122" t="s">
        <v>437</v>
      </c>
      <c r="M22" s="123">
        <v>0</v>
      </c>
      <c r="N22" s="124">
        <f t="shared" si="1"/>
        <v>0</v>
      </c>
      <c r="O22" s="125"/>
    </row>
    <row r="23" spans="1:15" ht="65" x14ac:dyDescent="0.3">
      <c r="A23" s="136" t="s">
        <v>563</v>
      </c>
      <c r="B23" s="149" t="s">
        <v>96</v>
      </c>
      <c r="C23" s="159" t="s">
        <v>557</v>
      </c>
      <c r="D23" s="156" t="s">
        <v>561</v>
      </c>
      <c r="E23" s="156" t="s">
        <v>564</v>
      </c>
      <c r="F23" s="118"/>
      <c r="G23" s="118"/>
      <c r="H23" s="118"/>
      <c r="I23" s="119">
        <f>IF(J23='[8]Priority Ratings'!$C$21,'[8]Priority Ratings'!$B$21,IF(J23='[8]Priority Ratings'!$C$22,'[8]Priority Ratings'!$B$22,IF(J23='[8]Priority Ratings'!$C$23,'[8]Priority Ratings'!$B$23,IF(J23='[8]Priority Ratings'!$C$24,'[8]Priority Ratings'!$B$24,IF(J23='[8]Priority Ratings'!$C$25,'[8]Priority Ratings'!$B$25,IF(J23='[8]Priority Ratings'!$C$26,'[8]Priority Ratings'!$B$26,IF(J23='[8]Priority Ratings'!$C$27,'[8]Priority Ratings'!$B$27,"No Rating")))))))</f>
        <v>4</v>
      </c>
      <c r="J23" s="120" t="s">
        <v>436</v>
      </c>
      <c r="K23" s="121">
        <f t="shared" si="0"/>
        <v>3.2258064516129031E-2</v>
      </c>
      <c r="L23" s="122" t="s">
        <v>437</v>
      </c>
      <c r="M23" s="123">
        <v>0</v>
      </c>
      <c r="N23" s="124">
        <f t="shared" si="1"/>
        <v>0</v>
      </c>
      <c r="O23" s="125"/>
    </row>
    <row r="24" spans="1:15" ht="65" x14ac:dyDescent="0.3">
      <c r="A24" s="136" t="s">
        <v>565</v>
      </c>
      <c r="B24" s="149" t="s">
        <v>96</v>
      </c>
      <c r="C24" s="159" t="s">
        <v>557</v>
      </c>
      <c r="D24" s="156" t="s">
        <v>561</v>
      </c>
      <c r="E24" s="156" t="s">
        <v>566</v>
      </c>
      <c r="F24" s="118"/>
      <c r="G24" s="118"/>
      <c r="H24" s="118"/>
      <c r="I24" s="119">
        <f>IF(J24='[8]Priority Ratings'!$C$21,'[8]Priority Ratings'!$B$21,IF(J24='[8]Priority Ratings'!$C$22,'[8]Priority Ratings'!$B$22,IF(J24='[8]Priority Ratings'!$C$23,'[8]Priority Ratings'!$B$23,IF(J24='[8]Priority Ratings'!$C$24,'[8]Priority Ratings'!$B$24,IF(J24='[8]Priority Ratings'!$C$25,'[8]Priority Ratings'!$B$25,IF(J24='[8]Priority Ratings'!$C$26,'[8]Priority Ratings'!$B$26,IF(J24='[8]Priority Ratings'!$C$27,'[8]Priority Ratings'!$B$27,"No Rating")))))))</f>
        <v>4</v>
      </c>
      <c r="J24" s="120" t="s">
        <v>436</v>
      </c>
      <c r="K24" s="121">
        <f t="shared" si="0"/>
        <v>3.2258064516129031E-2</v>
      </c>
      <c r="L24" s="122" t="s">
        <v>437</v>
      </c>
      <c r="M24" s="123">
        <v>0</v>
      </c>
      <c r="N24" s="124">
        <f t="shared" si="1"/>
        <v>0</v>
      </c>
      <c r="O24" s="125"/>
    </row>
    <row r="25" spans="1:15" ht="225.75" customHeight="1" x14ac:dyDescent="0.3">
      <c r="A25" s="136" t="s">
        <v>567</v>
      </c>
      <c r="B25" s="149" t="s">
        <v>96</v>
      </c>
      <c r="C25" s="160" t="s">
        <v>568</v>
      </c>
      <c r="D25" s="156" t="s">
        <v>569</v>
      </c>
      <c r="E25" s="156" t="s">
        <v>570</v>
      </c>
      <c r="F25" s="118"/>
      <c r="G25" s="118"/>
      <c r="H25" s="118"/>
      <c r="I25" s="119">
        <f>IF(J25='[8]Priority Ratings'!$C$21,'[8]Priority Ratings'!$B$21,IF(J25='[8]Priority Ratings'!$C$22,'[8]Priority Ratings'!$B$22,IF(J25='[8]Priority Ratings'!$C$23,'[8]Priority Ratings'!$B$23,IF(J25='[8]Priority Ratings'!$C$24,'[8]Priority Ratings'!$B$24,IF(J25='[8]Priority Ratings'!$C$25,'[8]Priority Ratings'!$B$25,IF(J25='[8]Priority Ratings'!$C$26,'[8]Priority Ratings'!$B$26,IF(J25='[8]Priority Ratings'!$C$27,'[8]Priority Ratings'!$B$27,"No Rating")))))))</f>
        <v>4</v>
      </c>
      <c r="J25" s="120" t="s">
        <v>436</v>
      </c>
      <c r="K25" s="121">
        <f t="shared" si="0"/>
        <v>3.2258064516129031E-2</v>
      </c>
      <c r="L25" s="122" t="s">
        <v>437</v>
      </c>
      <c r="M25" s="123">
        <v>0</v>
      </c>
      <c r="N25" s="124">
        <f t="shared" si="1"/>
        <v>0</v>
      </c>
      <c r="O25" s="125"/>
    </row>
    <row r="26" spans="1:15" ht="156" x14ac:dyDescent="0.3">
      <c r="A26" s="136" t="s">
        <v>571</v>
      </c>
      <c r="B26" s="149" t="s">
        <v>96</v>
      </c>
      <c r="C26" s="157" t="s">
        <v>572</v>
      </c>
      <c r="D26" s="156" t="s">
        <v>573</v>
      </c>
      <c r="E26" s="156" t="s">
        <v>574</v>
      </c>
      <c r="F26" s="118"/>
      <c r="G26" s="118"/>
      <c r="H26" s="118"/>
      <c r="I26" s="119">
        <f>IF(J26='[8]Priority Ratings'!$C$21,'[8]Priority Ratings'!$B$21,IF(J26='[8]Priority Ratings'!$C$22,'[8]Priority Ratings'!$B$22,IF(J26='[8]Priority Ratings'!$C$23,'[8]Priority Ratings'!$B$23,IF(J26='[8]Priority Ratings'!$C$24,'[8]Priority Ratings'!$B$24,IF(J26='[8]Priority Ratings'!$C$25,'[8]Priority Ratings'!$B$25,IF(J26='[8]Priority Ratings'!$C$26,'[8]Priority Ratings'!$B$26,IF(J26='[8]Priority Ratings'!$C$27,'[8]Priority Ratings'!$B$27,"No Rating")))))))</f>
        <v>4</v>
      </c>
      <c r="J26" s="120" t="s">
        <v>436</v>
      </c>
      <c r="K26" s="121">
        <f t="shared" si="0"/>
        <v>3.2258064516129031E-2</v>
      </c>
      <c r="L26" s="122" t="s">
        <v>437</v>
      </c>
      <c r="M26" s="123">
        <v>0</v>
      </c>
      <c r="N26" s="124">
        <f t="shared" si="1"/>
        <v>0</v>
      </c>
      <c r="O26" s="125"/>
    </row>
    <row r="27" spans="1:15" ht="104" x14ac:dyDescent="0.3">
      <c r="A27" s="136" t="s">
        <v>575</v>
      </c>
      <c r="B27" s="149" t="s">
        <v>96</v>
      </c>
      <c r="C27" s="157" t="s">
        <v>576</v>
      </c>
      <c r="D27" s="156" t="s">
        <v>577</v>
      </c>
      <c r="E27" s="156" t="s">
        <v>578</v>
      </c>
      <c r="F27" s="118"/>
      <c r="G27" s="118"/>
      <c r="H27" s="118"/>
      <c r="I27" s="119">
        <f>IF(J27='[8]Priority Ratings'!$C$21,'[8]Priority Ratings'!$B$21,IF(J27='[8]Priority Ratings'!$C$22,'[8]Priority Ratings'!$B$22,IF(J27='[8]Priority Ratings'!$C$23,'[8]Priority Ratings'!$B$23,IF(J27='[8]Priority Ratings'!$C$24,'[8]Priority Ratings'!$B$24,IF(J27='[8]Priority Ratings'!$C$25,'[8]Priority Ratings'!$B$25,IF(J27='[8]Priority Ratings'!$C$26,'[8]Priority Ratings'!$B$26,IF(J27='[8]Priority Ratings'!$C$27,'[8]Priority Ratings'!$B$27,"No Rating")))))))</f>
        <v>4</v>
      </c>
      <c r="J27" s="120" t="s">
        <v>436</v>
      </c>
      <c r="K27" s="121">
        <f t="shared" si="0"/>
        <v>3.2258064516129031E-2</v>
      </c>
      <c r="L27" s="122" t="s">
        <v>437</v>
      </c>
      <c r="M27" s="123">
        <v>0</v>
      </c>
      <c r="N27" s="124">
        <f t="shared" si="1"/>
        <v>0</v>
      </c>
      <c r="O27" s="125"/>
    </row>
    <row r="28" spans="1:15" ht="104" x14ac:dyDescent="0.3">
      <c r="A28" s="136" t="s">
        <v>579</v>
      </c>
      <c r="B28" s="149" t="s">
        <v>96</v>
      </c>
      <c r="C28" s="157" t="s">
        <v>576</v>
      </c>
      <c r="D28" s="156" t="s">
        <v>573</v>
      </c>
      <c r="E28" s="156" t="s">
        <v>580</v>
      </c>
      <c r="F28" s="118"/>
      <c r="G28" s="118"/>
      <c r="H28" s="118"/>
      <c r="I28" s="119">
        <f>IF(J28='[8]Priority Ratings'!$C$21,'[8]Priority Ratings'!$B$21,IF(J28='[8]Priority Ratings'!$C$22,'[8]Priority Ratings'!$B$22,IF(J28='[8]Priority Ratings'!$C$23,'[8]Priority Ratings'!$B$23,IF(J28='[8]Priority Ratings'!$C$24,'[8]Priority Ratings'!$B$24,IF(J28='[8]Priority Ratings'!$C$25,'[8]Priority Ratings'!$B$25,IF(J28='[8]Priority Ratings'!$C$26,'[8]Priority Ratings'!$B$26,IF(J28='[8]Priority Ratings'!$C$27,'[8]Priority Ratings'!$B$27,"No Rating")))))))</f>
        <v>4</v>
      </c>
      <c r="J28" s="120" t="s">
        <v>436</v>
      </c>
      <c r="K28" s="121">
        <f t="shared" si="0"/>
        <v>3.2258064516129031E-2</v>
      </c>
      <c r="L28" s="122" t="s">
        <v>437</v>
      </c>
      <c r="M28" s="123">
        <v>0</v>
      </c>
      <c r="N28" s="124">
        <f t="shared" si="1"/>
        <v>0</v>
      </c>
      <c r="O28" s="125"/>
    </row>
    <row r="29" spans="1:15" s="151" customFormat="1" ht="104" x14ac:dyDescent="0.3">
      <c r="A29" s="136" t="s">
        <v>581</v>
      </c>
      <c r="B29" s="149" t="s">
        <v>96</v>
      </c>
      <c r="C29" s="157" t="s">
        <v>576</v>
      </c>
      <c r="D29" s="156" t="s">
        <v>573</v>
      </c>
      <c r="E29" s="156" t="s">
        <v>582</v>
      </c>
      <c r="F29" s="118"/>
      <c r="G29" s="118"/>
      <c r="H29" s="118"/>
      <c r="I29" s="150">
        <f>IF(J29='[8]Priority Ratings'!$C$21,'[8]Priority Ratings'!$B$21,IF(J29='[8]Priority Ratings'!$C$22,'[8]Priority Ratings'!$B$22,IF(J29='[8]Priority Ratings'!$C$23,'[8]Priority Ratings'!$B$23,IF(J29='[8]Priority Ratings'!$C$24,'[8]Priority Ratings'!$B$24,IF(J29='[8]Priority Ratings'!$C$25,'[8]Priority Ratings'!$B$25,IF(J29='[8]Priority Ratings'!$C$26,'[8]Priority Ratings'!$B$26,IF(J29='[8]Priority Ratings'!$C$27,'[8]Priority Ratings'!$B$27,"No Rating")))))))</f>
        <v>3</v>
      </c>
      <c r="J29" s="150" t="s">
        <v>454</v>
      </c>
      <c r="K29" s="161">
        <f t="shared" si="0"/>
        <v>2.4193548387096774E-2</v>
      </c>
      <c r="L29" s="122" t="s">
        <v>437</v>
      </c>
      <c r="M29" s="123">
        <v>0</v>
      </c>
      <c r="N29" s="152">
        <f t="shared" si="1"/>
        <v>0</v>
      </c>
      <c r="O29" s="125"/>
    </row>
    <row r="30" spans="1:15" s="151" customFormat="1" ht="104" x14ac:dyDescent="0.3">
      <c r="A30" s="136" t="s">
        <v>583</v>
      </c>
      <c r="B30" s="149" t="s">
        <v>96</v>
      </c>
      <c r="C30" s="157" t="s">
        <v>576</v>
      </c>
      <c r="D30" s="156" t="s">
        <v>584</v>
      </c>
      <c r="E30" s="156" t="s">
        <v>585</v>
      </c>
      <c r="F30" s="118"/>
      <c r="G30" s="118"/>
      <c r="H30" s="118"/>
      <c r="I30" s="150">
        <f>IF(J30='[8]Priority Ratings'!$C$21,'[8]Priority Ratings'!$B$21,IF(J30='[8]Priority Ratings'!$C$22,'[8]Priority Ratings'!$B$22,IF(J30='[8]Priority Ratings'!$C$23,'[8]Priority Ratings'!$B$23,IF(J30='[8]Priority Ratings'!$C$24,'[8]Priority Ratings'!$B$24,IF(J30='[8]Priority Ratings'!$C$25,'[8]Priority Ratings'!$B$25,IF(J30='[8]Priority Ratings'!$C$26,'[8]Priority Ratings'!$B$26,IF(J30='[8]Priority Ratings'!$C$27,'[8]Priority Ratings'!$B$27,"No Rating")))))))</f>
        <v>4</v>
      </c>
      <c r="J30" s="150" t="s">
        <v>436</v>
      </c>
      <c r="K30" s="161">
        <f t="shared" si="0"/>
        <v>3.2258064516129031E-2</v>
      </c>
      <c r="L30" s="122" t="s">
        <v>437</v>
      </c>
      <c r="M30" s="123">
        <v>0</v>
      </c>
      <c r="N30" s="152">
        <f t="shared" si="1"/>
        <v>0</v>
      </c>
      <c r="O30" s="125"/>
    </row>
    <row r="31" spans="1:15" s="151" customFormat="1" ht="147.75" customHeight="1" x14ac:dyDescent="0.3">
      <c r="A31" s="136" t="s">
        <v>586</v>
      </c>
      <c r="B31" s="149" t="s">
        <v>96</v>
      </c>
      <c r="C31" s="157" t="s">
        <v>576</v>
      </c>
      <c r="D31" s="156" t="s">
        <v>587</v>
      </c>
      <c r="E31" s="156" t="s">
        <v>588</v>
      </c>
      <c r="F31" s="118"/>
      <c r="G31" s="118"/>
      <c r="H31" s="118"/>
      <c r="I31" s="150">
        <f>IF(J31='[8]Priority Ratings'!$C$21,'[8]Priority Ratings'!$B$21,IF(J31='[8]Priority Ratings'!$C$22,'[8]Priority Ratings'!$B$22,IF(J31='[8]Priority Ratings'!$C$23,'[8]Priority Ratings'!$B$23,IF(J31='[8]Priority Ratings'!$C$24,'[8]Priority Ratings'!$B$24,IF(J31='[8]Priority Ratings'!$C$25,'[8]Priority Ratings'!$B$25,IF(J31='[8]Priority Ratings'!$C$26,'[8]Priority Ratings'!$B$26,IF(J31='[8]Priority Ratings'!$C$27,'[8]Priority Ratings'!$B$27,"No Rating")))))))</f>
        <v>3</v>
      </c>
      <c r="J31" s="150" t="s">
        <v>454</v>
      </c>
      <c r="K31" s="161">
        <f t="shared" si="0"/>
        <v>2.4193548387096774E-2</v>
      </c>
      <c r="L31" s="122" t="s">
        <v>437</v>
      </c>
      <c r="M31" s="123">
        <v>0</v>
      </c>
      <c r="N31" s="152">
        <f t="shared" si="1"/>
        <v>0</v>
      </c>
      <c r="O31" s="125"/>
    </row>
    <row r="32" spans="1:15" s="151" customFormat="1" ht="195" x14ac:dyDescent="0.3">
      <c r="A32" s="136" t="s">
        <v>589</v>
      </c>
      <c r="B32" s="149" t="s">
        <v>96</v>
      </c>
      <c r="C32" s="157" t="s">
        <v>590</v>
      </c>
      <c r="D32" s="156" t="s">
        <v>591</v>
      </c>
      <c r="E32" s="156" t="s">
        <v>592</v>
      </c>
      <c r="F32" s="118"/>
      <c r="G32" s="118"/>
      <c r="H32" s="118"/>
      <c r="I32" s="150">
        <f>IF(J32='[8]Priority Ratings'!$C$21,'[8]Priority Ratings'!$B$21,IF(J32='[8]Priority Ratings'!$C$22,'[8]Priority Ratings'!$B$22,IF(J32='[8]Priority Ratings'!$C$23,'[8]Priority Ratings'!$B$23,IF(J32='[8]Priority Ratings'!$C$24,'[8]Priority Ratings'!$B$24,IF(J32='[8]Priority Ratings'!$C$25,'[8]Priority Ratings'!$B$25,IF(J32='[8]Priority Ratings'!$C$26,'[8]Priority Ratings'!$B$26,IF(J32='[8]Priority Ratings'!$C$27,'[8]Priority Ratings'!$B$27,"No Rating")))))))</f>
        <v>4</v>
      </c>
      <c r="J32" s="150" t="s">
        <v>436</v>
      </c>
      <c r="K32" s="161">
        <f t="shared" si="0"/>
        <v>3.2258064516129031E-2</v>
      </c>
      <c r="L32" s="122" t="s">
        <v>437</v>
      </c>
      <c r="M32" s="123">
        <v>0</v>
      </c>
      <c r="N32" s="152">
        <f t="shared" si="1"/>
        <v>0</v>
      </c>
      <c r="O32" s="125"/>
    </row>
    <row r="33" spans="1:15" s="151" customFormat="1" ht="143" x14ac:dyDescent="0.3">
      <c r="A33" s="136" t="s">
        <v>593</v>
      </c>
      <c r="B33" s="149" t="s">
        <v>96</v>
      </c>
      <c r="C33" s="157" t="s">
        <v>594</v>
      </c>
      <c r="D33" s="156" t="s">
        <v>951</v>
      </c>
      <c r="E33" s="156" t="s">
        <v>595</v>
      </c>
      <c r="F33" s="118"/>
      <c r="G33" s="118"/>
      <c r="H33" s="118"/>
      <c r="I33" s="150">
        <f>IF(J33='[8]Priority Ratings'!$C$21,'[8]Priority Ratings'!$B$21,IF(J33='[8]Priority Ratings'!$C$22,'[8]Priority Ratings'!$B$22,IF(J33='[8]Priority Ratings'!$C$23,'[8]Priority Ratings'!$B$23,IF(J33='[8]Priority Ratings'!$C$24,'[8]Priority Ratings'!$B$24,IF(J33='[8]Priority Ratings'!$C$25,'[8]Priority Ratings'!$B$25,IF(J33='[8]Priority Ratings'!$C$26,'[8]Priority Ratings'!$B$26,IF(J33='[8]Priority Ratings'!$C$27,'[8]Priority Ratings'!$B$27,"No Rating")))))))</f>
        <v>5</v>
      </c>
      <c r="J33" s="150" t="s">
        <v>468</v>
      </c>
      <c r="K33" s="161">
        <f t="shared" si="0"/>
        <v>4.0322580645161289E-2</v>
      </c>
      <c r="L33" s="122" t="s">
        <v>437</v>
      </c>
      <c r="M33" s="123">
        <v>0</v>
      </c>
      <c r="N33" s="152">
        <f t="shared" si="1"/>
        <v>0</v>
      </c>
      <c r="O33" s="125"/>
    </row>
    <row r="34" spans="1:15" s="151" customFormat="1" ht="403" x14ac:dyDescent="0.3">
      <c r="A34" s="136" t="s">
        <v>596</v>
      </c>
      <c r="B34" s="149" t="s">
        <v>96</v>
      </c>
      <c r="C34" s="157" t="s">
        <v>597</v>
      </c>
      <c r="D34" s="156" t="s">
        <v>598</v>
      </c>
      <c r="E34" s="156" t="s">
        <v>599</v>
      </c>
      <c r="F34" s="118"/>
      <c r="G34" s="118"/>
      <c r="H34" s="118"/>
      <c r="I34" s="150">
        <f>IF(J34='[8]Priority Ratings'!$C$21,'[8]Priority Ratings'!$B$21,IF(J34='[8]Priority Ratings'!$C$22,'[8]Priority Ratings'!$B$22,IF(J34='[8]Priority Ratings'!$C$23,'[8]Priority Ratings'!$B$23,IF(J34='[8]Priority Ratings'!$C$24,'[8]Priority Ratings'!$B$24,IF(J34='[8]Priority Ratings'!$C$25,'[8]Priority Ratings'!$B$25,IF(J34='[8]Priority Ratings'!$C$26,'[8]Priority Ratings'!$B$26,IF(J34='[8]Priority Ratings'!$C$27,'[8]Priority Ratings'!$B$27,"No Rating")))))))</f>
        <v>4</v>
      </c>
      <c r="J34" s="150" t="s">
        <v>436</v>
      </c>
      <c r="K34" s="161">
        <f t="shared" si="0"/>
        <v>3.2258064516129031E-2</v>
      </c>
      <c r="L34" s="122" t="s">
        <v>437</v>
      </c>
      <c r="M34" s="123">
        <v>0</v>
      </c>
      <c r="N34" s="152">
        <f t="shared" si="1"/>
        <v>0</v>
      </c>
      <c r="O34" s="125"/>
    </row>
    <row r="35" spans="1:15" s="151" customFormat="1" ht="403" x14ac:dyDescent="0.3">
      <c r="A35" s="136" t="s">
        <v>600</v>
      </c>
      <c r="B35" s="149" t="s">
        <v>96</v>
      </c>
      <c r="C35" s="157" t="s">
        <v>597</v>
      </c>
      <c r="D35" s="156" t="s">
        <v>601</v>
      </c>
      <c r="E35" s="156" t="s">
        <v>602</v>
      </c>
      <c r="F35" s="118"/>
      <c r="G35" s="118"/>
      <c r="H35" s="118"/>
      <c r="I35" s="150">
        <f>IF(J35='[8]Priority Ratings'!$C$21,'[8]Priority Ratings'!$B$21,IF(J35='[8]Priority Ratings'!$C$22,'[8]Priority Ratings'!$B$22,IF(J35='[8]Priority Ratings'!$C$23,'[8]Priority Ratings'!$B$23,IF(J35='[8]Priority Ratings'!$C$24,'[8]Priority Ratings'!$B$24,IF(J35='[8]Priority Ratings'!$C$25,'[8]Priority Ratings'!$B$25,IF(J35='[8]Priority Ratings'!$C$26,'[8]Priority Ratings'!$B$26,IF(J35='[8]Priority Ratings'!$C$27,'[8]Priority Ratings'!$B$27,"No Rating")))))))</f>
        <v>4</v>
      </c>
      <c r="J35" s="150" t="s">
        <v>436</v>
      </c>
      <c r="K35" s="161">
        <f t="shared" si="0"/>
        <v>3.2258064516129031E-2</v>
      </c>
      <c r="L35" s="122" t="s">
        <v>437</v>
      </c>
      <c r="M35" s="123">
        <v>0</v>
      </c>
      <c r="N35" s="152">
        <f t="shared" si="1"/>
        <v>0</v>
      </c>
      <c r="O35" s="125"/>
    </row>
    <row r="36" spans="1:15" s="151" customFormat="1" ht="403" x14ac:dyDescent="0.3">
      <c r="A36" s="136" t="s">
        <v>603</v>
      </c>
      <c r="B36" s="149" t="s">
        <v>96</v>
      </c>
      <c r="C36" s="157" t="s">
        <v>597</v>
      </c>
      <c r="D36" s="156" t="s">
        <v>601</v>
      </c>
      <c r="E36" s="156" t="s">
        <v>604</v>
      </c>
      <c r="F36" s="118"/>
      <c r="G36" s="118"/>
      <c r="H36" s="118"/>
      <c r="I36" s="150">
        <f>IF(J36='[8]Priority Ratings'!$C$21,'[8]Priority Ratings'!$B$21,IF(J36='[8]Priority Ratings'!$C$22,'[8]Priority Ratings'!$B$22,IF(J36='[8]Priority Ratings'!$C$23,'[8]Priority Ratings'!$B$23,IF(J36='[8]Priority Ratings'!$C$24,'[8]Priority Ratings'!$B$24,IF(J36='[8]Priority Ratings'!$C$25,'[8]Priority Ratings'!$B$25,IF(J36='[8]Priority Ratings'!$C$26,'[8]Priority Ratings'!$B$26,IF(J36='[8]Priority Ratings'!$C$27,'[8]Priority Ratings'!$B$27,"No Rating")))))))</f>
        <v>4</v>
      </c>
      <c r="J36" s="150" t="s">
        <v>436</v>
      </c>
      <c r="K36" s="161">
        <f t="shared" si="0"/>
        <v>3.2258064516129031E-2</v>
      </c>
      <c r="L36" s="122" t="s">
        <v>437</v>
      </c>
      <c r="M36" s="123">
        <v>0</v>
      </c>
      <c r="N36" s="152">
        <f t="shared" si="1"/>
        <v>0</v>
      </c>
      <c r="O36" s="125"/>
    </row>
    <row r="37" spans="1:15" ht="403" x14ac:dyDescent="0.3">
      <c r="A37" s="136" t="s">
        <v>605</v>
      </c>
      <c r="B37" s="149" t="s">
        <v>96</v>
      </c>
      <c r="C37" s="157" t="s">
        <v>597</v>
      </c>
      <c r="D37" s="346" t="s">
        <v>601</v>
      </c>
      <c r="E37" s="346" t="s">
        <v>606</v>
      </c>
      <c r="F37" s="118"/>
      <c r="G37" s="118"/>
      <c r="H37" s="118"/>
      <c r="I37" s="119">
        <f>IF(J37='[8]Priority Ratings'!$C$21,'[8]Priority Ratings'!$B$21,IF(J37='[8]Priority Ratings'!$C$22,'[8]Priority Ratings'!$B$22,IF(J37='[8]Priority Ratings'!$C$23,'[8]Priority Ratings'!$B$23,IF(J37='[8]Priority Ratings'!$C$24,'[8]Priority Ratings'!$B$24,IF(J37='[8]Priority Ratings'!$C$25,'[8]Priority Ratings'!$B$25,IF(J37='[8]Priority Ratings'!$C$26,'[8]Priority Ratings'!$B$26,IF(J37='[8]Priority Ratings'!$C$27,'[8]Priority Ratings'!$B$27,"No Rating")))))))</f>
        <v>4</v>
      </c>
      <c r="J37" s="120" t="s">
        <v>436</v>
      </c>
      <c r="K37" s="121">
        <f t="shared" si="0"/>
        <v>3.2258064516129031E-2</v>
      </c>
      <c r="L37" s="122" t="s">
        <v>437</v>
      </c>
      <c r="M37" s="123">
        <v>0</v>
      </c>
      <c r="N37" s="124">
        <f t="shared" si="1"/>
        <v>0</v>
      </c>
      <c r="O37" s="125"/>
    </row>
    <row r="38" spans="1:15" ht="195" x14ac:dyDescent="0.3">
      <c r="A38" s="136" t="s">
        <v>607</v>
      </c>
      <c r="B38" s="149"/>
      <c r="C38" s="136" t="s">
        <v>608</v>
      </c>
      <c r="D38" s="136" t="s">
        <v>463</v>
      </c>
      <c r="E38" s="136" t="s">
        <v>609</v>
      </c>
      <c r="F38" s="118"/>
      <c r="G38" s="118"/>
      <c r="H38" s="118"/>
      <c r="I38" s="119">
        <f>IF(J38='[8]Priority Ratings'!$C$21,'[8]Priority Ratings'!$B$21,IF(J38='[8]Priority Ratings'!$C$22,'[8]Priority Ratings'!$B$22,IF(J38='[8]Priority Ratings'!$C$23,'[8]Priority Ratings'!$B$23,IF(J38='[8]Priority Ratings'!$C$24,'[8]Priority Ratings'!$B$24,IF(J38='[8]Priority Ratings'!$C$25,'[8]Priority Ratings'!$B$25,IF(J38='[8]Priority Ratings'!$C$26,'[8]Priority Ratings'!$B$26,IF(J38='[8]Priority Ratings'!$C$27,'[8]Priority Ratings'!$B$27,"No Rating")))))))</f>
        <v>3</v>
      </c>
      <c r="J38" s="120" t="s">
        <v>454</v>
      </c>
      <c r="K38" s="121">
        <f t="shared" si="0"/>
        <v>2.4193548387096774E-2</v>
      </c>
      <c r="L38" s="122" t="s">
        <v>437</v>
      </c>
      <c r="M38" s="123">
        <v>0</v>
      </c>
      <c r="N38" s="124">
        <f t="shared" si="1"/>
        <v>0</v>
      </c>
      <c r="O38" s="125"/>
    </row>
    <row r="39" spans="1:15" ht="201" customHeight="1" x14ac:dyDescent="0.3">
      <c r="A39" s="136" t="s">
        <v>610</v>
      </c>
      <c r="B39" s="149"/>
      <c r="C39" s="136" t="s">
        <v>611</v>
      </c>
      <c r="D39" s="136" t="s">
        <v>463</v>
      </c>
      <c r="E39" s="136" t="s">
        <v>612</v>
      </c>
      <c r="F39" s="118"/>
      <c r="G39" s="118"/>
      <c r="H39" s="118"/>
      <c r="I39" s="119">
        <f>IF(J39='[8]Priority Ratings'!$C$21,'[8]Priority Ratings'!$B$21,IF(J39='[8]Priority Ratings'!$C$22,'[8]Priority Ratings'!$B$22,IF(J39='[8]Priority Ratings'!$C$23,'[8]Priority Ratings'!$B$23,IF(J39='[8]Priority Ratings'!$C$24,'[8]Priority Ratings'!$B$24,IF(J39='[8]Priority Ratings'!$C$25,'[8]Priority Ratings'!$B$25,IF(J39='[8]Priority Ratings'!$C$26,'[8]Priority Ratings'!$B$26,IF(J39='[8]Priority Ratings'!$C$27,'[8]Priority Ratings'!$B$27,"No Rating")))))))</f>
        <v>4</v>
      </c>
      <c r="J39" s="120" t="s">
        <v>436</v>
      </c>
      <c r="K39" s="121">
        <f t="shared" si="0"/>
        <v>3.2258064516129031E-2</v>
      </c>
      <c r="L39" s="122" t="s">
        <v>437</v>
      </c>
      <c r="M39" s="123">
        <v>0</v>
      </c>
      <c r="N39" s="124">
        <f t="shared" si="1"/>
        <v>0</v>
      </c>
      <c r="O39" s="125"/>
    </row>
    <row r="40" spans="1:15" ht="82" customHeight="1" x14ac:dyDescent="0.3">
      <c r="A40" s="136" t="s">
        <v>613</v>
      </c>
      <c r="B40" s="149" t="s">
        <v>96</v>
      </c>
      <c r="C40" s="162" t="s">
        <v>614</v>
      </c>
      <c r="D40" s="156" t="s">
        <v>615</v>
      </c>
      <c r="E40" s="156" t="s">
        <v>616</v>
      </c>
      <c r="F40" s="118"/>
      <c r="G40" s="118"/>
      <c r="H40" s="118"/>
      <c r="I40" s="119">
        <f>IF(J40='[8]Priority Ratings'!$C$21,'[8]Priority Ratings'!$B$21,IF(J40='[8]Priority Ratings'!$C$22,'[8]Priority Ratings'!$B$22,IF(J40='[8]Priority Ratings'!$C$23,'[8]Priority Ratings'!$B$23,IF(J40='[8]Priority Ratings'!$C$24,'[8]Priority Ratings'!$B$24,IF(J40='[8]Priority Ratings'!$C$25,'[8]Priority Ratings'!$B$25,IF(J40='[8]Priority Ratings'!$C$26,'[8]Priority Ratings'!$B$26,IF(J40='[8]Priority Ratings'!$C$27,'[8]Priority Ratings'!$B$27,"No Rating")))))))</f>
        <v>4</v>
      </c>
      <c r="J40" s="120" t="s">
        <v>436</v>
      </c>
      <c r="K40" s="121">
        <f t="shared" si="0"/>
        <v>3.2258064516129031E-2</v>
      </c>
      <c r="L40" s="122" t="s">
        <v>437</v>
      </c>
      <c r="M40" s="123">
        <v>0</v>
      </c>
      <c r="N40" s="124">
        <f t="shared" si="1"/>
        <v>0</v>
      </c>
      <c r="O40" s="125"/>
    </row>
    <row r="41" spans="1:15" x14ac:dyDescent="0.3">
      <c r="I41" s="127">
        <f>SUM(I11:I40)</f>
        <v>124</v>
      </c>
      <c r="J41" s="127"/>
      <c r="K41" s="128">
        <f>SUM(K11:K40)</f>
        <v>0.99999999999999933</v>
      </c>
      <c r="M41" s="129" t="s">
        <v>304</v>
      </c>
      <c r="N41" s="130">
        <f>SUM(N11:N40)</f>
        <v>0</v>
      </c>
    </row>
    <row r="43" spans="1:15" x14ac:dyDescent="0.3">
      <c r="A43" s="68"/>
      <c r="B43" s="67"/>
      <c r="C43" s="67"/>
      <c r="D43" s="68"/>
      <c r="E43" s="101"/>
      <c r="F43" s="102"/>
      <c r="G43" s="102"/>
      <c r="H43" s="102"/>
      <c r="I43" s="103"/>
      <c r="K43" s="105"/>
      <c r="L43" s="106"/>
      <c r="M43" s="107"/>
      <c r="N43" s="107"/>
    </row>
    <row r="45" spans="1:15" x14ac:dyDescent="0.3">
      <c r="E45" s="54" t="s">
        <v>319</v>
      </c>
    </row>
  </sheetData>
  <autoFilter ref="D8:D42" xr:uid="{00000000-0009-0000-0000-000002000000}"/>
  <mergeCells count="8">
    <mergeCell ref="C4:D4"/>
    <mergeCell ref="C2:D2"/>
    <mergeCell ref="C3:D3"/>
    <mergeCell ref="I9:K9"/>
    <mergeCell ref="L9:N9"/>
    <mergeCell ref="C5:D5"/>
    <mergeCell ref="C6:D6"/>
    <mergeCell ref="A8:O8"/>
  </mergeCells>
  <dataValidations count="1">
    <dataValidation type="list" allowBlank="1" showInputMessage="1" showErrorMessage="1" sqref="C43 C38:C39" xr:uid="{9B5B3D80-61C3-4340-BAE4-35B806CBD2C8}">
      <formula1>Solution</formula1>
    </dataValidation>
  </dataValidations>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0F90699-2B8B-4351-9A69-236F90C8C355}">
          <x14:formula1>
            <xm:f>'Priority Ratings '!$I$30:$I$32</xm:f>
          </x14:formula1>
          <xm:sqref>F11:F40</xm:sqref>
        </x14:dataValidation>
        <x14:dataValidation type="list" allowBlank="1" showInputMessage="1" showErrorMessage="1" xr:uid="{808D889F-4A36-4DB7-BC1B-D2ECFBDBE1E7}">
          <x14:formula1>
            <xm:f>'Priority Ratings '!$H$30:$H$32</xm:f>
          </x14:formula1>
          <xm:sqref>M11:M40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73255-86D1-4B9F-B865-1B892CC09741}">
  <sheetPr>
    <tabColor rgb="FF83725B"/>
  </sheetPr>
  <dimension ref="A1:O37"/>
  <sheetViews>
    <sheetView showGridLines="0" topLeftCell="C1" zoomScale="70" zoomScaleNormal="70" workbookViewId="0">
      <pane ySplit="10" topLeftCell="A32" activePane="bottomLeft" state="frozen"/>
      <selection activeCell="F11" sqref="F11"/>
      <selection pane="bottomLeft" activeCell="M26" sqref="M26"/>
    </sheetView>
  </sheetViews>
  <sheetFormatPr defaultColWidth="9.1796875" defaultRowHeight="13" x14ac:dyDescent="0.3"/>
  <cols>
    <col min="1" max="1" width="7.54296875" style="54" bestFit="1" customWidth="1"/>
    <col min="2" max="2" width="15.54296875" style="54" customWidth="1"/>
    <col min="3" max="3" width="24.453125" style="54" customWidth="1"/>
    <col min="4" max="4" width="36.81640625" style="54" customWidth="1"/>
    <col min="5" max="7" width="21.81640625" style="108" customWidth="1"/>
    <col min="8" max="8" width="9.1796875" style="109" customWidth="1"/>
    <col min="9" max="9" width="11.453125" style="104" customWidth="1"/>
    <col min="10" max="10" width="9.81640625" style="55" customWidth="1"/>
    <col min="11" max="11" width="27.54296875" style="54" bestFit="1" customWidth="1"/>
    <col min="12" max="12" width="16.1796875" style="55" customWidth="1"/>
    <col min="13" max="13" width="9.54296875" style="54" customWidth="1"/>
    <col min="14" max="14" width="33.81640625" style="54" customWidth="1"/>
    <col min="15" max="16380" width="9.1796875" style="54"/>
    <col min="16381" max="16384" width="9.1796875" style="54" bestFit="1"/>
  </cols>
  <sheetData>
    <row r="1" spans="1:15" ht="13.5" customHeight="1" x14ac:dyDescent="0.3">
      <c r="A1" s="330"/>
      <c r="B1" s="330"/>
      <c r="C1" s="331"/>
      <c r="E1" s="240"/>
      <c r="F1" s="240"/>
      <c r="G1" s="240"/>
      <c r="H1" s="98"/>
      <c r="I1" s="98"/>
      <c r="J1" s="98"/>
      <c r="K1" s="98"/>
    </row>
    <row r="2" spans="1:15" ht="17.25" customHeight="1" x14ac:dyDescent="0.3">
      <c r="A2" s="332"/>
      <c r="B2" s="57" t="s">
        <v>78</v>
      </c>
      <c r="C2" s="337" t="s">
        <v>71</v>
      </c>
      <c r="E2" s="239"/>
      <c r="F2" s="239"/>
      <c r="G2" s="239"/>
      <c r="H2" s="239"/>
      <c r="I2" s="239"/>
      <c r="J2" s="239"/>
      <c r="K2" s="239"/>
    </row>
    <row r="3" spans="1:15" ht="15" customHeight="1" x14ac:dyDescent="0.3">
      <c r="A3" s="333"/>
      <c r="B3" s="60" t="s">
        <v>29</v>
      </c>
      <c r="C3" s="405" t="str">
        <f>'Evaluation Summary'!B2</f>
        <v>Replacement of Learning Management System (LMS)</v>
      </c>
      <c r="D3" s="406"/>
      <c r="E3" s="239"/>
      <c r="F3" s="239"/>
      <c r="G3" s="239"/>
      <c r="H3" s="239"/>
      <c r="I3" s="239"/>
      <c r="J3" s="239"/>
      <c r="K3" s="239"/>
    </row>
    <row r="4" spans="1:15" ht="15" customHeight="1" x14ac:dyDescent="0.3">
      <c r="A4" s="330"/>
      <c r="B4" s="62" t="str">
        <f>'Evaluation Summary'!A3</f>
        <v>CORP xxxx Tender:</v>
      </c>
      <c r="C4" s="405" t="str">
        <f>'Evaluation Summary'!B3</f>
        <v>Eskom Project Manager to Capture</v>
      </c>
      <c r="D4" s="406"/>
      <c r="E4" s="239"/>
      <c r="F4" s="239"/>
      <c r="G4" s="239"/>
      <c r="H4" s="239"/>
      <c r="I4" s="239"/>
      <c r="J4" s="239"/>
      <c r="K4" s="239"/>
    </row>
    <row r="5" spans="1:15" ht="15" customHeight="1" x14ac:dyDescent="0.3">
      <c r="A5" s="330"/>
      <c r="B5" s="62" t="s">
        <v>33</v>
      </c>
      <c r="C5" s="405" t="str">
        <f>'Evaluation Summary'!B4</f>
        <v>Tenderer to Capture</v>
      </c>
      <c r="D5" s="406"/>
      <c r="E5" s="239"/>
      <c r="F5" s="239"/>
      <c r="G5" s="239"/>
      <c r="H5" s="239"/>
      <c r="I5" s="239"/>
      <c r="J5" s="239"/>
      <c r="K5" s="239"/>
    </row>
    <row r="6" spans="1:15" ht="14" x14ac:dyDescent="0.3">
      <c r="A6" s="334"/>
      <c r="B6" s="62" t="s">
        <v>35</v>
      </c>
      <c r="C6" s="405" t="str">
        <f>'Evaluation Summary'!B5</f>
        <v>Eskom Evaluator to Capture</v>
      </c>
      <c r="D6" s="406"/>
      <c r="E6" s="239"/>
      <c r="F6" s="239"/>
      <c r="G6" s="239"/>
      <c r="H6" s="239"/>
      <c r="I6" s="239"/>
      <c r="J6" s="239"/>
      <c r="K6" s="239"/>
    </row>
    <row r="7" spans="1:15" ht="15.75" customHeight="1" x14ac:dyDescent="0.3">
      <c r="A7" s="335"/>
      <c r="B7" s="336"/>
      <c r="C7" s="330"/>
      <c r="E7" s="239"/>
      <c r="F7" s="239"/>
      <c r="G7" s="239"/>
      <c r="H7" s="239"/>
      <c r="I7" s="239"/>
      <c r="J7" s="239"/>
      <c r="K7" s="239"/>
    </row>
    <row r="8" spans="1:15" s="68" customFormat="1" ht="19.5" customHeight="1" x14ac:dyDescent="0.35">
      <c r="A8" s="411"/>
      <c r="B8" s="411"/>
      <c r="C8" s="411"/>
      <c r="D8" s="411"/>
      <c r="E8" s="411"/>
      <c r="F8" s="411"/>
      <c r="G8" s="411"/>
      <c r="H8" s="411"/>
      <c r="I8" s="411"/>
      <c r="J8" s="411"/>
      <c r="K8" s="411"/>
      <c r="L8" s="411"/>
      <c r="M8" s="411"/>
      <c r="N8" s="411"/>
      <c r="O8" s="67"/>
    </row>
    <row r="9" spans="1:15" s="71" customFormat="1" x14ac:dyDescent="0.25">
      <c r="A9" s="69"/>
      <c r="B9" s="69"/>
      <c r="C9" s="69"/>
      <c r="D9" s="69"/>
      <c r="E9" s="69"/>
      <c r="F9" s="69"/>
      <c r="G9" s="69"/>
      <c r="H9" s="427" t="s">
        <v>80</v>
      </c>
      <c r="I9" s="427"/>
      <c r="J9" s="427"/>
      <c r="K9" s="408" t="s">
        <v>81</v>
      </c>
      <c r="L9" s="409"/>
      <c r="M9" s="409"/>
      <c r="N9" s="409"/>
      <c r="O9" s="70"/>
    </row>
    <row r="10" spans="1:15" s="75" customFormat="1" ht="69" x14ac:dyDescent="0.25">
      <c r="A10" s="72" t="s">
        <v>82</v>
      </c>
      <c r="B10" s="72" t="s">
        <v>83</v>
      </c>
      <c r="C10" s="72" t="s">
        <v>84</v>
      </c>
      <c r="D10" s="72" t="s">
        <v>85</v>
      </c>
      <c r="E10" s="73" t="s">
        <v>86</v>
      </c>
      <c r="F10" s="73" t="s">
        <v>87</v>
      </c>
      <c r="G10" s="73" t="s">
        <v>88</v>
      </c>
      <c r="H10" s="42" t="s">
        <v>89</v>
      </c>
      <c r="I10" s="42" t="s">
        <v>90</v>
      </c>
      <c r="J10" s="43" t="s">
        <v>91</v>
      </c>
      <c r="K10" s="39" t="s">
        <v>81</v>
      </c>
      <c r="L10" s="40" t="s">
        <v>92</v>
      </c>
      <c r="M10" s="41" t="s">
        <v>93</v>
      </c>
      <c r="N10" s="74" t="s">
        <v>94</v>
      </c>
    </row>
    <row r="11" spans="1:15" s="84" customFormat="1" ht="84" customHeight="1" x14ac:dyDescent="0.25">
      <c r="A11" s="76">
        <v>1</v>
      </c>
      <c r="B11" s="76" t="s">
        <v>96</v>
      </c>
      <c r="C11" s="76" t="s">
        <v>617</v>
      </c>
      <c r="D11" s="245" t="s">
        <v>618</v>
      </c>
      <c r="E11" s="118" t="s">
        <v>619</v>
      </c>
      <c r="F11" s="77"/>
      <c r="G11" s="77"/>
      <c r="H11" s="78">
        <v>6</v>
      </c>
      <c r="I11" s="79" t="s">
        <v>440</v>
      </c>
      <c r="J11" s="80">
        <f t="shared" ref="J11:J32" si="0">H11/$H$33</f>
        <v>5.8823529411764705E-2</v>
      </c>
      <c r="K11" s="122" t="s">
        <v>620</v>
      </c>
      <c r="L11" s="123">
        <v>0</v>
      </c>
      <c r="M11" s="82">
        <f>J11*L11</f>
        <v>0</v>
      </c>
      <c r="N11" s="83"/>
    </row>
    <row r="12" spans="1:15" s="84" customFormat="1" ht="80.5" customHeight="1" x14ac:dyDescent="0.25">
      <c r="A12" s="76">
        <v>2</v>
      </c>
      <c r="B12" s="76" t="s">
        <v>96</v>
      </c>
      <c r="C12" s="76" t="s">
        <v>621</v>
      </c>
      <c r="D12" s="245" t="s">
        <v>622</v>
      </c>
      <c r="E12" s="118" t="s">
        <v>619</v>
      </c>
      <c r="F12" s="77"/>
      <c r="G12" s="77"/>
      <c r="H12" s="78">
        <v>6</v>
      </c>
      <c r="I12" s="79" t="s">
        <v>440</v>
      </c>
      <c r="J12" s="80">
        <f t="shared" si="0"/>
        <v>5.8823529411764705E-2</v>
      </c>
      <c r="K12" s="122" t="s">
        <v>623</v>
      </c>
      <c r="L12" s="123">
        <v>0</v>
      </c>
      <c r="M12" s="82">
        <f t="shared" ref="M12:M32" si="1">J12*L12</f>
        <v>0</v>
      </c>
      <c r="N12" s="83"/>
    </row>
    <row r="13" spans="1:15" s="84" customFormat="1" ht="80.5" customHeight="1" x14ac:dyDescent="0.25">
      <c r="A13" s="76">
        <v>3</v>
      </c>
      <c r="B13" s="76" t="s">
        <v>96</v>
      </c>
      <c r="C13" s="76" t="s">
        <v>952</v>
      </c>
      <c r="D13" s="340" t="s">
        <v>624</v>
      </c>
      <c r="E13" s="118" t="s">
        <v>619</v>
      </c>
      <c r="F13" s="77"/>
      <c r="G13" s="77"/>
      <c r="H13" s="78">
        <f>IF(I13='[9]Priority Ratings'!$C$21,'[9]Priority Ratings'!$B$21,IF(I13='[9]Priority Ratings'!$C$22,'[9]Priority Ratings'!$B$22,IF(I13='[9]Priority Ratings'!$C$23,'[9]Priority Ratings'!$B$23,IF(I13='[9]Priority Ratings'!$C$24,'[9]Priority Ratings'!$B$24,IF(I13='[9]Priority Ratings'!$C$25,'[9]Priority Ratings'!$B$25,IF(I13='[9]Priority Ratings'!$C$26,'[9]Priority Ratings'!$B$26,IF(I13='[9]Priority Ratings'!$C$27,'[9]Priority Ratings'!$B$27,"No Rating")))))))</f>
        <v>5</v>
      </c>
      <c r="I13" s="79" t="s">
        <v>468</v>
      </c>
      <c r="J13" s="80">
        <f t="shared" si="0"/>
        <v>4.9019607843137254E-2</v>
      </c>
      <c r="K13" s="122" t="s">
        <v>625</v>
      </c>
      <c r="L13" s="123">
        <v>0</v>
      </c>
      <c r="M13" s="82">
        <f t="shared" si="1"/>
        <v>0</v>
      </c>
      <c r="N13" s="83"/>
    </row>
    <row r="14" spans="1:15" s="84" customFormat="1" ht="117" x14ac:dyDescent="0.25">
      <c r="A14" s="76">
        <v>4</v>
      </c>
      <c r="B14" s="76" t="s">
        <v>96</v>
      </c>
      <c r="C14" s="76" t="s">
        <v>626</v>
      </c>
      <c r="D14" s="245" t="s">
        <v>627</v>
      </c>
      <c r="E14" s="118" t="s">
        <v>619</v>
      </c>
      <c r="F14" s="77"/>
      <c r="G14" s="77"/>
      <c r="H14" s="78">
        <f>IF(I14='[9]Priority Ratings'!$C$21,'[9]Priority Ratings'!$B$21,IF(I14='[9]Priority Ratings'!$C$22,'[9]Priority Ratings'!$B$22,IF(I14='[9]Priority Ratings'!$C$23,'[9]Priority Ratings'!$B$23,IF(I14='[9]Priority Ratings'!$C$24,'[9]Priority Ratings'!$B$24,IF(I14='[9]Priority Ratings'!$C$25,'[9]Priority Ratings'!$B$25,IF(I14='[9]Priority Ratings'!$C$26,'[9]Priority Ratings'!$B$26,IF(I14='[9]Priority Ratings'!$C$27,'[9]Priority Ratings'!$B$27,"No Rating")))))))</f>
        <v>5</v>
      </c>
      <c r="I14" s="79" t="s">
        <v>468</v>
      </c>
      <c r="J14" s="80">
        <f t="shared" si="0"/>
        <v>4.9019607843137254E-2</v>
      </c>
      <c r="K14" s="122" t="s">
        <v>628</v>
      </c>
      <c r="L14" s="123">
        <v>0</v>
      </c>
      <c r="M14" s="82">
        <f t="shared" si="1"/>
        <v>0</v>
      </c>
      <c r="N14" s="83"/>
    </row>
    <row r="15" spans="1:15" s="84" customFormat="1" ht="130" x14ac:dyDescent="0.25">
      <c r="A15" s="76">
        <v>5</v>
      </c>
      <c r="B15" s="76" t="s">
        <v>96</v>
      </c>
      <c r="C15" s="76" t="s">
        <v>629</v>
      </c>
      <c r="D15" s="245" t="s">
        <v>630</v>
      </c>
      <c r="E15" s="118" t="s">
        <v>619</v>
      </c>
      <c r="F15" s="77"/>
      <c r="G15" s="77"/>
      <c r="H15" s="78">
        <f>IF(I15='[9]Priority Ratings'!$C$21,'[9]Priority Ratings'!$B$21,IF(I15='[9]Priority Ratings'!$C$22,'[9]Priority Ratings'!$B$22,IF(I15='[9]Priority Ratings'!$C$23,'[9]Priority Ratings'!$B$23,IF(I15='[9]Priority Ratings'!$C$24,'[9]Priority Ratings'!$B$24,IF(I15='[9]Priority Ratings'!$C$25,'[9]Priority Ratings'!$B$25,IF(I15='[9]Priority Ratings'!$C$26,'[9]Priority Ratings'!$B$26,IF(I15='[9]Priority Ratings'!$C$27,'[9]Priority Ratings'!$B$27,"No Rating")))))))</f>
        <v>5</v>
      </c>
      <c r="I15" s="79" t="s">
        <v>468</v>
      </c>
      <c r="J15" s="80">
        <f t="shared" si="0"/>
        <v>4.9019607843137254E-2</v>
      </c>
      <c r="K15" s="122" t="s">
        <v>631</v>
      </c>
      <c r="L15" s="123">
        <v>0</v>
      </c>
      <c r="M15" s="82">
        <f t="shared" si="1"/>
        <v>0</v>
      </c>
      <c r="N15" s="83"/>
    </row>
    <row r="16" spans="1:15" s="84" customFormat="1" ht="195" x14ac:dyDescent="0.25">
      <c r="A16" s="76">
        <v>6</v>
      </c>
      <c r="B16" s="76" t="s">
        <v>96</v>
      </c>
      <c r="C16" s="76" t="s">
        <v>632</v>
      </c>
      <c r="D16" s="245" t="s">
        <v>633</v>
      </c>
      <c r="E16" s="118" t="s">
        <v>619</v>
      </c>
      <c r="F16" s="77"/>
      <c r="G16" s="77"/>
      <c r="H16" s="78">
        <f>IF(I16='[9]Priority Ratings'!$C$21,'[9]Priority Ratings'!$B$21,IF(I16='[9]Priority Ratings'!$C$22,'[9]Priority Ratings'!$B$22,IF(I16='[9]Priority Ratings'!$C$23,'[9]Priority Ratings'!$B$23,IF(I16='[9]Priority Ratings'!$C$24,'[9]Priority Ratings'!$B$24,IF(I16='[9]Priority Ratings'!$C$25,'[9]Priority Ratings'!$B$25,IF(I16='[9]Priority Ratings'!$C$26,'[9]Priority Ratings'!$B$26,IF(I16='[9]Priority Ratings'!$C$27,'[9]Priority Ratings'!$B$27,"No Rating")))))))</f>
        <v>5</v>
      </c>
      <c r="I16" s="79" t="s">
        <v>468</v>
      </c>
      <c r="J16" s="80">
        <f t="shared" si="0"/>
        <v>4.9019607843137254E-2</v>
      </c>
      <c r="K16" s="122" t="s">
        <v>634</v>
      </c>
      <c r="L16" s="123">
        <v>0</v>
      </c>
      <c r="M16" s="82">
        <f t="shared" si="1"/>
        <v>0</v>
      </c>
      <c r="N16" s="83"/>
    </row>
    <row r="17" spans="1:15" s="84" customFormat="1" ht="117" x14ac:dyDescent="0.25">
      <c r="A17" s="76">
        <v>7</v>
      </c>
      <c r="B17" s="76" t="s">
        <v>96</v>
      </c>
      <c r="C17" s="76" t="s">
        <v>635</v>
      </c>
      <c r="D17" s="245" t="s">
        <v>636</v>
      </c>
      <c r="E17" s="118" t="s">
        <v>619</v>
      </c>
      <c r="F17" s="77"/>
      <c r="G17" s="77"/>
      <c r="H17" s="78">
        <v>6</v>
      </c>
      <c r="I17" s="79" t="s">
        <v>440</v>
      </c>
      <c r="J17" s="80">
        <f t="shared" si="0"/>
        <v>5.8823529411764705E-2</v>
      </c>
      <c r="K17" s="122" t="s">
        <v>637</v>
      </c>
      <c r="L17" s="123">
        <v>0</v>
      </c>
      <c r="M17" s="82">
        <f t="shared" si="1"/>
        <v>0</v>
      </c>
      <c r="N17" s="83"/>
    </row>
    <row r="18" spans="1:15" s="84" customFormat="1" ht="91" x14ac:dyDescent="0.25">
      <c r="A18" s="76">
        <v>8</v>
      </c>
      <c r="B18" s="76" t="s">
        <v>96</v>
      </c>
      <c r="C18" s="76" t="s">
        <v>638</v>
      </c>
      <c r="D18" s="245" t="s">
        <v>639</v>
      </c>
      <c r="E18" s="118" t="s">
        <v>619</v>
      </c>
      <c r="F18" s="77"/>
      <c r="G18" s="77"/>
      <c r="H18" s="78">
        <v>5</v>
      </c>
      <c r="I18" s="79" t="s">
        <v>468</v>
      </c>
      <c r="J18" s="80">
        <f t="shared" si="0"/>
        <v>4.9019607843137254E-2</v>
      </c>
      <c r="K18" s="122" t="s">
        <v>640</v>
      </c>
      <c r="L18" s="123">
        <v>0</v>
      </c>
      <c r="M18" s="82">
        <f t="shared" si="1"/>
        <v>0</v>
      </c>
      <c r="N18" s="83"/>
    </row>
    <row r="19" spans="1:15" s="84" customFormat="1" ht="84" customHeight="1" x14ac:dyDescent="0.25">
      <c r="A19" s="76">
        <v>9</v>
      </c>
      <c r="B19" s="76" t="s">
        <v>96</v>
      </c>
      <c r="C19" s="76" t="s">
        <v>953</v>
      </c>
      <c r="D19" s="245" t="s">
        <v>641</v>
      </c>
      <c r="E19" s="118" t="s">
        <v>619</v>
      </c>
      <c r="F19" s="77"/>
      <c r="G19" s="77"/>
      <c r="H19" s="78">
        <v>5</v>
      </c>
      <c r="I19" s="79" t="s">
        <v>468</v>
      </c>
      <c r="J19" s="80">
        <f t="shared" si="0"/>
        <v>4.9019607843137254E-2</v>
      </c>
      <c r="K19" s="122" t="s">
        <v>642</v>
      </c>
      <c r="L19" s="123">
        <v>0</v>
      </c>
      <c r="M19" s="82">
        <f t="shared" si="1"/>
        <v>0</v>
      </c>
      <c r="N19" s="83"/>
    </row>
    <row r="20" spans="1:15" s="84" customFormat="1" ht="143" x14ac:dyDescent="0.25">
      <c r="A20" s="76">
        <v>10</v>
      </c>
      <c r="B20" s="76" t="s">
        <v>96</v>
      </c>
      <c r="C20" s="76" t="s">
        <v>643</v>
      </c>
      <c r="D20" s="245" t="s">
        <v>644</v>
      </c>
      <c r="E20" s="118" t="s">
        <v>619</v>
      </c>
      <c r="F20" s="77"/>
      <c r="G20" s="77"/>
      <c r="H20" s="78">
        <v>3</v>
      </c>
      <c r="I20" s="79" t="s">
        <v>454</v>
      </c>
      <c r="J20" s="80">
        <f t="shared" si="0"/>
        <v>2.9411764705882353E-2</v>
      </c>
      <c r="K20" s="122" t="s">
        <v>645</v>
      </c>
      <c r="L20" s="123">
        <v>0</v>
      </c>
      <c r="M20" s="82">
        <f t="shared" si="1"/>
        <v>0</v>
      </c>
      <c r="N20" s="83"/>
    </row>
    <row r="21" spans="1:15" s="84" customFormat="1" ht="117" x14ac:dyDescent="0.25">
      <c r="A21" s="76">
        <v>11</v>
      </c>
      <c r="B21" s="76" t="s">
        <v>96</v>
      </c>
      <c r="C21" s="76" t="s">
        <v>646</v>
      </c>
      <c r="D21" s="245" t="s">
        <v>647</v>
      </c>
      <c r="E21" s="118" t="s">
        <v>619</v>
      </c>
      <c r="F21" s="77"/>
      <c r="G21" s="77"/>
      <c r="H21" s="78">
        <v>6</v>
      </c>
      <c r="I21" s="79" t="s">
        <v>440</v>
      </c>
      <c r="J21" s="80">
        <f t="shared" si="0"/>
        <v>5.8823529411764705E-2</v>
      </c>
      <c r="K21" s="122" t="s">
        <v>648</v>
      </c>
      <c r="L21" s="123">
        <v>0</v>
      </c>
      <c r="M21" s="82">
        <f t="shared" si="1"/>
        <v>0</v>
      </c>
      <c r="N21" s="83"/>
    </row>
    <row r="22" spans="1:15" s="84" customFormat="1" ht="195" x14ac:dyDescent="0.25">
      <c r="A22" s="76">
        <v>12</v>
      </c>
      <c r="B22" s="76" t="s">
        <v>96</v>
      </c>
      <c r="C22" s="76" t="s">
        <v>649</v>
      </c>
      <c r="D22" s="245" t="s">
        <v>650</v>
      </c>
      <c r="E22" s="118" t="s">
        <v>619</v>
      </c>
      <c r="F22" s="77"/>
      <c r="G22" s="77"/>
      <c r="H22" s="78">
        <v>6</v>
      </c>
      <c r="I22" s="79" t="s">
        <v>440</v>
      </c>
      <c r="J22" s="80">
        <f t="shared" si="0"/>
        <v>5.8823529411764705E-2</v>
      </c>
      <c r="K22" s="122" t="s">
        <v>651</v>
      </c>
      <c r="L22" s="123">
        <v>0</v>
      </c>
      <c r="M22" s="82">
        <f t="shared" si="1"/>
        <v>0</v>
      </c>
      <c r="N22" s="83"/>
    </row>
    <row r="23" spans="1:15" s="84" customFormat="1" ht="130" x14ac:dyDescent="0.25">
      <c r="A23" s="76">
        <v>13</v>
      </c>
      <c r="B23" s="76" t="s">
        <v>96</v>
      </c>
      <c r="C23" s="76" t="s">
        <v>652</v>
      </c>
      <c r="D23" s="245" t="s">
        <v>653</v>
      </c>
      <c r="E23" s="118" t="s">
        <v>619</v>
      </c>
      <c r="F23" s="77"/>
      <c r="G23" s="77"/>
      <c r="H23" s="78">
        <v>5</v>
      </c>
      <c r="I23" s="79" t="s">
        <v>454</v>
      </c>
      <c r="J23" s="80">
        <f>H23/$H$33</f>
        <v>4.9019607843137254E-2</v>
      </c>
      <c r="K23" s="122" t="s">
        <v>654</v>
      </c>
      <c r="L23" s="123">
        <v>0</v>
      </c>
      <c r="M23" s="82">
        <f>J23*L23</f>
        <v>0</v>
      </c>
      <c r="N23" s="83"/>
    </row>
    <row r="24" spans="1:15" s="84" customFormat="1" ht="117" x14ac:dyDescent="0.25">
      <c r="A24" s="76">
        <v>14</v>
      </c>
      <c r="B24" s="76" t="s">
        <v>96</v>
      </c>
      <c r="C24" s="76" t="s">
        <v>655</v>
      </c>
      <c r="D24" s="245" t="s">
        <v>656</v>
      </c>
      <c r="E24" s="118" t="s">
        <v>619</v>
      </c>
      <c r="F24" s="77"/>
      <c r="G24" s="77"/>
      <c r="H24" s="78">
        <v>3</v>
      </c>
      <c r="I24" s="79" t="s">
        <v>454</v>
      </c>
      <c r="J24" s="80">
        <f t="shared" si="0"/>
        <v>2.9411764705882353E-2</v>
      </c>
      <c r="K24" s="122" t="s">
        <v>657</v>
      </c>
      <c r="L24" s="123">
        <v>0</v>
      </c>
      <c r="M24" s="82">
        <f t="shared" si="1"/>
        <v>0</v>
      </c>
      <c r="N24" s="83"/>
    </row>
    <row r="25" spans="1:15" s="84" customFormat="1" ht="130" x14ac:dyDescent="0.25">
      <c r="A25" s="76">
        <v>15</v>
      </c>
      <c r="B25" s="76" t="s">
        <v>96</v>
      </c>
      <c r="C25" s="76" t="s">
        <v>658</v>
      </c>
      <c r="D25" s="245" t="s">
        <v>659</v>
      </c>
      <c r="E25" s="118" t="s">
        <v>619</v>
      </c>
      <c r="F25" s="77"/>
      <c r="G25" s="77"/>
      <c r="H25" s="78">
        <v>3</v>
      </c>
      <c r="I25" s="79" t="s">
        <v>454</v>
      </c>
      <c r="J25" s="80">
        <f t="shared" si="0"/>
        <v>2.9411764705882353E-2</v>
      </c>
      <c r="K25" s="122" t="s">
        <v>660</v>
      </c>
      <c r="L25" s="123">
        <v>0</v>
      </c>
      <c r="M25" s="82">
        <f t="shared" si="1"/>
        <v>0</v>
      </c>
      <c r="N25" s="83"/>
    </row>
    <row r="26" spans="1:15" s="84" customFormat="1" ht="234" x14ac:dyDescent="0.25">
      <c r="A26" s="76">
        <v>16</v>
      </c>
      <c r="B26" s="76" t="s">
        <v>96</v>
      </c>
      <c r="C26" s="76" t="s">
        <v>661</v>
      </c>
      <c r="D26" s="245" t="s">
        <v>662</v>
      </c>
      <c r="E26" s="118" t="s">
        <v>619</v>
      </c>
      <c r="F26" s="77"/>
      <c r="G26" s="77"/>
      <c r="H26" s="78">
        <v>3</v>
      </c>
      <c r="I26" s="79" t="s">
        <v>454</v>
      </c>
      <c r="J26" s="80">
        <f t="shared" si="0"/>
        <v>2.9411764705882353E-2</v>
      </c>
      <c r="K26" s="122" t="s">
        <v>663</v>
      </c>
      <c r="L26" s="123">
        <v>0</v>
      </c>
      <c r="M26" s="82">
        <f t="shared" si="1"/>
        <v>0</v>
      </c>
      <c r="N26" s="83"/>
    </row>
    <row r="27" spans="1:15" s="84" customFormat="1" ht="156" x14ac:dyDescent="0.25">
      <c r="A27" s="76">
        <v>17</v>
      </c>
      <c r="B27" s="76" t="s">
        <v>96</v>
      </c>
      <c r="C27" s="76" t="s">
        <v>664</v>
      </c>
      <c r="D27" s="245" t="s">
        <v>665</v>
      </c>
      <c r="E27" s="118" t="s">
        <v>619</v>
      </c>
      <c r="F27" s="77"/>
      <c r="G27" s="77"/>
      <c r="H27" s="78">
        <v>5</v>
      </c>
      <c r="I27" s="79" t="s">
        <v>468</v>
      </c>
      <c r="J27" s="80">
        <f t="shared" si="0"/>
        <v>4.9019607843137254E-2</v>
      </c>
      <c r="K27" s="122" t="s">
        <v>666</v>
      </c>
      <c r="L27" s="123">
        <v>0</v>
      </c>
      <c r="M27" s="82">
        <f t="shared" si="1"/>
        <v>0</v>
      </c>
      <c r="N27" s="83"/>
    </row>
    <row r="28" spans="1:15" s="84" customFormat="1" ht="104" x14ac:dyDescent="0.25">
      <c r="A28" s="76">
        <v>18</v>
      </c>
      <c r="B28" s="76" t="s">
        <v>96</v>
      </c>
      <c r="C28" s="76" t="s">
        <v>667</v>
      </c>
      <c r="D28" s="245" t="s">
        <v>668</v>
      </c>
      <c r="E28" s="118" t="s">
        <v>619</v>
      </c>
      <c r="F28" s="77"/>
      <c r="G28" s="77"/>
      <c r="H28" s="78">
        <v>3</v>
      </c>
      <c r="I28" s="79" t="s">
        <v>454</v>
      </c>
      <c r="J28" s="80">
        <f t="shared" si="0"/>
        <v>2.9411764705882353E-2</v>
      </c>
      <c r="K28" s="122" t="s">
        <v>669</v>
      </c>
      <c r="L28" s="123">
        <v>0</v>
      </c>
      <c r="M28" s="82">
        <f t="shared" si="1"/>
        <v>0</v>
      </c>
      <c r="N28" s="83"/>
    </row>
    <row r="29" spans="1:15" s="84" customFormat="1" ht="91" x14ac:dyDescent="0.25">
      <c r="A29" s="76">
        <v>19</v>
      </c>
      <c r="B29" s="76" t="s">
        <v>96</v>
      </c>
      <c r="C29" s="76" t="s">
        <v>670</v>
      </c>
      <c r="D29" s="245" t="s">
        <v>671</v>
      </c>
      <c r="E29" s="118" t="s">
        <v>619</v>
      </c>
      <c r="F29" s="77"/>
      <c r="G29" s="77"/>
      <c r="H29" s="78">
        <v>3</v>
      </c>
      <c r="I29" s="79" t="s">
        <v>454</v>
      </c>
      <c r="J29" s="80">
        <f t="shared" si="0"/>
        <v>2.9411764705882353E-2</v>
      </c>
      <c r="K29" s="122" t="s">
        <v>672</v>
      </c>
      <c r="L29" s="123">
        <v>0</v>
      </c>
      <c r="M29" s="82">
        <f t="shared" si="1"/>
        <v>0</v>
      </c>
      <c r="N29" s="83"/>
    </row>
    <row r="30" spans="1:15" s="89" customFormat="1" ht="130" x14ac:dyDescent="0.25">
      <c r="A30" s="76">
        <v>20</v>
      </c>
      <c r="B30" s="76" t="s">
        <v>96</v>
      </c>
      <c r="C30" s="76" t="s">
        <v>673</v>
      </c>
      <c r="D30" s="245" t="s">
        <v>674</v>
      </c>
      <c r="E30" s="118" t="s">
        <v>619</v>
      </c>
      <c r="F30" s="77"/>
      <c r="G30" s="77"/>
      <c r="H30" s="86">
        <f>IF(I30='[9]Priority Ratings'!$C$21,'[9]Priority Ratings'!$B$21,IF(I30='[9]Priority Ratings'!$C$22,'[9]Priority Ratings'!$B$22,IF(I30='[9]Priority Ratings'!$C$23,'[9]Priority Ratings'!$B$23,IF(I30='[9]Priority Ratings'!$C$24,'[9]Priority Ratings'!$B$24,IF(I30='[9]Priority Ratings'!$C$25,'[9]Priority Ratings'!$B$25,IF(I30='[9]Priority Ratings'!$C$26,'[9]Priority Ratings'!$B$26,IF(I30='[9]Priority Ratings'!$C$27,'[9]Priority Ratings'!$B$27,"No Rating")))))))</f>
        <v>5</v>
      </c>
      <c r="I30" s="86" t="s">
        <v>468</v>
      </c>
      <c r="J30" s="87">
        <f t="shared" si="0"/>
        <v>4.9019607843137254E-2</v>
      </c>
      <c r="K30" s="122" t="s">
        <v>675</v>
      </c>
      <c r="L30" s="123">
        <v>0</v>
      </c>
      <c r="M30" s="88">
        <f t="shared" si="1"/>
        <v>0</v>
      </c>
      <c r="N30" s="83"/>
      <c r="O30" s="84"/>
    </row>
    <row r="31" spans="1:15" s="89" customFormat="1" ht="104" x14ac:dyDescent="0.25">
      <c r="A31" s="76">
        <v>21</v>
      </c>
      <c r="B31" s="76" t="s">
        <v>96</v>
      </c>
      <c r="C31" s="76" t="s">
        <v>676</v>
      </c>
      <c r="D31" s="245" t="s">
        <v>677</v>
      </c>
      <c r="E31" s="118" t="s">
        <v>619</v>
      </c>
      <c r="F31" s="77"/>
      <c r="G31" s="77"/>
      <c r="H31" s="86">
        <v>3</v>
      </c>
      <c r="I31" s="86" t="s">
        <v>454</v>
      </c>
      <c r="J31" s="87">
        <f t="shared" si="0"/>
        <v>2.9411764705882353E-2</v>
      </c>
      <c r="K31" s="122" t="s">
        <v>678</v>
      </c>
      <c r="L31" s="123">
        <v>0</v>
      </c>
      <c r="M31" s="88">
        <f t="shared" si="1"/>
        <v>0</v>
      </c>
      <c r="N31" s="83"/>
      <c r="O31" s="84"/>
    </row>
    <row r="32" spans="1:15" s="89" customFormat="1" ht="113" x14ac:dyDescent="0.25">
      <c r="A32" s="76">
        <v>22</v>
      </c>
      <c r="B32" s="76" t="s">
        <v>96</v>
      </c>
      <c r="C32" s="76" t="s">
        <v>679</v>
      </c>
      <c r="D32" s="245" t="s">
        <v>680</v>
      </c>
      <c r="E32" s="118" t="s">
        <v>619</v>
      </c>
      <c r="F32" s="77"/>
      <c r="G32" s="77"/>
      <c r="H32" s="86">
        <v>6</v>
      </c>
      <c r="I32" s="86" t="s">
        <v>440</v>
      </c>
      <c r="J32" s="87">
        <f t="shared" si="0"/>
        <v>5.8823529411764705E-2</v>
      </c>
      <c r="K32" s="122" t="s">
        <v>681</v>
      </c>
      <c r="L32" s="123">
        <v>0</v>
      </c>
      <c r="M32" s="88">
        <f t="shared" si="1"/>
        <v>0</v>
      </c>
      <c r="N32" s="83"/>
      <c r="O32" s="84"/>
    </row>
    <row r="33" spans="1:13" s="84" customFormat="1" x14ac:dyDescent="0.3">
      <c r="E33" s="93"/>
      <c r="F33" s="93"/>
      <c r="G33" s="93"/>
      <c r="H33" s="94">
        <f>SUM(H11:H32)</f>
        <v>102</v>
      </c>
      <c r="I33" s="94"/>
      <c r="J33" s="95">
        <f>SUM(J11:J32)</f>
        <v>1.0000000000000002</v>
      </c>
      <c r="L33" s="96" t="s">
        <v>304</v>
      </c>
      <c r="M33" s="97">
        <f>SUM(M11:M32)</f>
        <v>0</v>
      </c>
    </row>
    <row r="34" spans="1:13" s="84" customFormat="1" ht="12.5" x14ac:dyDescent="0.25">
      <c r="E34" s="93"/>
      <c r="F34" s="93"/>
      <c r="G34" s="93"/>
      <c r="H34" s="98"/>
      <c r="I34" s="99"/>
      <c r="J34" s="100"/>
      <c r="L34" s="100"/>
    </row>
    <row r="35" spans="1:13" x14ac:dyDescent="0.3">
      <c r="A35" s="68"/>
      <c r="B35" s="67"/>
      <c r="C35" s="68"/>
      <c r="D35" s="101"/>
      <c r="E35" s="102"/>
      <c r="F35" s="102"/>
      <c r="G35" s="102"/>
      <c r="H35" s="103"/>
      <c r="J35" s="105"/>
      <c r="K35" s="106"/>
      <c r="L35" s="107"/>
      <c r="M35" s="107"/>
    </row>
    <row r="37" spans="1:13" x14ac:dyDescent="0.3">
      <c r="D37" s="54" t="s">
        <v>319</v>
      </c>
    </row>
  </sheetData>
  <autoFilter ref="C8:C34" xr:uid="{00000000-0009-0000-0000-000002000000}"/>
  <mergeCells count="7">
    <mergeCell ref="C3:D3"/>
    <mergeCell ref="A8:N8"/>
    <mergeCell ref="H9:J9"/>
    <mergeCell ref="K9:N9"/>
    <mergeCell ref="C6:D6"/>
    <mergeCell ref="C5:D5"/>
    <mergeCell ref="C4:D4"/>
  </mergeCells>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79DC5713-0ECD-47E2-9FDA-827748D79DBB}">
          <x14:formula1>
            <xm:f>'Priority Ratings '!$J$58:$J$59</xm:f>
          </x14:formula1>
          <xm:sqref>E11:E32</xm:sqref>
        </x14:dataValidation>
        <x14:dataValidation type="list" allowBlank="1" showInputMessage="1" showErrorMessage="1" xr:uid="{D9B2D0F4-B308-4CC1-8E3F-4F544F44CA3C}">
          <x14:formula1>
            <xm:f>'Priority Ratings '!$H$30:$H$32</xm:f>
          </x14:formula1>
          <xm:sqref>L26</xm:sqref>
        </x14:dataValidation>
        <x14:dataValidation type="list" allowBlank="1" showInputMessage="1" showErrorMessage="1" xr:uid="{B6B83605-6D02-4A71-A274-F61FC4CFA705}">
          <x14:formula1>
            <xm:f>'Priority Ratings '!$I$58:$I$59</xm:f>
          </x14:formula1>
          <xm:sqref>L27:L32 L11:L25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C9884-03E0-46FA-9264-DCFC21AC3435}">
  <sheetPr>
    <tabColor rgb="FF598787"/>
  </sheetPr>
  <dimension ref="A1:O42"/>
  <sheetViews>
    <sheetView topLeftCell="F34" zoomScale="90" zoomScaleNormal="90" workbookViewId="0">
      <selection activeCell="L35" sqref="L35"/>
    </sheetView>
  </sheetViews>
  <sheetFormatPr defaultColWidth="9.1796875" defaultRowHeight="13" x14ac:dyDescent="0.3"/>
  <cols>
    <col min="1" max="1" width="8.81640625" style="5" customWidth="1"/>
    <col min="2" max="2" width="17.453125" style="5" customWidth="1"/>
    <col min="3" max="3" width="32" style="5" customWidth="1"/>
    <col min="4" max="4" width="17.1796875" style="5" customWidth="1"/>
    <col min="5" max="5" width="40.1796875" style="5" customWidth="1"/>
    <col min="6" max="6" width="21.81640625" style="6" customWidth="1"/>
    <col min="7" max="7" width="19.453125" style="6" customWidth="1"/>
    <col min="8" max="8" width="21.81640625" style="6" customWidth="1"/>
    <col min="9" max="9" width="9" style="10" customWidth="1"/>
    <col min="10" max="10" width="11" style="11" customWidth="1"/>
    <col min="11" max="11" width="8.453125" style="25" bestFit="1" customWidth="1"/>
    <col min="12" max="12" width="47.81640625" style="5" customWidth="1"/>
    <col min="13" max="13" width="18" style="25" customWidth="1"/>
    <col min="14" max="14" width="11.81640625" style="5" customWidth="1"/>
    <col min="15" max="15" width="33.81640625" style="5" customWidth="1"/>
    <col min="16" max="16384" width="9.1796875" style="5"/>
  </cols>
  <sheetData>
    <row r="1" spans="1:15" s="23" customFormat="1" x14ac:dyDescent="0.3">
      <c r="A1" s="247"/>
      <c r="B1" s="247"/>
      <c r="C1" s="247"/>
      <c r="D1" s="248"/>
      <c r="F1" s="434" t="s">
        <v>682</v>
      </c>
      <c r="G1" s="434"/>
      <c r="H1" s="434"/>
      <c r="I1" s="435"/>
      <c r="J1" s="435"/>
      <c r="K1" s="435"/>
      <c r="L1" s="435"/>
      <c r="M1" s="249"/>
    </row>
    <row r="2" spans="1:15" s="23" customFormat="1" ht="16.5" x14ac:dyDescent="0.3">
      <c r="A2" s="250"/>
      <c r="B2" s="251" t="s">
        <v>78</v>
      </c>
      <c r="C2" s="436" t="s">
        <v>683</v>
      </c>
      <c r="D2" s="437"/>
      <c r="F2" s="431"/>
      <c r="G2" s="431"/>
      <c r="H2" s="431"/>
      <c r="I2" s="431"/>
      <c r="J2" s="431"/>
      <c r="K2" s="431"/>
      <c r="L2" s="431"/>
      <c r="M2" s="249"/>
    </row>
    <row r="3" spans="1:15" s="23" customFormat="1" ht="14" x14ac:dyDescent="0.3">
      <c r="A3" s="252"/>
      <c r="B3" s="253" t="s">
        <v>29</v>
      </c>
      <c r="C3" s="405" t="str">
        <f>'Evaluation Summary'!B2</f>
        <v>Replacement of Learning Management System (LMS)</v>
      </c>
      <c r="D3" s="406"/>
      <c r="F3" s="431"/>
      <c r="G3" s="431"/>
      <c r="H3" s="431"/>
      <c r="I3" s="431"/>
      <c r="J3" s="431"/>
      <c r="K3" s="431"/>
      <c r="L3" s="431"/>
      <c r="M3" s="249"/>
    </row>
    <row r="4" spans="1:15" s="23" customFormat="1" ht="14" x14ac:dyDescent="0.3">
      <c r="A4" s="247"/>
      <c r="B4" s="254" t="str">
        <f>'Evaluation Summary'!A3</f>
        <v>CORP xxxx Tender:</v>
      </c>
      <c r="C4" s="405" t="str">
        <f>'Evaluation Summary'!B3</f>
        <v>Eskom Project Manager to Capture</v>
      </c>
      <c r="D4" s="406"/>
      <c r="F4" s="431"/>
      <c r="G4" s="431"/>
      <c r="H4" s="431"/>
      <c r="I4" s="431"/>
      <c r="J4" s="431"/>
      <c r="K4" s="431"/>
      <c r="L4" s="431"/>
      <c r="M4" s="249"/>
    </row>
    <row r="5" spans="1:15" s="23" customFormat="1" ht="14" x14ac:dyDescent="0.3">
      <c r="A5" s="247"/>
      <c r="B5" s="254" t="s">
        <v>33</v>
      </c>
      <c r="C5" s="405" t="str">
        <f>'Evaluation Summary'!B4</f>
        <v>Tenderer to Capture</v>
      </c>
      <c r="D5" s="406"/>
      <c r="F5" s="431"/>
      <c r="G5" s="431"/>
      <c r="H5" s="431"/>
      <c r="I5" s="431"/>
      <c r="J5" s="431"/>
      <c r="K5" s="431"/>
      <c r="L5" s="431"/>
      <c r="M5" s="249"/>
    </row>
    <row r="6" spans="1:15" s="23" customFormat="1" ht="14" x14ac:dyDescent="0.3">
      <c r="A6" s="255"/>
      <c r="B6" s="254" t="s">
        <v>35</v>
      </c>
      <c r="C6" s="405" t="str">
        <f>'Evaluation Summary'!B5</f>
        <v>Eskom Evaluator to Capture</v>
      </c>
      <c r="D6" s="406"/>
      <c r="F6" s="432"/>
      <c r="G6" s="432"/>
      <c r="H6" s="432"/>
      <c r="I6" s="431"/>
      <c r="J6" s="431"/>
      <c r="K6" s="431"/>
      <c r="L6" s="431"/>
      <c r="M6" s="249"/>
    </row>
    <row r="7" spans="1:15" s="23" customFormat="1" ht="14" x14ac:dyDescent="0.3">
      <c r="A7" s="256"/>
      <c r="B7" s="257"/>
      <c r="C7" s="257"/>
      <c r="D7" s="247"/>
      <c r="F7" s="432"/>
      <c r="G7" s="432"/>
      <c r="H7" s="432"/>
      <c r="I7" s="431"/>
      <c r="J7" s="431"/>
      <c r="K7" s="431"/>
      <c r="L7" s="431"/>
      <c r="M7" s="249"/>
    </row>
    <row r="8" spans="1:15" s="259" customFormat="1" ht="19.5" x14ac:dyDescent="0.35">
      <c r="A8" s="433"/>
      <c r="B8" s="433"/>
      <c r="C8" s="433"/>
      <c r="D8" s="433"/>
      <c r="E8" s="433"/>
      <c r="F8" s="433"/>
      <c r="G8" s="433"/>
      <c r="H8" s="433"/>
      <c r="I8" s="433"/>
      <c r="J8" s="433"/>
      <c r="K8" s="433"/>
      <c r="L8" s="433"/>
      <c r="M8" s="433"/>
      <c r="N8" s="433"/>
      <c r="O8" s="433"/>
    </row>
    <row r="9" spans="1:15" s="259" customFormat="1" ht="19.5" x14ac:dyDescent="0.35">
      <c r="A9" s="258"/>
      <c r="B9" s="258"/>
      <c r="C9" s="258"/>
      <c r="D9" s="258"/>
      <c r="E9" s="258"/>
      <c r="F9" s="258"/>
      <c r="G9" s="258"/>
      <c r="H9" s="258"/>
      <c r="I9" s="260"/>
      <c r="J9" s="258"/>
      <c r="K9" s="261"/>
      <c r="L9" s="258"/>
      <c r="M9" s="261"/>
      <c r="N9" s="258"/>
      <c r="O9" s="258"/>
    </row>
    <row r="10" spans="1:15" s="4" customFormat="1" x14ac:dyDescent="0.25">
      <c r="A10" s="14"/>
      <c r="B10" s="14"/>
      <c r="C10" s="14"/>
      <c r="D10" s="14"/>
      <c r="E10" s="14"/>
      <c r="F10" s="14"/>
      <c r="G10" s="14"/>
      <c r="H10" s="14"/>
      <c r="I10" s="420" t="s">
        <v>80</v>
      </c>
      <c r="J10" s="420"/>
      <c r="K10" s="420"/>
      <c r="L10" s="420"/>
      <c r="M10" s="420"/>
      <c r="N10" s="420"/>
    </row>
    <row r="11" spans="1:15" ht="62" x14ac:dyDescent="0.3">
      <c r="A11" s="7" t="s">
        <v>82</v>
      </c>
      <c r="B11" s="7" t="s">
        <v>83</v>
      </c>
      <c r="C11" s="7" t="s">
        <v>429</v>
      </c>
      <c r="D11" s="7" t="s">
        <v>684</v>
      </c>
      <c r="E11" s="7" t="s">
        <v>431</v>
      </c>
      <c r="F11" s="35" t="s">
        <v>386</v>
      </c>
      <c r="G11" s="35" t="s">
        <v>387</v>
      </c>
      <c r="H11" s="35" t="s">
        <v>388</v>
      </c>
      <c r="I11" s="16" t="s">
        <v>89</v>
      </c>
      <c r="J11" s="16" t="s">
        <v>90</v>
      </c>
      <c r="K11" s="24" t="s">
        <v>91</v>
      </c>
      <c r="L11" s="9" t="s">
        <v>81</v>
      </c>
      <c r="M11" s="36" t="s">
        <v>432</v>
      </c>
      <c r="N11" s="8" t="s">
        <v>93</v>
      </c>
      <c r="O11" s="35" t="s">
        <v>94</v>
      </c>
    </row>
    <row r="12" spans="1:15" ht="62.5" x14ac:dyDescent="0.3">
      <c r="A12" s="136" t="s">
        <v>685</v>
      </c>
      <c r="B12" s="12" t="s">
        <v>96</v>
      </c>
      <c r="C12" s="137" t="s">
        <v>686</v>
      </c>
      <c r="D12" s="138" t="s">
        <v>687</v>
      </c>
      <c r="E12" s="139" t="s">
        <v>954</v>
      </c>
      <c r="F12" s="34"/>
      <c r="G12" s="34"/>
      <c r="H12" s="34"/>
      <c r="I12" s="13">
        <f>IF(J12='[10]Priority Ratings'!$C$21,'[10]Priority Ratings'!$B$21,IF(J12='[10]Priority Ratings'!$C$22,'[10]Priority Ratings'!$B$22,IF(J12='[10]Priority Ratings'!$C$23,'[10]Priority Ratings'!$B$23,IF(J12='[10]Priority Ratings'!$C$24,'[10]Priority Ratings'!$B$24,IF(J12='[10]Priority Ratings'!$C$25,'[10]Priority Ratings'!$B$25,IF(J12='[10]Priority Ratings'!$C$26,'[10]Priority Ratings'!$B$26,IF(J12='[10]Priority Ratings'!$C$27,'[10]Priority Ratings'!$B$27,"No Rating")))))))</f>
        <v>5</v>
      </c>
      <c r="J12" s="358" t="s">
        <v>688</v>
      </c>
      <c r="K12" s="121">
        <f t="shared" ref="K12:K37" si="0">I12/$I$38</f>
        <v>4.065040650406504E-2</v>
      </c>
      <c r="L12" s="140" t="s">
        <v>689</v>
      </c>
      <c r="M12" s="128">
        <v>0</v>
      </c>
      <c r="N12" s="141">
        <f t="shared" ref="N12:N37" si="1">K12*M12</f>
        <v>0</v>
      </c>
      <c r="O12" s="15"/>
    </row>
    <row r="13" spans="1:15" ht="100" x14ac:dyDescent="0.3">
      <c r="A13" s="136" t="s">
        <v>690</v>
      </c>
      <c r="B13" s="12" t="s">
        <v>96</v>
      </c>
      <c r="C13" s="137" t="s">
        <v>955</v>
      </c>
      <c r="D13" s="138" t="s">
        <v>687</v>
      </c>
      <c r="E13" s="142" t="s">
        <v>956</v>
      </c>
      <c r="F13" s="34"/>
      <c r="G13" s="34"/>
      <c r="H13" s="34"/>
      <c r="I13" s="13">
        <f>IF(J13='[10]Priority Ratings'!$C$21,'[10]Priority Ratings'!$B$21,IF(J13='[10]Priority Ratings'!$C$22,'[10]Priority Ratings'!$B$22,IF(J13='[10]Priority Ratings'!$C$23,'[10]Priority Ratings'!$B$23,IF(J13='[10]Priority Ratings'!$C$24,'[10]Priority Ratings'!$B$24,IF(J13='[10]Priority Ratings'!$C$25,'[10]Priority Ratings'!$B$25,IF(J13='[10]Priority Ratings'!$C$26,'[10]Priority Ratings'!$B$26,IF(J13='[10]Priority Ratings'!$C$27,'[10]Priority Ratings'!$B$27,"No Rating")))))))</f>
        <v>5</v>
      </c>
      <c r="J13" s="358" t="s">
        <v>688</v>
      </c>
      <c r="K13" s="121">
        <f t="shared" si="0"/>
        <v>4.065040650406504E-2</v>
      </c>
      <c r="L13" s="140" t="s">
        <v>957</v>
      </c>
      <c r="M13" s="128">
        <v>0</v>
      </c>
      <c r="N13" s="141">
        <f t="shared" si="1"/>
        <v>0</v>
      </c>
      <c r="O13" s="15"/>
    </row>
    <row r="14" spans="1:15" ht="137.5" x14ac:dyDescent="0.3">
      <c r="A14" s="136" t="s">
        <v>691</v>
      </c>
      <c r="B14" s="12" t="s">
        <v>96</v>
      </c>
      <c r="C14" s="137" t="s">
        <v>958</v>
      </c>
      <c r="D14" s="138" t="s">
        <v>687</v>
      </c>
      <c r="E14" s="142" t="s">
        <v>959</v>
      </c>
      <c r="F14" s="34"/>
      <c r="G14" s="34"/>
      <c r="H14" s="34"/>
      <c r="I14" s="13">
        <f>IF(J14='[10]Priority Ratings'!$C$21,'[10]Priority Ratings'!$B$21,IF(J14='[10]Priority Ratings'!$C$22,'[10]Priority Ratings'!$B$22,IF(J14='[10]Priority Ratings'!$C$23,'[10]Priority Ratings'!$B$23,IF(J14='[10]Priority Ratings'!$C$24,'[10]Priority Ratings'!$B$24,IF(J14='[10]Priority Ratings'!$C$25,'[10]Priority Ratings'!$B$25,IF(J14='[10]Priority Ratings'!$C$26,'[10]Priority Ratings'!$B$26,IF(J14='[10]Priority Ratings'!$C$27,'[10]Priority Ratings'!$B$27,"No Rating")))))))</f>
        <v>5</v>
      </c>
      <c r="J14" s="358" t="s">
        <v>688</v>
      </c>
      <c r="K14" s="121">
        <f t="shared" si="0"/>
        <v>4.065040650406504E-2</v>
      </c>
      <c r="L14" s="140" t="s">
        <v>960</v>
      </c>
      <c r="M14" s="128">
        <v>0</v>
      </c>
      <c r="N14" s="141">
        <f t="shared" si="1"/>
        <v>0</v>
      </c>
      <c r="O14" s="15"/>
    </row>
    <row r="15" spans="1:15" ht="62.5" x14ac:dyDescent="0.3">
      <c r="A15" s="136" t="s">
        <v>692</v>
      </c>
      <c r="B15" s="12" t="s">
        <v>96</v>
      </c>
      <c r="C15" s="137" t="s">
        <v>693</v>
      </c>
      <c r="D15" s="138" t="s">
        <v>687</v>
      </c>
      <c r="E15" s="142" t="s">
        <v>694</v>
      </c>
      <c r="F15" s="34"/>
      <c r="G15" s="34"/>
      <c r="H15" s="34"/>
      <c r="I15" s="13">
        <f>IF(J15='[10]Priority Ratings'!$C$21,'[10]Priority Ratings'!$B$21,IF(J15='[10]Priority Ratings'!$C$22,'[10]Priority Ratings'!$B$22,IF(J15='[10]Priority Ratings'!$C$23,'[10]Priority Ratings'!$B$23,IF(J15='[10]Priority Ratings'!$C$24,'[10]Priority Ratings'!$B$24,IF(J15='[10]Priority Ratings'!$C$25,'[10]Priority Ratings'!$B$25,IF(J15='[10]Priority Ratings'!$C$26,'[10]Priority Ratings'!$B$26,IF(J15='[10]Priority Ratings'!$C$27,'[10]Priority Ratings'!$B$27,"No Rating")))))))</f>
        <v>6</v>
      </c>
      <c r="J15" s="358" t="s">
        <v>483</v>
      </c>
      <c r="K15" s="121">
        <f t="shared" si="0"/>
        <v>4.878048780487805E-2</v>
      </c>
      <c r="L15" s="140" t="s">
        <v>695</v>
      </c>
      <c r="M15" s="128">
        <v>0</v>
      </c>
      <c r="N15" s="141">
        <f t="shared" si="1"/>
        <v>0</v>
      </c>
      <c r="O15" s="15"/>
    </row>
    <row r="16" spans="1:15" ht="137.5" x14ac:dyDescent="0.3">
      <c r="A16" s="136" t="s">
        <v>696</v>
      </c>
      <c r="B16" s="12" t="s">
        <v>96</v>
      </c>
      <c r="C16" s="137" t="s">
        <v>961</v>
      </c>
      <c r="D16" s="138" t="s">
        <v>687</v>
      </c>
      <c r="E16" s="142" t="s">
        <v>962</v>
      </c>
      <c r="F16" s="34"/>
      <c r="G16" s="34"/>
      <c r="H16" s="34"/>
      <c r="I16" s="13">
        <f>IF(J16='[10]Priority Ratings'!$C$21,'[10]Priority Ratings'!$B$21,IF(J16='[10]Priority Ratings'!$C$22,'[10]Priority Ratings'!$B$22,IF(J16='[10]Priority Ratings'!$C$23,'[10]Priority Ratings'!$B$23,IF(J16='[10]Priority Ratings'!$C$24,'[10]Priority Ratings'!$B$24,IF(J16='[10]Priority Ratings'!$C$25,'[10]Priority Ratings'!$B$25,IF(J16='[10]Priority Ratings'!$C$26,'[10]Priority Ratings'!$B$26,IF(J16='[10]Priority Ratings'!$C$27,'[10]Priority Ratings'!$B$27,"No Rating")))))))</f>
        <v>5</v>
      </c>
      <c r="J16" s="358" t="s">
        <v>688</v>
      </c>
      <c r="K16" s="121">
        <f t="shared" si="0"/>
        <v>4.065040650406504E-2</v>
      </c>
      <c r="L16" s="140" t="s">
        <v>697</v>
      </c>
      <c r="M16" s="128">
        <v>0</v>
      </c>
      <c r="N16" s="121">
        <f t="shared" si="1"/>
        <v>0</v>
      </c>
      <c r="O16" s="143"/>
    </row>
    <row r="17" spans="1:15" ht="50" x14ac:dyDescent="0.3">
      <c r="A17" s="136" t="s">
        <v>698</v>
      </c>
      <c r="B17" s="12" t="s">
        <v>96</v>
      </c>
      <c r="C17" s="137" t="s">
        <v>963</v>
      </c>
      <c r="D17" s="138" t="s">
        <v>687</v>
      </c>
      <c r="E17" s="142" t="s">
        <v>964</v>
      </c>
      <c r="F17" s="34"/>
      <c r="G17" s="34"/>
      <c r="H17" s="34"/>
      <c r="I17" s="13">
        <f>IF(J17='[10]Priority Ratings'!$C$21,'[10]Priority Ratings'!$B$21,IF(J17='[10]Priority Ratings'!$C$22,'[10]Priority Ratings'!$B$22,IF(J17='[10]Priority Ratings'!$C$23,'[10]Priority Ratings'!$B$23,IF(J17='[10]Priority Ratings'!$C$24,'[10]Priority Ratings'!$B$24,IF(J17='[10]Priority Ratings'!$C$25,'[10]Priority Ratings'!$B$25,IF(J17='[10]Priority Ratings'!$C$26,'[10]Priority Ratings'!$B$26,IF(J17='[10]Priority Ratings'!$C$27,'[10]Priority Ratings'!$B$27,"No Rating")))))))</f>
        <v>5</v>
      </c>
      <c r="J17" s="358" t="s">
        <v>688</v>
      </c>
      <c r="K17" s="121">
        <f t="shared" si="0"/>
        <v>4.065040650406504E-2</v>
      </c>
      <c r="L17" s="140" t="s">
        <v>699</v>
      </c>
      <c r="M17" s="128">
        <v>0</v>
      </c>
      <c r="N17" s="121">
        <f t="shared" si="1"/>
        <v>0</v>
      </c>
      <c r="O17" s="143"/>
    </row>
    <row r="18" spans="1:15" ht="50" x14ac:dyDescent="0.3">
      <c r="A18" s="136" t="s">
        <v>700</v>
      </c>
      <c r="B18" s="12" t="s">
        <v>96</v>
      </c>
      <c r="C18" s="137" t="s">
        <v>701</v>
      </c>
      <c r="D18" s="138" t="s">
        <v>687</v>
      </c>
      <c r="E18" s="142" t="s">
        <v>965</v>
      </c>
      <c r="F18" s="34"/>
      <c r="G18" s="34"/>
      <c r="H18" s="34"/>
      <c r="I18" s="13">
        <f>IF(J18='[10]Priority Ratings'!$C$21,'[10]Priority Ratings'!$B$21,IF(J18='[10]Priority Ratings'!$C$22,'[10]Priority Ratings'!$B$22,IF(J18='[10]Priority Ratings'!$C$23,'[10]Priority Ratings'!$B$23,IF(J18='[10]Priority Ratings'!$C$24,'[10]Priority Ratings'!$B$24,IF(J18='[10]Priority Ratings'!$C$25,'[10]Priority Ratings'!$B$25,IF(J18='[10]Priority Ratings'!$C$26,'[10]Priority Ratings'!$B$26,IF(J18='[10]Priority Ratings'!$C$27,'[10]Priority Ratings'!$B$27,"No Rating")))))))</f>
        <v>5</v>
      </c>
      <c r="J18" s="358" t="s">
        <v>688</v>
      </c>
      <c r="K18" s="121">
        <f t="shared" si="0"/>
        <v>4.065040650406504E-2</v>
      </c>
      <c r="L18" s="140" t="s">
        <v>702</v>
      </c>
      <c r="M18" s="128">
        <v>0</v>
      </c>
      <c r="N18" s="121">
        <f t="shared" si="1"/>
        <v>0</v>
      </c>
      <c r="O18" s="143"/>
    </row>
    <row r="19" spans="1:15" ht="75" x14ac:dyDescent="0.3">
      <c r="A19" s="136" t="s">
        <v>703</v>
      </c>
      <c r="B19" s="12" t="s">
        <v>96</v>
      </c>
      <c r="C19" s="137" t="s">
        <v>704</v>
      </c>
      <c r="D19" s="138" t="s">
        <v>687</v>
      </c>
      <c r="E19" s="142" t="s">
        <v>966</v>
      </c>
      <c r="F19" s="34"/>
      <c r="G19" s="34"/>
      <c r="H19" s="34"/>
      <c r="I19" s="13">
        <f>IF(J19='[10]Priority Ratings'!$C$21,'[10]Priority Ratings'!$B$21,IF(J19='[10]Priority Ratings'!$C$22,'[10]Priority Ratings'!$B$22,IF(J19='[10]Priority Ratings'!$C$23,'[10]Priority Ratings'!$B$23,IF(J19='[10]Priority Ratings'!$C$24,'[10]Priority Ratings'!$B$24,IF(J19='[10]Priority Ratings'!$C$25,'[10]Priority Ratings'!$B$25,IF(J19='[10]Priority Ratings'!$C$26,'[10]Priority Ratings'!$B$26,IF(J19='[10]Priority Ratings'!$C$27,'[10]Priority Ratings'!$B$27,"No Rating")))))))</f>
        <v>5</v>
      </c>
      <c r="J19" s="358" t="s">
        <v>688</v>
      </c>
      <c r="K19" s="121">
        <f t="shared" si="0"/>
        <v>4.065040650406504E-2</v>
      </c>
      <c r="L19" s="140" t="s">
        <v>967</v>
      </c>
      <c r="M19" s="128">
        <v>0</v>
      </c>
      <c r="N19" s="121">
        <f t="shared" si="1"/>
        <v>0</v>
      </c>
      <c r="O19" s="143"/>
    </row>
    <row r="20" spans="1:15" ht="62.5" x14ac:dyDescent="0.3">
      <c r="A20" s="136" t="s">
        <v>705</v>
      </c>
      <c r="B20" s="12" t="s">
        <v>96</v>
      </c>
      <c r="C20" s="137" t="s">
        <v>706</v>
      </c>
      <c r="D20" s="138" t="s">
        <v>687</v>
      </c>
      <c r="E20" s="142" t="s">
        <v>968</v>
      </c>
      <c r="F20" s="34"/>
      <c r="G20" s="34"/>
      <c r="H20" s="34"/>
      <c r="I20" s="13">
        <f>IF(J20='[10]Priority Ratings'!$C$21,'[10]Priority Ratings'!$B$21,IF(J20='[10]Priority Ratings'!$C$22,'[10]Priority Ratings'!$B$22,IF(J20='[10]Priority Ratings'!$C$23,'[10]Priority Ratings'!$B$23,IF(J20='[10]Priority Ratings'!$C$24,'[10]Priority Ratings'!$B$24,IF(J20='[10]Priority Ratings'!$C$25,'[10]Priority Ratings'!$B$25,IF(J20='[10]Priority Ratings'!$C$26,'[10]Priority Ratings'!$B$26,IF(J20='[10]Priority Ratings'!$C$27,'[10]Priority Ratings'!$B$27,"No Rating")))))))</f>
        <v>5</v>
      </c>
      <c r="J20" s="358" t="s">
        <v>688</v>
      </c>
      <c r="K20" s="121">
        <f t="shared" si="0"/>
        <v>4.065040650406504E-2</v>
      </c>
      <c r="L20" s="140" t="s">
        <v>707</v>
      </c>
      <c r="M20" s="128">
        <v>0</v>
      </c>
      <c r="N20" s="121">
        <f t="shared" si="1"/>
        <v>0</v>
      </c>
      <c r="O20" s="143"/>
    </row>
    <row r="21" spans="1:15" ht="62.5" x14ac:dyDescent="0.3">
      <c r="A21" s="136" t="s">
        <v>708</v>
      </c>
      <c r="B21" s="12" t="s">
        <v>96</v>
      </c>
      <c r="C21" s="354" t="s">
        <v>709</v>
      </c>
      <c r="D21" s="138" t="s">
        <v>249</v>
      </c>
      <c r="E21" s="139" t="s">
        <v>710</v>
      </c>
      <c r="F21" s="34"/>
      <c r="G21" s="34"/>
      <c r="H21" s="34"/>
      <c r="I21" s="13">
        <f>IF(J21='[10]Priority Ratings'!$C$21,'[10]Priority Ratings'!$B$21,IF(J21='[10]Priority Ratings'!$C$22,'[10]Priority Ratings'!$B$22,IF(J21='[10]Priority Ratings'!$C$23,'[10]Priority Ratings'!$B$23,IF(J21='[10]Priority Ratings'!$C$24,'[10]Priority Ratings'!$B$24,IF(J21='[10]Priority Ratings'!$C$25,'[10]Priority Ratings'!$B$25,IF(J21='[10]Priority Ratings'!$C$26,'[10]Priority Ratings'!$B$26,IF(J21='[10]Priority Ratings'!$C$27,'[10]Priority Ratings'!$B$27,"No Rating")))))))</f>
        <v>5</v>
      </c>
      <c r="J21" s="358" t="s">
        <v>688</v>
      </c>
      <c r="K21" s="121">
        <f t="shared" si="0"/>
        <v>4.065040650406504E-2</v>
      </c>
      <c r="L21" s="140" t="s">
        <v>711</v>
      </c>
      <c r="M21" s="128">
        <v>0</v>
      </c>
      <c r="N21" s="121">
        <f t="shared" si="1"/>
        <v>0</v>
      </c>
      <c r="O21" s="143"/>
    </row>
    <row r="22" spans="1:15" ht="62.5" x14ac:dyDescent="0.3">
      <c r="A22" s="136" t="s">
        <v>712</v>
      </c>
      <c r="B22" s="12" t="s">
        <v>96</v>
      </c>
      <c r="C22" s="354" t="s">
        <v>713</v>
      </c>
      <c r="D22" s="138" t="s">
        <v>249</v>
      </c>
      <c r="E22" s="139" t="s">
        <v>714</v>
      </c>
      <c r="F22" s="34"/>
      <c r="G22" s="34"/>
      <c r="H22" s="34"/>
      <c r="I22" s="13">
        <f>IF(J22='[10]Priority Ratings'!$C$21,'[10]Priority Ratings'!$B$21,IF(J22='[10]Priority Ratings'!$C$22,'[10]Priority Ratings'!$B$22,IF(J22='[10]Priority Ratings'!$C$23,'[10]Priority Ratings'!$B$23,IF(J22='[10]Priority Ratings'!$C$24,'[10]Priority Ratings'!$B$24,IF(J22='[10]Priority Ratings'!$C$25,'[10]Priority Ratings'!$B$25,IF(J22='[10]Priority Ratings'!$C$26,'[10]Priority Ratings'!$B$26,IF(J22='[10]Priority Ratings'!$C$27,'[10]Priority Ratings'!$B$27,"No Rating")))))))</f>
        <v>5</v>
      </c>
      <c r="J22" s="358" t="s">
        <v>688</v>
      </c>
      <c r="K22" s="121">
        <f t="shared" si="0"/>
        <v>4.065040650406504E-2</v>
      </c>
      <c r="L22" s="140" t="s">
        <v>715</v>
      </c>
      <c r="M22" s="128">
        <v>0</v>
      </c>
      <c r="N22" s="121">
        <f t="shared" si="1"/>
        <v>0</v>
      </c>
      <c r="O22" s="143"/>
    </row>
    <row r="23" spans="1:15" ht="75" x14ac:dyDescent="0.3">
      <c r="A23" s="136" t="s">
        <v>716</v>
      </c>
      <c r="B23" s="12" t="s">
        <v>96</v>
      </c>
      <c r="C23" s="354" t="s">
        <v>717</v>
      </c>
      <c r="D23" s="138" t="s">
        <v>249</v>
      </c>
      <c r="E23" s="139" t="s">
        <v>718</v>
      </c>
      <c r="F23" s="34"/>
      <c r="G23" s="34"/>
      <c r="H23" s="34"/>
      <c r="I23" s="13">
        <f>IF(J23='[10]Priority Ratings'!$C$21,'[10]Priority Ratings'!$B$21,IF(J23='[10]Priority Ratings'!$C$22,'[10]Priority Ratings'!$B$22,IF(J23='[10]Priority Ratings'!$C$23,'[10]Priority Ratings'!$B$23,IF(J23='[10]Priority Ratings'!$C$24,'[10]Priority Ratings'!$B$24,IF(J23='[10]Priority Ratings'!$C$25,'[10]Priority Ratings'!$B$25,IF(J23='[10]Priority Ratings'!$C$26,'[10]Priority Ratings'!$B$26,IF(J23='[10]Priority Ratings'!$C$27,'[10]Priority Ratings'!$B$27,"No Rating")))))))</f>
        <v>5</v>
      </c>
      <c r="J23" s="358" t="s">
        <v>688</v>
      </c>
      <c r="K23" s="121">
        <f t="shared" si="0"/>
        <v>4.065040650406504E-2</v>
      </c>
      <c r="L23" s="140" t="s">
        <v>969</v>
      </c>
      <c r="M23" s="128">
        <v>0</v>
      </c>
      <c r="N23" s="121">
        <f t="shared" si="1"/>
        <v>0</v>
      </c>
      <c r="O23" s="143"/>
    </row>
    <row r="24" spans="1:15" ht="75" x14ac:dyDescent="0.3">
      <c r="A24" s="136" t="s">
        <v>719</v>
      </c>
      <c r="B24" s="12" t="s">
        <v>96</v>
      </c>
      <c r="C24" s="354" t="s">
        <v>970</v>
      </c>
      <c r="D24" s="138" t="s">
        <v>249</v>
      </c>
      <c r="E24" s="139" t="s">
        <v>720</v>
      </c>
      <c r="F24" s="34"/>
      <c r="G24" s="34"/>
      <c r="H24" s="34"/>
      <c r="I24" s="13">
        <f>IF(J24='[10]Priority Ratings'!$C$21,'[10]Priority Ratings'!$B$21,IF(J24='[10]Priority Ratings'!$C$22,'[10]Priority Ratings'!$B$22,IF(J24='[10]Priority Ratings'!$C$23,'[10]Priority Ratings'!$B$23,IF(J24='[10]Priority Ratings'!$C$24,'[10]Priority Ratings'!$B$24,IF(J24='[10]Priority Ratings'!$C$25,'[10]Priority Ratings'!$B$25,IF(J24='[10]Priority Ratings'!$C$26,'[10]Priority Ratings'!$B$26,IF(J24='[10]Priority Ratings'!$C$27,'[10]Priority Ratings'!$B$27,"No Rating")))))))</f>
        <v>5</v>
      </c>
      <c r="J24" s="358" t="s">
        <v>688</v>
      </c>
      <c r="K24" s="121">
        <f t="shared" si="0"/>
        <v>4.065040650406504E-2</v>
      </c>
      <c r="L24" s="140" t="s">
        <v>971</v>
      </c>
      <c r="M24" s="128">
        <v>0</v>
      </c>
      <c r="N24" s="121">
        <f t="shared" si="1"/>
        <v>0</v>
      </c>
      <c r="O24" s="143"/>
    </row>
    <row r="25" spans="1:15" ht="62.5" x14ac:dyDescent="0.3">
      <c r="A25" s="136" t="s">
        <v>721</v>
      </c>
      <c r="B25" s="12" t="s">
        <v>96</v>
      </c>
      <c r="C25" s="428" t="s">
        <v>972</v>
      </c>
      <c r="D25" s="138" t="s">
        <v>249</v>
      </c>
      <c r="E25" s="139" t="s">
        <v>722</v>
      </c>
      <c r="F25" s="34"/>
      <c r="G25" s="34"/>
      <c r="H25" s="34"/>
      <c r="I25" s="13">
        <f>IF(J25='[10]Priority Ratings'!$C$21,'[10]Priority Ratings'!$B$21,IF(J25='[10]Priority Ratings'!$C$22,'[10]Priority Ratings'!$B$22,IF(J25='[10]Priority Ratings'!$C$23,'[10]Priority Ratings'!$B$23,IF(J25='[10]Priority Ratings'!$C$24,'[10]Priority Ratings'!$B$24,IF(J25='[10]Priority Ratings'!$C$25,'[10]Priority Ratings'!$B$25,IF(J25='[10]Priority Ratings'!$C$26,'[10]Priority Ratings'!$B$26,IF(J25='[10]Priority Ratings'!$C$27,'[10]Priority Ratings'!$B$27,"No Rating")))))))</f>
        <v>5</v>
      </c>
      <c r="J25" s="358" t="s">
        <v>688</v>
      </c>
      <c r="K25" s="121">
        <f t="shared" si="0"/>
        <v>4.065040650406504E-2</v>
      </c>
      <c r="L25" s="144" t="s">
        <v>723</v>
      </c>
      <c r="M25" s="128">
        <v>0</v>
      </c>
      <c r="N25" s="121">
        <f t="shared" si="1"/>
        <v>0</v>
      </c>
      <c r="O25" s="143"/>
    </row>
    <row r="26" spans="1:15" ht="62.5" x14ac:dyDescent="0.3">
      <c r="A26" s="136" t="s">
        <v>724</v>
      </c>
      <c r="B26" s="12" t="s">
        <v>96</v>
      </c>
      <c r="C26" s="429"/>
      <c r="D26" s="138" t="s">
        <v>249</v>
      </c>
      <c r="E26" s="139" t="s">
        <v>725</v>
      </c>
      <c r="F26" s="34"/>
      <c r="G26" s="34"/>
      <c r="H26" s="34"/>
      <c r="I26" s="13">
        <f>IF(J26='[10]Priority Ratings'!$C$21,'[10]Priority Ratings'!$B$21,IF(J26='[10]Priority Ratings'!$C$22,'[10]Priority Ratings'!$B$22,IF(J26='[10]Priority Ratings'!$C$23,'[10]Priority Ratings'!$B$23,IF(J26='[10]Priority Ratings'!$C$24,'[10]Priority Ratings'!$B$24,IF(J26='[10]Priority Ratings'!$C$25,'[10]Priority Ratings'!$B$25,IF(J26='[10]Priority Ratings'!$C$26,'[10]Priority Ratings'!$B$26,IF(J26='[10]Priority Ratings'!$C$27,'[10]Priority Ratings'!$B$27,"No Rating")))))))</f>
        <v>5</v>
      </c>
      <c r="J26" s="358" t="s">
        <v>688</v>
      </c>
      <c r="K26" s="121">
        <f t="shared" si="0"/>
        <v>4.065040650406504E-2</v>
      </c>
      <c r="L26" s="144" t="s">
        <v>723</v>
      </c>
      <c r="M26" s="128">
        <v>0</v>
      </c>
      <c r="N26" s="121">
        <f t="shared" si="1"/>
        <v>0</v>
      </c>
      <c r="O26" s="143"/>
    </row>
    <row r="27" spans="1:15" ht="87.5" x14ac:dyDescent="0.3">
      <c r="A27" s="136" t="s">
        <v>726</v>
      </c>
      <c r="B27" s="12" t="s">
        <v>96</v>
      </c>
      <c r="C27" s="430"/>
      <c r="D27" s="138" t="s">
        <v>249</v>
      </c>
      <c r="E27" s="139" t="s">
        <v>727</v>
      </c>
      <c r="F27" s="34"/>
      <c r="G27" s="34"/>
      <c r="H27" s="34"/>
      <c r="I27" s="13">
        <f>IF(J27='[10]Priority Ratings'!$C$21,'[10]Priority Ratings'!$B$21,IF(J27='[10]Priority Ratings'!$C$22,'[10]Priority Ratings'!$B$22,IF(J27='[10]Priority Ratings'!$C$23,'[10]Priority Ratings'!$B$23,IF(J27='[10]Priority Ratings'!$C$24,'[10]Priority Ratings'!$B$24,IF(J27='[10]Priority Ratings'!$C$25,'[10]Priority Ratings'!$B$25,IF(J27='[10]Priority Ratings'!$C$26,'[10]Priority Ratings'!$B$26,IF(J27='[10]Priority Ratings'!$C$27,'[10]Priority Ratings'!$B$27,"No Rating")))))))</f>
        <v>5</v>
      </c>
      <c r="J27" s="358" t="s">
        <v>688</v>
      </c>
      <c r="K27" s="121">
        <f t="shared" si="0"/>
        <v>4.065040650406504E-2</v>
      </c>
      <c r="L27" s="140" t="s">
        <v>728</v>
      </c>
      <c r="M27" s="128">
        <v>0</v>
      </c>
      <c r="N27" s="121">
        <f t="shared" si="1"/>
        <v>0</v>
      </c>
      <c r="O27" s="143"/>
    </row>
    <row r="28" spans="1:15" ht="75" x14ac:dyDescent="0.3">
      <c r="A28" s="136" t="s">
        <v>729</v>
      </c>
      <c r="B28" s="12" t="s">
        <v>96</v>
      </c>
      <c r="C28" s="354" t="s">
        <v>973</v>
      </c>
      <c r="D28" s="138" t="s">
        <v>249</v>
      </c>
      <c r="E28" s="139" t="s">
        <v>730</v>
      </c>
      <c r="F28" s="34"/>
      <c r="G28" s="34"/>
      <c r="H28" s="34"/>
      <c r="I28" s="13">
        <f>IF(J28='[10]Priority Ratings'!$C$21,'[10]Priority Ratings'!$B$21,IF(J28='[10]Priority Ratings'!$C$22,'[10]Priority Ratings'!$B$22,IF(J28='[10]Priority Ratings'!$C$23,'[10]Priority Ratings'!$B$23,IF(J28='[10]Priority Ratings'!$C$24,'[10]Priority Ratings'!$B$24,IF(J28='[10]Priority Ratings'!$C$25,'[10]Priority Ratings'!$B$25,IF(J28='[10]Priority Ratings'!$C$26,'[10]Priority Ratings'!$B$26,IF(J28='[10]Priority Ratings'!$C$27,'[10]Priority Ratings'!$B$27,"No Rating")))))))</f>
        <v>4</v>
      </c>
      <c r="J28" s="358" t="s">
        <v>436</v>
      </c>
      <c r="K28" s="121">
        <f t="shared" si="0"/>
        <v>3.2520325203252036E-2</v>
      </c>
      <c r="L28" s="140" t="s">
        <v>731</v>
      </c>
      <c r="M28" s="128">
        <v>0</v>
      </c>
      <c r="N28" s="121">
        <f t="shared" si="1"/>
        <v>0</v>
      </c>
      <c r="O28" s="143"/>
    </row>
    <row r="29" spans="1:15" ht="87.5" x14ac:dyDescent="0.3">
      <c r="A29" s="136" t="s">
        <v>732</v>
      </c>
      <c r="B29" s="12" t="s">
        <v>96</v>
      </c>
      <c r="C29" s="355" t="s">
        <v>727</v>
      </c>
      <c r="D29" s="138" t="s">
        <v>249</v>
      </c>
      <c r="E29" s="139" t="s">
        <v>733</v>
      </c>
      <c r="F29" s="34"/>
      <c r="G29" s="34"/>
      <c r="H29" s="34"/>
      <c r="I29" s="13">
        <f>IF(J29='[10]Priority Ratings'!$C$21,'[10]Priority Ratings'!$B$21,IF(J29='[10]Priority Ratings'!$C$22,'[10]Priority Ratings'!$B$22,IF(J29='[10]Priority Ratings'!$C$23,'[10]Priority Ratings'!$B$23,IF(J29='[10]Priority Ratings'!$C$24,'[10]Priority Ratings'!$B$24,IF(J29='[10]Priority Ratings'!$C$25,'[10]Priority Ratings'!$B$25,IF(J29='[10]Priority Ratings'!$C$26,'[10]Priority Ratings'!$B$26,IF(J29='[10]Priority Ratings'!$C$27,'[10]Priority Ratings'!$B$27,"No Rating")))))))</f>
        <v>4</v>
      </c>
      <c r="J29" s="358" t="s">
        <v>436</v>
      </c>
      <c r="K29" s="121">
        <f t="shared" si="0"/>
        <v>3.2520325203252036E-2</v>
      </c>
      <c r="L29" s="140" t="s">
        <v>974</v>
      </c>
      <c r="M29" s="128">
        <v>0</v>
      </c>
      <c r="N29" s="121">
        <f t="shared" si="1"/>
        <v>0</v>
      </c>
      <c r="O29" s="143"/>
    </row>
    <row r="30" spans="1:15" ht="50" x14ac:dyDescent="0.3">
      <c r="A30" s="136" t="s">
        <v>734</v>
      </c>
      <c r="B30" s="12" t="s">
        <v>96</v>
      </c>
      <c r="C30" s="356" t="s">
        <v>730</v>
      </c>
      <c r="D30" s="138" t="s">
        <v>249</v>
      </c>
      <c r="E30" s="139" t="s">
        <v>735</v>
      </c>
      <c r="F30" s="34"/>
      <c r="G30" s="34"/>
      <c r="H30" s="34"/>
      <c r="I30" s="13">
        <f>IF(J30='[10]Priority Ratings'!$C$21,'[10]Priority Ratings'!$B$21,IF(J30='[10]Priority Ratings'!$C$22,'[10]Priority Ratings'!$B$22,IF(J30='[10]Priority Ratings'!$C$23,'[10]Priority Ratings'!$B$23,IF(J30='[10]Priority Ratings'!$C$24,'[10]Priority Ratings'!$B$24,IF(J30='[10]Priority Ratings'!$C$25,'[10]Priority Ratings'!$B$25,IF(J30='[10]Priority Ratings'!$C$26,'[10]Priority Ratings'!$B$26,IF(J30='[10]Priority Ratings'!$C$27,'[10]Priority Ratings'!$B$27,"No Rating")))))))</f>
        <v>4</v>
      </c>
      <c r="J30" s="358" t="s">
        <v>436</v>
      </c>
      <c r="K30" s="121">
        <f t="shared" si="0"/>
        <v>3.2520325203252036E-2</v>
      </c>
      <c r="L30" s="140" t="s">
        <v>736</v>
      </c>
      <c r="M30" s="128">
        <v>0</v>
      </c>
      <c r="N30" s="121">
        <f t="shared" si="1"/>
        <v>0</v>
      </c>
      <c r="O30" s="143"/>
    </row>
    <row r="31" spans="1:15" ht="37.5" x14ac:dyDescent="0.3">
      <c r="A31" s="136" t="s">
        <v>737</v>
      </c>
      <c r="B31" s="12" t="s">
        <v>96</v>
      </c>
      <c r="C31" s="357" t="s">
        <v>733</v>
      </c>
      <c r="D31" s="138" t="s">
        <v>249</v>
      </c>
      <c r="E31" s="139" t="s">
        <v>738</v>
      </c>
      <c r="F31" s="34"/>
      <c r="G31" s="34"/>
      <c r="H31" s="34"/>
      <c r="I31" s="13">
        <f>IF(J31='[10]Priority Ratings'!$C$21,'[10]Priority Ratings'!$B$21,IF(J31='[10]Priority Ratings'!$C$22,'[10]Priority Ratings'!$B$22,IF(J31='[10]Priority Ratings'!$C$23,'[10]Priority Ratings'!$B$23,IF(J31='[10]Priority Ratings'!$C$24,'[10]Priority Ratings'!$B$24,IF(J31='[10]Priority Ratings'!$C$25,'[10]Priority Ratings'!$B$25,IF(J31='[10]Priority Ratings'!$C$26,'[10]Priority Ratings'!$B$26,IF(J31='[10]Priority Ratings'!$C$27,'[10]Priority Ratings'!$B$27,"No Rating")))))))</f>
        <v>4</v>
      </c>
      <c r="J31" s="358" t="s">
        <v>436</v>
      </c>
      <c r="K31" s="121">
        <f t="shared" si="0"/>
        <v>3.2520325203252036E-2</v>
      </c>
      <c r="L31" s="140" t="s">
        <v>739</v>
      </c>
      <c r="M31" s="128">
        <v>0</v>
      </c>
      <c r="N31" s="121">
        <f t="shared" si="1"/>
        <v>0</v>
      </c>
      <c r="O31" s="143"/>
    </row>
    <row r="32" spans="1:15" ht="50" x14ac:dyDescent="0.3">
      <c r="A32" s="136" t="s">
        <v>740</v>
      </c>
      <c r="B32" s="12" t="s">
        <v>96</v>
      </c>
      <c r="C32" s="355" t="s">
        <v>741</v>
      </c>
      <c r="D32" s="138" t="s">
        <v>249</v>
      </c>
      <c r="E32" s="139" t="s">
        <v>742</v>
      </c>
      <c r="F32" s="34"/>
      <c r="G32" s="34"/>
      <c r="H32" s="34"/>
      <c r="I32" s="13">
        <f>IF(J32='[10]Priority Ratings'!$C$21,'[10]Priority Ratings'!$B$21,IF(J32='[10]Priority Ratings'!$C$22,'[10]Priority Ratings'!$B$22,IF(J32='[10]Priority Ratings'!$C$23,'[10]Priority Ratings'!$B$23,IF(J32='[10]Priority Ratings'!$C$24,'[10]Priority Ratings'!$B$24,IF(J32='[10]Priority Ratings'!$C$25,'[10]Priority Ratings'!$B$25,IF(J32='[10]Priority Ratings'!$C$26,'[10]Priority Ratings'!$B$26,IF(J32='[10]Priority Ratings'!$C$27,'[10]Priority Ratings'!$B$27,"No Rating")))))))</f>
        <v>4</v>
      </c>
      <c r="J32" s="358" t="s">
        <v>436</v>
      </c>
      <c r="K32" s="121">
        <f t="shared" si="0"/>
        <v>3.2520325203252036E-2</v>
      </c>
      <c r="L32" s="145" t="s">
        <v>743</v>
      </c>
      <c r="M32" s="128">
        <v>0</v>
      </c>
      <c r="N32" s="121">
        <f t="shared" si="1"/>
        <v>0</v>
      </c>
      <c r="O32" s="143"/>
    </row>
    <row r="33" spans="1:15" ht="75" x14ac:dyDescent="0.3">
      <c r="A33" s="136" t="s">
        <v>744</v>
      </c>
      <c r="B33" s="12" t="s">
        <v>96</v>
      </c>
      <c r="C33" s="356"/>
      <c r="D33" s="138" t="s">
        <v>249</v>
      </c>
      <c r="E33" s="139" t="s">
        <v>975</v>
      </c>
      <c r="F33" s="34"/>
      <c r="G33" s="34"/>
      <c r="H33" s="34"/>
      <c r="I33" s="13">
        <f>IF(J33='[10]Priority Ratings'!$C$21,'[10]Priority Ratings'!$B$21,IF(J33='[10]Priority Ratings'!$C$22,'[10]Priority Ratings'!$B$22,IF(J33='[10]Priority Ratings'!$C$23,'[10]Priority Ratings'!$B$23,IF(J33='[10]Priority Ratings'!$C$24,'[10]Priority Ratings'!$B$24,IF(J33='[10]Priority Ratings'!$C$25,'[10]Priority Ratings'!$B$25,IF(J33='[10]Priority Ratings'!$C$26,'[10]Priority Ratings'!$B$26,IF(J33='[10]Priority Ratings'!$C$27,'[10]Priority Ratings'!$B$27,"No Rating")))))))</f>
        <v>4</v>
      </c>
      <c r="J33" s="358" t="s">
        <v>436</v>
      </c>
      <c r="K33" s="121">
        <f t="shared" si="0"/>
        <v>3.2520325203252036E-2</v>
      </c>
      <c r="L33" s="145" t="s">
        <v>745</v>
      </c>
      <c r="M33" s="128">
        <v>0</v>
      </c>
      <c r="N33" s="121">
        <f t="shared" si="1"/>
        <v>0</v>
      </c>
      <c r="O33" s="143"/>
    </row>
    <row r="34" spans="1:15" ht="100" x14ac:dyDescent="0.3">
      <c r="A34" s="136" t="s">
        <v>746</v>
      </c>
      <c r="B34" s="12" t="s">
        <v>96</v>
      </c>
      <c r="C34" s="357" t="s">
        <v>976</v>
      </c>
      <c r="D34" s="138" t="s">
        <v>249</v>
      </c>
      <c r="E34" s="139" t="s">
        <v>747</v>
      </c>
      <c r="F34" s="34"/>
      <c r="G34" s="34"/>
      <c r="H34" s="34"/>
      <c r="I34" s="13">
        <f>IF(J34='[10]Priority Ratings'!$C$21,'[10]Priority Ratings'!$B$21,IF(J34='[10]Priority Ratings'!$C$22,'[10]Priority Ratings'!$B$22,IF(J34='[10]Priority Ratings'!$C$23,'[10]Priority Ratings'!$B$23,IF(J34='[10]Priority Ratings'!$C$24,'[10]Priority Ratings'!$B$24,IF(J34='[10]Priority Ratings'!$C$25,'[10]Priority Ratings'!$B$25,IF(J34='[10]Priority Ratings'!$C$26,'[10]Priority Ratings'!$B$26,IF(J34='[10]Priority Ratings'!$C$27,'[10]Priority Ratings'!$B$27,"No Rating")))))))</f>
        <v>4</v>
      </c>
      <c r="J34" s="358" t="s">
        <v>436</v>
      </c>
      <c r="K34" s="121">
        <f t="shared" si="0"/>
        <v>3.2520325203252036E-2</v>
      </c>
      <c r="L34" s="145" t="s">
        <v>748</v>
      </c>
      <c r="M34" s="128">
        <v>0</v>
      </c>
      <c r="N34" s="121">
        <f t="shared" si="1"/>
        <v>0</v>
      </c>
      <c r="O34" s="143"/>
    </row>
    <row r="35" spans="1:15" ht="26" x14ac:dyDescent="0.3">
      <c r="A35" s="136" t="s">
        <v>749</v>
      </c>
      <c r="B35" s="12" t="s">
        <v>96</v>
      </c>
      <c r="C35" s="354" t="s">
        <v>750</v>
      </c>
      <c r="D35" s="138" t="s">
        <v>249</v>
      </c>
      <c r="E35" s="139" t="s">
        <v>751</v>
      </c>
      <c r="F35" s="34"/>
      <c r="G35" s="34"/>
      <c r="H35" s="34"/>
      <c r="I35" s="13">
        <f>IF(J35='[10]Priority Ratings'!$C$21,'[10]Priority Ratings'!$B$21,IF(J35='[10]Priority Ratings'!$C$22,'[10]Priority Ratings'!$B$22,IF(J35='[10]Priority Ratings'!$C$23,'[10]Priority Ratings'!$B$23,IF(J35='[10]Priority Ratings'!$C$24,'[10]Priority Ratings'!$B$24,IF(J35='[10]Priority Ratings'!$C$25,'[10]Priority Ratings'!$B$25,IF(J35='[10]Priority Ratings'!$C$26,'[10]Priority Ratings'!$B$26,IF(J35='[10]Priority Ratings'!$C$27,'[10]Priority Ratings'!$B$27,"No Rating")))))))</f>
        <v>4</v>
      </c>
      <c r="J35" s="358" t="s">
        <v>436</v>
      </c>
      <c r="K35" s="121">
        <f t="shared" si="0"/>
        <v>3.2520325203252036E-2</v>
      </c>
      <c r="L35" s="145" t="s">
        <v>752</v>
      </c>
      <c r="M35" s="128">
        <v>0</v>
      </c>
      <c r="N35" s="121">
        <f t="shared" si="1"/>
        <v>0</v>
      </c>
      <c r="O35" s="143"/>
    </row>
    <row r="36" spans="1:15" ht="26" x14ac:dyDescent="0.3">
      <c r="A36" s="136" t="s">
        <v>753</v>
      </c>
      <c r="B36" s="12" t="s">
        <v>96</v>
      </c>
      <c r="C36" s="354" t="s">
        <v>754</v>
      </c>
      <c r="D36" s="138" t="s">
        <v>249</v>
      </c>
      <c r="E36" s="139" t="s">
        <v>755</v>
      </c>
      <c r="F36" s="34"/>
      <c r="G36" s="34"/>
      <c r="H36" s="34"/>
      <c r="I36" s="13">
        <f>IF(J36='[10]Priority Ratings'!$C$21,'[10]Priority Ratings'!$B$21,IF(J36='[10]Priority Ratings'!$C$22,'[10]Priority Ratings'!$B$22,IF(J36='[10]Priority Ratings'!$C$23,'[10]Priority Ratings'!$B$23,IF(J36='[10]Priority Ratings'!$C$24,'[10]Priority Ratings'!$B$24,IF(J36='[10]Priority Ratings'!$C$25,'[10]Priority Ratings'!$B$25,IF(J36='[10]Priority Ratings'!$C$26,'[10]Priority Ratings'!$B$26,IF(J36='[10]Priority Ratings'!$C$27,'[10]Priority Ratings'!$B$27,"No Rating")))))))</f>
        <v>5</v>
      </c>
      <c r="J36" s="358" t="s">
        <v>688</v>
      </c>
      <c r="K36" s="121">
        <f t="shared" si="0"/>
        <v>4.065040650406504E-2</v>
      </c>
      <c r="L36" s="146" t="s">
        <v>756</v>
      </c>
      <c r="M36" s="128">
        <v>0</v>
      </c>
      <c r="N36" s="121">
        <f t="shared" si="1"/>
        <v>0</v>
      </c>
      <c r="O36" s="143"/>
    </row>
    <row r="37" spans="1:15" ht="50" x14ac:dyDescent="0.3">
      <c r="A37" s="136" t="s">
        <v>757</v>
      </c>
      <c r="B37" s="12" t="s">
        <v>96</v>
      </c>
      <c r="C37" s="354" t="s">
        <v>977</v>
      </c>
      <c r="D37" s="138" t="s">
        <v>249</v>
      </c>
      <c r="E37" s="139" t="s">
        <v>758</v>
      </c>
      <c r="F37" s="34"/>
      <c r="G37" s="34"/>
      <c r="H37" s="34"/>
      <c r="I37" s="13">
        <f>IF(J37='[10]Priority Ratings'!$C$21,'[10]Priority Ratings'!$B$21,IF(J37='[10]Priority Ratings'!$C$22,'[10]Priority Ratings'!$B$22,IF(J37='[10]Priority Ratings'!$C$23,'[10]Priority Ratings'!$B$23,IF(J37='[10]Priority Ratings'!$C$24,'[10]Priority Ratings'!$B$24,IF(J37='[10]Priority Ratings'!$C$25,'[10]Priority Ratings'!$B$25,IF(J37='[10]Priority Ratings'!$C$26,'[10]Priority Ratings'!$B$26,IF(J37='[10]Priority Ratings'!$C$27,'[10]Priority Ratings'!$B$27,"No Rating")))))))</f>
        <v>5</v>
      </c>
      <c r="J37" s="358" t="s">
        <v>688</v>
      </c>
      <c r="K37" s="121">
        <f t="shared" si="0"/>
        <v>4.065040650406504E-2</v>
      </c>
      <c r="L37" s="359" t="s">
        <v>756</v>
      </c>
      <c r="M37" s="128">
        <v>0</v>
      </c>
      <c r="N37" s="121">
        <f t="shared" si="1"/>
        <v>0</v>
      </c>
      <c r="O37" s="360"/>
    </row>
    <row r="38" spans="1:15" x14ac:dyDescent="0.3">
      <c r="I38" s="17">
        <f>SUM(I12:I37)</f>
        <v>123</v>
      </c>
      <c r="J38" s="17"/>
      <c r="K38" s="128">
        <f>SUM(K12:K37)</f>
        <v>0.99999999999999967</v>
      </c>
      <c r="M38" s="37" t="s">
        <v>304</v>
      </c>
      <c r="N38" s="130">
        <f>SUM(N12:N37)</f>
        <v>0</v>
      </c>
    </row>
    <row r="40" spans="1:15" x14ac:dyDescent="0.3">
      <c r="A40" s="4"/>
      <c r="B40" s="18"/>
      <c r="C40" s="18"/>
      <c r="D40" s="4"/>
      <c r="E40" s="21"/>
      <c r="F40" s="19"/>
      <c r="G40" s="19"/>
      <c r="H40" s="19"/>
      <c r="I40" s="20"/>
      <c r="K40" s="105"/>
      <c r="L40" s="22"/>
      <c r="M40" s="107"/>
      <c r="N40" s="107"/>
    </row>
    <row r="42" spans="1:15" x14ac:dyDescent="0.3">
      <c r="E42" s="5" t="s">
        <v>319</v>
      </c>
    </row>
  </sheetData>
  <mergeCells count="16">
    <mergeCell ref="C4:D4"/>
    <mergeCell ref="F4:L4"/>
    <mergeCell ref="F1:L1"/>
    <mergeCell ref="C2:D2"/>
    <mergeCell ref="F2:L2"/>
    <mergeCell ref="C3:D3"/>
    <mergeCell ref="F3:L3"/>
    <mergeCell ref="C25:C27"/>
    <mergeCell ref="I10:K10"/>
    <mergeCell ref="L10:N10"/>
    <mergeCell ref="C5:D5"/>
    <mergeCell ref="F5:L5"/>
    <mergeCell ref="C6:D6"/>
    <mergeCell ref="F6:L6"/>
    <mergeCell ref="F7:L7"/>
    <mergeCell ref="A8:O8"/>
  </mergeCells>
  <phoneticPr fontId="95" type="noConversion"/>
  <dataValidations count="1">
    <dataValidation type="list" allowBlank="1" showInputMessage="1" showErrorMessage="1" sqref="C40" xr:uid="{11A62796-74B8-4F43-AC6E-5DB78276FC2A}">
      <formula1>Solution</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5CED9C5C-9D5E-4096-8EC8-E9500C2EB563}">
          <x14:formula1>
            <xm:f>'Priority Ratings '!$I$30:$I$32</xm:f>
          </x14:formula1>
          <xm:sqref>F12:F37</xm:sqref>
        </x14:dataValidation>
        <x14:dataValidation type="list" allowBlank="1" showInputMessage="1" showErrorMessage="1" xr:uid="{7778EF66-04AE-487F-B006-45B6FABDD580}">
          <x14:formula1>
            <xm:f>'Priority Ratings '!$H$30:$H$32</xm:f>
          </x14:formula1>
          <xm:sqref>M12:M37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3A49-B7D7-4972-BE94-1806A15ED35D}">
  <sheetPr>
    <tabColor rgb="FF9999FF"/>
  </sheetPr>
  <dimension ref="A1:N105"/>
  <sheetViews>
    <sheetView showGridLines="0" topLeftCell="F1" zoomScale="80" zoomScaleNormal="80" workbookViewId="0">
      <pane ySplit="10" topLeftCell="A11" activePane="bottomLeft" state="frozen"/>
      <selection activeCell="F11" sqref="F11"/>
      <selection pane="bottomLeft" activeCell="A69" sqref="A69"/>
    </sheetView>
  </sheetViews>
  <sheetFormatPr defaultColWidth="9.1796875" defaultRowHeight="13" x14ac:dyDescent="0.3"/>
  <cols>
    <col min="1" max="1" width="6.81640625" style="54" bestFit="1" customWidth="1"/>
    <col min="2" max="2" width="15.81640625" style="54" customWidth="1"/>
    <col min="3" max="3" width="21.453125" style="54" customWidth="1"/>
    <col min="4" max="4" width="42.81640625" style="54" customWidth="1"/>
    <col min="5" max="5" width="40.81640625" style="108" customWidth="1"/>
    <col min="6" max="6" width="21.81640625" style="108" customWidth="1"/>
    <col min="7" max="7" width="26.453125" style="108" customWidth="1"/>
    <col min="8" max="8" width="12.81640625" style="109" bestFit="1" customWidth="1"/>
    <col min="9" max="9" width="12.54296875" style="104" customWidth="1"/>
    <col min="10" max="10" width="13.81640625" style="54" customWidth="1"/>
    <col min="11" max="11" width="40.81640625" style="180" customWidth="1"/>
    <col min="12" max="12" width="17.1796875" style="55" customWidth="1"/>
    <col min="13" max="13" width="13.81640625" style="54" customWidth="1"/>
    <col min="14" max="14" width="33.54296875" style="54" customWidth="1"/>
    <col min="15" max="16384" width="9.1796875" style="54"/>
  </cols>
  <sheetData>
    <row r="1" spans="1:14" s="131" customFormat="1" ht="13" customHeight="1" thickTop="1" x14ac:dyDescent="0.25">
      <c r="A1" s="51"/>
      <c r="B1" s="52"/>
      <c r="C1" s="53"/>
      <c r="E1" s="189" t="s">
        <v>77</v>
      </c>
      <c r="F1" s="240"/>
      <c r="G1" s="240"/>
      <c r="H1" s="240"/>
      <c r="I1" s="240"/>
      <c r="J1" s="240"/>
      <c r="K1" s="204"/>
      <c r="L1" s="132"/>
    </row>
    <row r="2" spans="1:14" s="131" customFormat="1" ht="16.5" customHeight="1" x14ac:dyDescent="0.25">
      <c r="A2" s="56"/>
      <c r="B2" s="57" t="s">
        <v>78</v>
      </c>
      <c r="C2" s="58" t="s">
        <v>759</v>
      </c>
      <c r="E2" s="239"/>
      <c r="F2" s="239"/>
      <c r="G2" s="239"/>
      <c r="H2" s="239"/>
      <c r="I2" s="239"/>
      <c r="J2" s="239"/>
      <c r="K2" s="204"/>
      <c r="L2" s="132"/>
    </row>
    <row r="3" spans="1:14" s="131" customFormat="1" ht="14.15" customHeight="1" x14ac:dyDescent="0.3">
      <c r="A3" s="59"/>
      <c r="B3" s="60" t="s">
        <v>29</v>
      </c>
      <c r="C3" s="405" t="str">
        <f>'Evaluation Summary'!B2</f>
        <v>Replacement of Learning Management System (LMS)</v>
      </c>
      <c r="D3" s="406"/>
      <c r="E3" s="239"/>
      <c r="F3" s="239"/>
      <c r="G3" s="239"/>
      <c r="H3" s="239"/>
      <c r="I3" s="239"/>
      <c r="J3" s="239"/>
      <c r="K3" s="204"/>
      <c r="L3" s="132"/>
    </row>
    <row r="4" spans="1:14" s="131" customFormat="1" ht="14" x14ac:dyDescent="0.3">
      <c r="A4" s="61"/>
      <c r="B4" s="62" t="str">
        <f>'Evaluation Summary'!A3</f>
        <v>CORP xxxx Tender:</v>
      </c>
      <c r="C4" s="405" t="str">
        <f>'Evaluation Summary'!B3</f>
        <v>Eskom Project Manager to Capture</v>
      </c>
      <c r="D4" s="406"/>
      <c r="E4" s="239"/>
      <c r="F4" s="239"/>
      <c r="G4" s="239"/>
      <c r="H4" s="239"/>
      <c r="I4" s="239"/>
      <c r="J4" s="239"/>
      <c r="K4" s="204"/>
      <c r="L4" s="132"/>
    </row>
    <row r="5" spans="1:14" s="131" customFormat="1" ht="14.15" customHeight="1" x14ac:dyDescent="0.3">
      <c r="A5" s="61"/>
      <c r="B5" s="62" t="s">
        <v>33</v>
      </c>
      <c r="C5" s="405" t="str">
        <f>'Evaluation Summary'!B4</f>
        <v>Tenderer to Capture</v>
      </c>
      <c r="D5" s="406"/>
      <c r="E5" s="239"/>
      <c r="F5" s="239"/>
      <c r="G5" s="239"/>
      <c r="H5" s="239"/>
      <c r="I5" s="239"/>
      <c r="J5" s="239"/>
      <c r="K5" s="204"/>
      <c r="L5" s="132"/>
    </row>
    <row r="6" spans="1:14" s="131" customFormat="1" ht="14.15" customHeight="1" x14ac:dyDescent="0.3">
      <c r="A6" s="63"/>
      <c r="B6" s="62" t="s">
        <v>35</v>
      </c>
      <c r="C6" s="405" t="str">
        <f>'Evaluation Summary'!B5</f>
        <v>Eskom Evaluator to Capture</v>
      </c>
      <c r="D6" s="406"/>
      <c r="E6" s="239"/>
      <c r="F6" s="239"/>
      <c r="G6" s="239"/>
      <c r="H6" s="239"/>
      <c r="I6" s="239"/>
      <c r="J6" s="239"/>
      <c r="K6" s="204"/>
      <c r="L6" s="132"/>
    </row>
    <row r="7" spans="1:14" s="131" customFormat="1" ht="19.5" customHeight="1" thickBot="1" x14ac:dyDescent="0.3">
      <c r="A7" s="64"/>
      <c r="B7" s="65"/>
      <c r="C7" s="66"/>
      <c r="E7" s="239"/>
      <c r="F7" s="239"/>
      <c r="G7" s="239"/>
      <c r="H7" s="239"/>
      <c r="I7" s="239"/>
      <c r="J7" s="239"/>
      <c r="K7" s="204"/>
      <c r="L7" s="132"/>
    </row>
    <row r="8" spans="1:14" s="131" customFormat="1" ht="12.75" customHeight="1" thickTop="1" x14ac:dyDescent="0.25">
      <c r="K8" s="204"/>
      <c r="L8" s="132"/>
    </row>
    <row r="9" spans="1:14" s="68" customFormat="1" x14ac:dyDescent="0.25">
      <c r="A9" s="111"/>
      <c r="B9" s="111"/>
      <c r="C9" s="111"/>
      <c r="D9" s="111"/>
      <c r="E9" s="111"/>
      <c r="F9" s="111"/>
      <c r="G9" s="111"/>
      <c r="H9" s="438" t="s">
        <v>80</v>
      </c>
      <c r="I9" s="438"/>
      <c r="J9" s="438"/>
      <c r="K9" s="439"/>
      <c r="L9" s="439"/>
      <c r="M9" s="439"/>
      <c r="N9" s="112"/>
    </row>
    <row r="10" spans="1:14" ht="60.65" customHeight="1" x14ac:dyDescent="0.3">
      <c r="A10" s="113" t="s">
        <v>82</v>
      </c>
      <c r="B10" s="113" t="s">
        <v>83</v>
      </c>
      <c r="C10" s="113" t="s">
        <v>84</v>
      </c>
      <c r="D10" s="113" t="s">
        <v>85</v>
      </c>
      <c r="E10" s="114" t="s">
        <v>386</v>
      </c>
      <c r="F10" s="114" t="s">
        <v>387</v>
      </c>
      <c r="G10" s="114" t="s">
        <v>388</v>
      </c>
      <c r="H10" s="44" t="s">
        <v>89</v>
      </c>
      <c r="I10" s="44" t="s">
        <v>760</v>
      </c>
      <c r="J10" s="50" t="s">
        <v>91</v>
      </c>
      <c r="K10" s="47" t="s">
        <v>81</v>
      </c>
      <c r="L10" s="48" t="s">
        <v>389</v>
      </c>
      <c r="M10" s="49" t="s">
        <v>93</v>
      </c>
      <c r="N10" s="133" t="s">
        <v>94</v>
      </c>
    </row>
    <row r="11" spans="1:14" ht="130" x14ac:dyDescent="0.3">
      <c r="A11" s="117" t="s">
        <v>95</v>
      </c>
      <c r="B11" s="117" t="s">
        <v>96</v>
      </c>
      <c r="C11" s="76" t="s">
        <v>79</v>
      </c>
      <c r="D11" s="212" t="s">
        <v>761</v>
      </c>
      <c r="E11" s="118"/>
      <c r="F11" s="118"/>
      <c r="G11" s="118"/>
      <c r="H11" s="205">
        <v>5</v>
      </c>
      <c r="I11" s="120" t="str">
        <f>LOOKUP(H11,'[7]Priority Ratings '!$B$21:$C$27)</f>
        <v>Critical</v>
      </c>
      <c r="J11" s="206">
        <f t="shared" ref="J11:J42" si="0">H11/$H$87</f>
        <v>1.1764705882352941E-2</v>
      </c>
      <c r="K11" s="202" t="s">
        <v>99</v>
      </c>
      <c r="L11" s="123">
        <v>0</v>
      </c>
      <c r="M11" s="124">
        <f>J11*L11</f>
        <v>0</v>
      </c>
      <c r="N11" s="134"/>
    </row>
    <row r="12" spans="1:14" ht="105" x14ac:dyDescent="0.3">
      <c r="A12" s="117" t="s">
        <v>100</v>
      </c>
      <c r="B12" s="117" t="s">
        <v>96</v>
      </c>
      <c r="C12" s="76" t="s">
        <v>79</v>
      </c>
      <c r="D12" s="163" t="s">
        <v>762</v>
      </c>
      <c r="E12" s="118"/>
      <c r="F12" s="118"/>
      <c r="G12" s="135"/>
      <c r="H12" s="205">
        <v>6</v>
      </c>
      <c r="I12" s="120" t="str">
        <f>LOOKUP(H12,'[7]Priority Ratings '!$B$21:$C$27)</f>
        <v>Show stopper</v>
      </c>
      <c r="J12" s="206">
        <f t="shared" si="0"/>
        <v>1.411764705882353E-2</v>
      </c>
      <c r="K12" s="202" t="s">
        <v>99</v>
      </c>
      <c r="L12" s="123">
        <v>0</v>
      </c>
      <c r="M12" s="124">
        <f t="shared" ref="M12:M49" si="1">J12*L12</f>
        <v>0</v>
      </c>
      <c r="N12" s="125"/>
    </row>
    <row r="13" spans="1:14" ht="105" x14ac:dyDescent="0.3">
      <c r="A13" s="117" t="s">
        <v>105</v>
      </c>
      <c r="B13" s="117" t="s">
        <v>96</v>
      </c>
      <c r="C13" s="76" t="s">
        <v>79</v>
      </c>
      <c r="D13" s="212" t="s">
        <v>763</v>
      </c>
      <c r="E13" s="118"/>
      <c r="F13" s="118"/>
      <c r="G13" s="135"/>
      <c r="H13" s="205">
        <v>6</v>
      </c>
      <c r="I13" s="120" t="str">
        <f>LOOKUP(H13,'[7]Priority Ratings '!$B$21:$C$27)</f>
        <v>Show stopper</v>
      </c>
      <c r="J13" s="206">
        <f t="shared" si="0"/>
        <v>1.411764705882353E-2</v>
      </c>
      <c r="K13" s="202" t="s">
        <v>99</v>
      </c>
      <c r="L13" s="123">
        <v>0</v>
      </c>
      <c r="M13" s="124">
        <f t="shared" si="1"/>
        <v>0</v>
      </c>
      <c r="N13" s="125"/>
    </row>
    <row r="14" spans="1:14" ht="168" x14ac:dyDescent="0.3">
      <c r="A14" s="117" t="s">
        <v>107</v>
      </c>
      <c r="B14" s="117" t="s">
        <v>96</v>
      </c>
      <c r="C14" s="76" t="s">
        <v>79</v>
      </c>
      <c r="D14" s="212" t="s">
        <v>764</v>
      </c>
      <c r="E14" s="118"/>
      <c r="F14" s="118"/>
      <c r="G14" s="135"/>
      <c r="H14" s="205">
        <v>6</v>
      </c>
      <c r="I14" s="120" t="str">
        <f>LOOKUP(H14,'[7]Priority Ratings '!$B$21:$C$27)</f>
        <v>Show stopper</v>
      </c>
      <c r="J14" s="206">
        <f t="shared" si="0"/>
        <v>1.411764705882353E-2</v>
      </c>
      <c r="K14" s="188" t="s">
        <v>104</v>
      </c>
      <c r="L14" s="123">
        <v>0</v>
      </c>
      <c r="M14" s="124">
        <f t="shared" si="1"/>
        <v>0</v>
      </c>
      <c r="N14" s="125"/>
    </row>
    <row r="15" spans="1:14" ht="105" x14ac:dyDescent="0.3">
      <c r="A15" s="117" t="s">
        <v>113</v>
      </c>
      <c r="B15" s="117" t="s">
        <v>96</v>
      </c>
      <c r="C15" s="76" t="s">
        <v>79</v>
      </c>
      <c r="D15" s="241" t="s">
        <v>765</v>
      </c>
      <c r="E15" s="118"/>
      <c r="F15" s="118"/>
      <c r="G15" s="135"/>
      <c r="H15" s="205">
        <v>6</v>
      </c>
      <c r="I15" s="120" t="str">
        <f>LOOKUP(H15,'[7]Priority Ratings '!$B$21:$C$27)</f>
        <v>Show stopper</v>
      </c>
      <c r="J15" s="206">
        <f t="shared" si="0"/>
        <v>1.411764705882353E-2</v>
      </c>
      <c r="K15" s="202" t="s">
        <v>99</v>
      </c>
      <c r="L15" s="123">
        <v>0</v>
      </c>
      <c r="M15" s="124">
        <f t="shared" si="1"/>
        <v>0</v>
      </c>
      <c r="N15" s="125"/>
    </row>
    <row r="16" spans="1:14" ht="105" x14ac:dyDescent="0.3">
      <c r="A16" s="117" t="s">
        <v>115</v>
      </c>
      <c r="B16" s="117" t="s">
        <v>96</v>
      </c>
      <c r="C16" s="76" t="s">
        <v>79</v>
      </c>
      <c r="D16" s="212" t="s">
        <v>766</v>
      </c>
      <c r="E16" s="118"/>
      <c r="F16" s="118"/>
      <c r="G16" s="135"/>
      <c r="H16" s="205">
        <v>6</v>
      </c>
      <c r="I16" s="120" t="str">
        <f>LOOKUP(H16,'[7]Priority Ratings '!$B$21:$C$27)</f>
        <v>Show stopper</v>
      </c>
      <c r="J16" s="206">
        <f t="shared" si="0"/>
        <v>1.411764705882353E-2</v>
      </c>
      <c r="K16" s="202" t="s">
        <v>99</v>
      </c>
      <c r="L16" s="123">
        <v>0</v>
      </c>
      <c r="M16" s="124">
        <f t="shared" si="1"/>
        <v>0</v>
      </c>
      <c r="N16" s="125"/>
    </row>
    <row r="17" spans="1:14" ht="105" x14ac:dyDescent="0.3">
      <c r="A17" s="117" t="s">
        <v>117</v>
      </c>
      <c r="B17" s="117" t="s">
        <v>96</v>
      </c>
      <c r="C17" s="76" t="s">
        <v>79</v>
      </c>
      <c r="D17" s="163" t="s">
        <v>767</v>
      </c>
      <c r="E17" s="118"/>
      <c r="F17" s="118"/>
      <c r="G17" s="135"/>
      <c r="H17" s="205">
        <v>6</v>
      </c>
      <c r="I17" s="120" t="str">
        <f>LOOKUP(H17,'[7]Priority Ratings '!$B$21:$C$27)</f>
        <v>Show stopper</v>
      </c>
      <c r="J17" s="206">
        <f t="shared" si="0"/>
        <v>1.411764705882353E-2</v>
      </c>
      <c r="K17" s="202" t="s">
        <v>99</v>
      </c>
      <c r="L17" s="123">
        <v>0</v>
      </c>
      <c r="M17" s="124">
        <f t="shared" si="1"/>
        <v>0</v>
      </c>
      <c r="N17" s="125"/>
    </row>
    <row r="18" spans="1:14" ht="105" x14ac:dyDescent="0.3">
      <c r="A18" s="117" t="s">
        <v>119</v>
      </c>
      <c r="B18" s="117" t="s">
        <v>96</v>
      </c>
      <c r="C18" s="76" t="s">
        <v>79</v>
      </c>
      <c r="D18" s="163" t="s">
        <v>768</v>
      </c>
      <c r="E18" s="118"/>
      <c r="F18" s="118"/>
      <c r="G18" s="135"/>
      <c r="H18" s="205">
        <v>6</v>
      </c>
      <c r="I18" s="120" t="str">
        <f>LOOKUP(H18,'[7]Priority Ratings '!$B$21:$C$27)</f>
        <v>Show stopper</v>
      </c>
      <c r="J18" s="206">
        <f t="shared" si="0"/>
        <v>1.411764705882353E-2</v>
      </c>
      <c r="K18" s="202" t="s">
        <v>99</v>
      </c>
      <c r="L18" s="123">
        <v>0</v>
      </c>
      <c r="M18" s="124">
        <f t="shared" si="1"/>
        <v>0</v>
      </c>
      <c r="N18" s="125"/>
    </row>
    <row r="19" spans="1:14" ht="105" x14ac:dyDescent="0.3">
      <c r="A19" s="117" t="s">
        <v>122</v>
      </c>
      <c r="B19" s="117" t="s">
        <v>96</v>
      </c>
      <c r="C19" s="76" t="s">
        <v>79</v>
      </c>
      <c r="D19" s="213" t="s">
        <v>769</v>
      </c>
      <c r="E19" s="118"/>
      <c r="F19" s="118"/>
      <c r="G19" s="135"/>
      <c r="H19" s="205">
        <v>6</v>
      </c>
      <c r="I19" s="120" t="str">
        <f>LOOKUP(H19,'[7]Priority Ratings '!$B$21:$C$27)</f>
        <v>Show stopper</v>
      </c>
      <c r="J19" s="206">
        <f t="shared" si="0"/>
        <v>1.411764705882353E-2</v>
      </c>
      <c r="K19" s="202" t="s">
        <v>99</v>
      </c>
      <c r="L19" s="123">
        <v>0</v>
      </c>
      <c r="M19" s="124">
        <f t="shared" si="1"/>
        <v>0</v>
      </c>
      <c r="N19" s="125"/>
    </row>
    <row r="20" spans="1:14" ht="168" x14ac:dyDescent="0.3">
      <c r="A20" s="117" t="s">
        <v>128</v>
      </c>
      <c r="B20" s="117" t="s">
        <v>96</v>
      </c>
      <c r="C20" s="76" t="s">
        <v>79</v>
      </c>
      <c r="D20" s="163" t="s">
        <v>770</v>
      </c>
      <c r="E20" s="118"/>
      <c r="F20" s="118"/>
      <c r="G20" s="135"/>
      <c r="H20" s="205">
        <v>6</v>
      </c>
      <c r="I20" s="120" t="str">
        <f>LOOKUP(H20,'[7]Priority Ratings '!$B$21:$C$27)</f>
        <v>Show stopper</v>
      </c>
      <c r="J20" s="206">
        <f t="shared" si="0"/>
        <v>1.411764705882353E-2</v>
      </c>
      <c r="K20" s="188" t="s">
        <v>104</v>
      </c>
      <c r="L20" s="123">
        <v>0</v>
      </c>
      <c r="M20" s="124">
        <f t="shared" si="1"/>
        <v>0</v>
      </c>
      <c r="N20" s="125"/>
    </row>
    <row r="21" spans="1:14" ht="105" x14ac:dyDescent="0.3">
      <c r="A21" s="117" t="s">
        <v>130</v>
      </c>
      <c r="B21" s="117" t="s">
        <v>96</v>
      </c>
      <c r="C21" s="76" t="s">
        <v>79</v>
      </c>
      <c r="D21" s="163" t="s">
        <v>771</v>
      </c>
      <c r="E21" s="118"/>
      <c r="F21" s="118"/>
      <c r="G21" s="135"/>
      <c r="H21" s="205">
        <v>6</v>
      </c>
      <c r="I21" s="120" t="str">
        <f>LOOKUP(H21,'[7]Priority Ratings '!$B$21:$C$27)</f>
        <v>Show stopper</v>
      </c>
      <c r="J21" s="206">
        <f t="shared" si="0"/>
        <v>1.411764705882353E-2</v>
      </c>
      <c r="K21" s="202" t="s">
        <v>99</v>
      </c>
      <c r="L21" s="123">
        <v>0</v>
      </c>
      <c r="M21" s="124">
        <f t="shared" si="1"/>
        <v>0</v>
      </c>
      <c r="N21" s="125"/>
    </row>
    <row r="22" spans="1:14" ht="105" x14ac:dyDescent="0.3">
      <c r="A22" s="117" t="s">
        <v>133</v>
      </c>
      <c r="B22" s="117" t="s">
        <v>96</v>
      </c>
      <c r="C22" s="76" t="s">
        <v>79</v>
      </c>
      <c r="D22" s="163" t="s">
        <v>772</v>
      </c>
      <c r="E22" s="118"/>
      <c r="F22" s="118"/>
      <c r="G22" s="135"/>
      <c r="H22" s="205">
        <v>6</v>
      </c>
      <c r="I22" s="120" t="str">
        <f>LOOKUP(H22,'[7]Priority Ratings '!$B$21:$C$27)</f>
        <v>Show stopper</v>
      </c>
      <c r="J22" s="206">
        <f t="shared" si="0"/>
        <v>1.411764705882353E-2</v>
      </c>
      <c r="K22" s="202" t="s">
        <v>99</v>
      </c>
      <c r="L22" s="123">
        <v>0</v>
      </c>
      <c r="M22" s="124">
        <f t="shared" si="1"/>
        <v>0</v>
      </c>
      <c r="N22" s="125"/>
    </row>
    <row r="23" spans="1:14" ht="105" x14ac:dyDescent="0.3">
      <c r="A23" s="117" t="s">
        <v>139</v>
      </c>
      <c r="B23" s="117" t="s">
        <v>96</v>
      </c>
      <c r="C23" s="76" t="s">
        <v>79</v>
      </c>
      <c r="D23" s="163" t="s">
        <v>773</v>
      </c>
      <c r="E23" s="118"/>
      <c r="F23" s="118"/>
      <c r="G23" s="135"/>
      <c r="H23" s="205">
        <v>6</v>
      </c>
      <c r="I23" s="120" t="str">
        <f>LOOKUP(H23,'[7]Priority Ratings '!$B$21:$C$27)</f>
        <v>Show stopper</v>
      </c>
      <c r="J23" s="206">
        <f t="shared" si="0"/>
        <v>1.411764705882353E-2</v>
      </c>
      <c r="K23" s="202" t="s">
        <v>99</v>
      </c>
      <c r="L23" s="123">
        <v>0</v>
      </c>
      <c r="M23" s="124">
        <f t="shared" si="1"/>
        <v>0</v>
      </c>
      <c r="N23" s="125"/>
    </row>
    <row r="24" spans="1:14" ht="105" x14ac:dyDescent="0.3">
      <c r="A24" s="117" t="s">
        <v>141</v>
      </c>
      <c r="B24" s="117" t="s">
        <v>96</v>
      </c>
      <c r="C24" s="76" t="s">
        <v>79</v>
      </c>
      <c r="D24" s="163" t="s">
        <v>774</v>
      </c>
      <c r="E24" s="118"/>
      <c r="F24" s="118"/>
      <c r="G24" s="135"/>
      <c r="H24" s="205">
        <v>6</v>
      </c>
      <c r="I24" s="120" t="str">
        <f>LOOKUP(H24,'[7]Priority Ratings '!$B$21:$C$27)</f>
        <v>Show stopper</v>
      </c>
      <c r="J24" s="206">
        <f t="shared" si="0"/>
        <v>1.411764705882353E-2</v>
      </c>
      <c r="K24" s="202" t="s">
        <v>99</v>
      </c>
      <c r="L24" s="123">
        <v>0</v>
      </c>
      <c r="M24" s="124">
        <f t="shared" si="1"/>
        <v>0</v>
      </c>
      <c r="N24" s="125"/>
    </row>
    <row r="25" spans="1:14" ht="105" x14ac:dyDescent="0.3">
      <c r="A25" s="117" t="s">
        <v>153</v>
      </c>
      <c r="B25" s="117" t="s">
        <v>96</v>
      </c>
      <c r="C25" s="76" t="s">
        <v>79</v>
      </c>
      <c r="D25" s="163" t="s">
        <v>775</v>
      </c>
      <c r="E25" s="118"/>
      <c r="F25" s="118"/>
      <c r="G25" s="135"/>
      <c r="H25" s="205">
        <v>5</v>
      </c>
      <c r="I25" s="120" t="str">
        <f>LOOKUP(H25,'[7]Priority Ratings '!$B$21:$C$27)</f>
        <v>Critical</v>
      </c>
      <c r="J25" s="206">
        <f t="shared" si="0"/>
        <v>1.1764705882352941E-2</v>
      </c>
      <c r="K25" s="202" t="s">
        <v>99</v>
      </c>
      <c r="L25" s="123">
        <v>0</v>
      </c>
      <c r="M25" s="124">
        <f t="shared" si="1"/>
        <v>0</v>
      </c>
      <c r="N25" s="125"/>
    </row>
    <row r="26" spans="1:14" ht="105" x14ac:dyDescent="0.3">
      <c r="A26" s="117" t="s">
        <v>157</v>
      </c>
      <c r="B26" s="117" t="s">
        <v>96</v>
      </c>
      <c r="C26" s="76" t="s">
        <v>79</v>
      </c>
      <c r="D26" s="163" t="s">
        <v>776</v>
      </c>
      <c r="E26" s="118"/>
      <c r="F26" s="118"/>
      <c r="G26" s="135"/>
      <c r="H26" s="205">
        <v>6</v>
      </c>
      <c r="I26" s="120" t="str">
        <f>LOOKUP(H26,'[7]Priority Ratings '!$B$21:$C$27)</f>
        <v>Show stopper</v>
      </c>
      <c r="J26" s="206">
        <f t="shared" si="0"/>
        <v>1.411764705882353E-2</v>
      </c>
      <c r="K26" s="202" t="s">
        <v>99</v>
      </c>
      <c r="L26" s="123">
        <v>0</v>
      </c>
      <c r="M26" s="124">
        <f t="shared" si="1"/>
        <v>0</v>
      </c>
      <c r="N26" s="125"/>
    </row>
    <row r="27" spans="1:14" ht="105" x14ac:dyDescent="0.3">
      <c r="A27" s="117" t="s">
        <v>164</v>
      </c>
      <c r="B27" s="117" t="s">
        <v>96</v>
      </c>
      <c r="C27" s="76" t="s">
        <v>79</v>
      </c>
      <c r="D27" s="212" t="s">
        <v>777</v>
      </c>
      <c r="E27" s="118"/>
      <c r="F27" s="118"/>
      <c r="G27" s="135"/>
      <c r="H27" s="205">
        <v>6</v>
      </c>
      <c r="I27" s="120" t="str">
        <f>LOOKUP(H27,'[7]Priority Ratings '!$B$21:$C$27)</f>
        <v>Show stopper</v>
      </c>
      <c r="J27" s="206">
        <f t="shared" si="0"/>
        <v>1.411764705882353E-2</v>
      </c>
      <c r="K27" s="202" t="s">
        <v>99</v>
      </c>
      <c r="L27" s="123">
        <v>0</v>
      </c>
      <c r="M27" s="124">
        <f t="shared" si="1"/>
        <v>0</v>
      </c>
      <c r="N27" s="125"/>
    </row>
    <row r="28" spans="1:14" ht="105" x14ac:dyDescent="0.3">
      <c r="A28" s="117" t="s">
        <v>166</v>
      </c>
      <c r="B28" s="117" t="s">
        <v>96</v>
      </c>
      <c r="C28" s="76" t="s">
        <v>79</v>
      </c>
      <c r="D28" s="163" t="s">
        <v>778</v>
      </c>
      <c r="E28" s="118"/>
      <c r="F28" s="118"/>
      <c r="G28" s="135"/>
      <c r="H28" s="205">
        <v>4</v>
      </c>
      <c r="I28" s="120" t="str">
        <f>LOOKUP(H28,'[7]Priority Ratings '!$B$21:$C$27)</f>
        <v>Very important</v>
      </c>
      <c r="J28" s="206">
        <f t="shared" si="0"/>
        <v>9.4117647058823521E-3</v>
      </c>
      <c r="K28" s="202" t="s">
        <v>99</v>
      </c>
      <c r="L28" s="123">
        <v>0</v>
      </c>
      <c r="M28" s="124">
        <f t="shared" si="1"/>
        <v>0</v>
      </c>
      <c r="N28" s="125"/>
    </row>
    <row r="29" spans="1:14" ht="105" x14ac:dyDescent="0.3">
      <c r="A29" s="117" t="s">
        <v>779</v>
      </c>
      <c r="B29" s="117" t="s">
        <v>96</v>
      </c>
      <c r="C29" s="76" t="s">
        <v>79</v>
      </c>
      <c r="D29" s="163" t="s">
        <v>780</v>
      </c>
      <c r="E29" s="118"/>
      <c r="F29" s="118"/>
      <c r="G29" s="135"/>
      <c r="H29" s="205">
        <v>6</v>
      </c>
      <c r="I29" s="120" t="str">
        <f>LOOKUP(H29,'[7]Priority Ratings '!$B$21:$C$27)</f>
        <v>Show stopper</v>
      </c>
      <c r="J29" s="206">
        <f t="shared" si="0"/>
        <v>1.411764705882353E-2</v>
      </c>
      <c r="K29" s="202" t="s">
        <v>99</v>
      </c>
      <c r="L29" s="123">
        <v>0</v>
      </c>
      <c r="M29" s="124">
        <f t="shared" si="1"/>
        <v>0</v>
      </c>
      <c r="N29" s="125"/>
    </row>
    <row r="30" spans="1:14" ht="105" x14ac:dyDescent="0.3">
      <c r="A30" s="117" t="s">
        <v>171</v>
      </c>
      <c r="B30" s="117" t="s">
        <v>96</v>
      </c>
      <c r="C30" s="76" t="s">
        <v>79</v>
      </c>
      <c r="D30" s="242" t="s">
        <v>781</v>
      </c>
      <c r="E30" s="118"/>
      <c r="F30" s="118"/>
      <c r="G30" s="135"/>
      <c r="H30" s="205">
        <v>6</v>
      </c>
      <c r="I30" s="120" t="str">
        <f>LOOKUP(H30,'[7]Priority Ratings '!$B$21:$C$27)</f>
        <v>Show stopper</v>
      </c>
      <c r="J30" s="206">
        <f t="shared" si="0"/>
        <v>1.411764705882353E-2</v>
      </c>
      <c r="K30" s="202" t="s">
        <v>99</v>
      </c>
      <c r="L30" s="123">
        <v>0</v>
      </c>
      <c r="M30" s="124">
        <f t="shared" si="1"/>
        <v>0</v>
      </c>
      <c r="N30" s="125"/>
    </row>
    <row r="31" spans="1:14" ht="105" x14ac:dyDescent="0.3">
      <c r="A31" s="117" t="s">
        <v>174</v>
      </c>
      <c r="B31" s="117" t="s">
        <v>96</v>
      </c>
      <c r="C31" s="76" t="s">
        <v>79</v>
      </c>
      <c r="D31" s="163" t="s">
        <v>782</v>
      </c>
      <c r="E31" s="118"/>
      <c r="F31" s="118"/>
      <c r="G31" s="135"/>
      <c r="H31" s="205">
        <v>6</v>
      </c>
      <c r="I31" s="120" t="str">
        <f>LOOKUP(H31,'[7]Priority Ratings '!$B$21:$C$27)</f>
        <v>Show stopper</v>
      </c>
      <c r="J31" s="206">
        <f t="shared" si="0"/>
        <v>1.411764705882353E-2</v>
      </c>
      <c r="K31" s="202" t="s">
        <v>99</v>
      </c>
      <c r="L31" s="123">
        <v>0</v>
      </c>
      <c r="M31" s="124">
        <f t="shared" si="1"/>
        <v>0</v>
      </c>
      <c r="N31" s="125"/>
    </row>
    <row r="32" spans="1:14" ht="105" x14ac:dyDescent="0.3">
      <c r="A32" s="117" t="s">
        <v>176</v>
      </c>
      <c r="B32" s="117" t="s">
        <v>96</v>
      </c>
      <c r="C32" s="76" t="s">
        <v>79</v>
      </c>
      <c r="D32" s="163" t="s">
        <v>783</v>
      </c>
      <c r="E32" s="118"/>
      <c r="F32" s="118"/>
      <c r="G32" s="135"/>
      <c r="H32" s="205">
        <v>6</v>
      </c>
      <c r="I32" s="120" t="str">
        <f>LOOKUP(H32,'[7]Priority Ratings '!$B$21:$C$27)</f>
        <v>Show stopper</v>
      </c>
      <c r="J32" s="206">
        <f t="shared" si="0"/>
        <v>1.411764705882353E-2</v>
      </c>
      <c r="K32" s="202" t="s">
        <v>99</v>
      </c>
      <c r="L32" s="123">
        <v>0</v>
      </c>
      <c r="M32" s="124">
        <f t="shared" si="1"/>
        <v>0</v>
      </c>
      <c r="N32" s="125"/>
    </row>
    <row r="33" spans="1:14" ht="168" x14ac:dyDescent="0.3">
      <c r="A33" s="117" t="s">
        <v>179</v>
      </c>
      <c r="B33" s="117" t="s">
        <v>96</v>
      </c>
      <c r="C33" s="76" t="s">
        <v>79</v>
      </c>
      <c r="D33" s="243" t="s">
        <v>784</v>
      </c>
      <c r="E33" s="118"/>
      <c r="F33" s="118"/>
      <c r="G33" s="135"/>
      <c r="H33" s="205">
        <v>6</v>
      </c>
      <c r="I33" s="120" t="str">
        <f>LOOKUP(H33,'[7]Priority Ratings '!$B$21:$C$27)</f>
        <v>Show stopper</v>
      </c>
      <c r="J33" s="206">
        <f t="shared" si="0"/>
        <v>1.411764705882353E-2</v>
      </c>
      <c r="K33" s="188" t="s">
        <v>104</v>
      </c>
      <c r="L33" s="123">
        <v>0</v>
      </c>
      <c r="M33" s="124">
        <f t="shared" si="1"/>
        <v>0</v>
      </c>
      <c r="N33" s="125"/>
    </row>
    <row r="34" spans="1:14" ht="105" x14ac:dyDescent="0.3">
      <c r="A34" s="117" t="s">
        <v>181</v>
      </c>
      <c r="B34" s="117" t="s">
        <v>96</v>
      </c>
      <c r="C34" s="76" t="s">
        <v>79</v>
      </c>
      <c r="D34" s="163" t="s">
        <v>785</v>
      </c>
      <c r="E34" s="118"/>
      <c r="F34" s="118"/>
      <c r="G34" s="135"/>
      <c r="H34" s="205">
        <v>6</v>
      </c>
      <c r="I34" s="120" t="str">
        <f>LOOKUP(H34,'[7]Priority Ratings '!$B$21:$C$27)</f>
        <v>Show stopper</v>
      </c>
      <c r="J34" s="206">
        <f t="shared" si="0"/>
        <v>1.411764705882353E-2</v>
      </c>
      <c r="K34" s="202" t="s">
        <v>99</v>
      </c>
      <c r="L34" s="123">
        <v>0</v>
      </c>
      <c r="M34" s="124">
        <f t="shared" si="1"/>
        <v>0</v>
      </c>
      <c r="N34" s="125"/>
    </row>
    <row r="35" spans="1:14" ht="105" x14ac:dyDescent="0.3">
      <c r="A35" s="117" t="s">
        <v>187</v>
      </c>
      <c r="B35" s="117" t="s">
        <v>96</v>
      </c>
      <c r="C35" s="76" t="s">
        <v>79</v>
      </c>
      <c r="D35" s="163" t="s">
        <v>786</v>
      </c>
      <c r="E35" s="118"/>
      <c r="F35" s="118"/>
      <c r="G35" s="135"/>
      <c r="H35" s="205">
        <v>6</v>
      </c>
      <c r="I35" s="120" t="str">
        <f>LOOKUP(H35,'[7]Priority Ratings '!$B$21:$C$27)</f>
        <v>Show stopper</v>
      </c>
      <c r="J35" s="206">
        <f t="shared" si="0"/>
        <v>1.411764705882353E-2</v>
      </c>
      <c r="K35" s="202" t="s">
        <v>99</v>
      </c>
      <c r="L35" s="123">
        <v>0</v>
      </c>
      <c r="M35" s="124">
        <f t="shared" si="1"/>
        <v>0</v>
      </c>
      <c r="N35" s="125"/>
    </row>
    <row r="36" spans="1:14" ht="105" x14ac:dyDescent="0.3">
      <c r="A36" s="117" t="s">
        <v>189</v>
      </c>
      <c r="B36" s="117" t="s">
        <v>96</v>
      </c>
      <c r="C36" s="76" t="s">
        <v>79</v>
      </c>
      <c r="D36" s="163" t="s">
        <v>787</v>
      </c>
      <c r="E36" s="118"/>
      <c r="F36" s="118"/>
      <c r="G36" s="135"/>
      <c r="H36" s="205">
        <v>6</v>
      </c>
      <c r="I36" s="120" t="str">
        <f>LOOKUP(H36,'[7]Priority Ratings '!$B$21:$C$27)</f>
        <v>Show stopper</v>
      </c>
      <c r="J36" s="206">
        <f t="shared" si="0"/>
        <v>1.411764705882353E-2</v>
      </c>
      <c r="K36" s="202" t="s">
        <v>99</v>
      </c>
      <c r="L36" s="123">
        <v>0</v>
      </c>
      <c r="M36" s="124">
        <f t="shared" si="1"/>
        <v>0</v>
      </c>
      <c r="N36" s="125"/>
    </row>
    <row r="37" spans="1:14" ht="105" x14ac:dyDescent="0.3">
      <c r="A37" s="117" t="s">
        <v>191</v>
      </c>
      <c r="B37" s="117" t="s">
        <v>96</v>
      </c>
      <c r="C37" s="76" t="s">
        <v>79</v>
      </c>
      <c r="D37" s="163" t="s">
        <v>788</v>
      </c>
      <c r="E37" s="118"/>
      <c r="F37" s="118"/>
      <c r="G37" s="135"/>
      <c r="H37" s="205">
        <v>6</v>
      </c>
      <c r="I37" s="120" t="str">
        <f>LOOKUP(H37,'[7]Priority Ratings '!$B$21:$C$27)</f>
        <v>Show stopper</v>
      </c>
      <c r="J37" s="206">
        <f t="shared" si="0"/>
        <v>1.411764705882353E-2</v>
      </c>
      <c r="K37" s="202" t="s">
        <v>99</v>
      </c>
      <c r="L37" s="123">
        <v>0</v>
      </c>
      <c r="M37" s="124">
        <f t="shared" si="1"/>
        <v>0</v>
      </c>
      <c r="N37" s="125"/>
    </row>
    <row r="38" spans="1:14" ht="105" x14ac:dyDescent="0.3">
      <c r="A38" s="117" t="s">
        <v>193</v>
      </c>
      <c r="B38" s="117" t="s">
        <v>96</v>
      </c>
      <c r="C38" s="76" t="s">
        <v>79</v>
      </c>
      <c r="D38" s="163" t="s">
        <v>789</v>
      </c>
      <c r="E38" s="118"/>
      <c r="F38" s="118"/>
      <c r="G38" s="135"/>
      <c r="H38" s="205">
        <v>6</v>
      </c>
      <c r="I38" s="120" t="str">
        <f>LOOKUP(H38,'[7]Priority Ratings '!$B$21:$C$27)</f>
        <v>Show stopper</v>
      </c>
      <c r="J38" s="206">
        <f t="shared" si="0"/>
        <v>1.411764705882353E-2</v>
      </c>
      <c r="K38" s="202" t="s">
        <v>99</v>
      </c>
      <c r="L38" s="123">
        <v>0</v>
      </c>
      <c r="M38" s="124">
        <f t="shared" si="1"/>
        <v>0</v>
      </c>
      <c r="N38" s="125"/>
    </row>
    <row r="39" spans="1:14" ht="105" x14ac:dyDescent="0.3">
      <c r="A39" s="117" t="s">
        <v>208</v>
      </c>
      <c r="B39" s="117" t="s">
        <v>96</v>
      </c>
      <c r="C39" s="76" t="s">
        <v>79</v>
      </c>
      <c r="D39" s="163" t="s">
        <v>978</v>
      </c>
      <c r="E39" s="118"/>
      <c r="F39" s="118"/>
      <c r="G39" s="135"/>
      <c r="H39" s="205">
        <v>6</v>
      </c>
      <c r="I39" s="120" t="str">
        <f>LOOKUP(H39,'[7]Priority Ratings '!$B$21:$C$27)</f>
        <v>Show stopper</v>
      </c>
      <c r="J39" s="206">
        <f t="shared" si="0"/>
        <v>1.411764705882353E-2</v>
      </c>
      <c r="K39" s="202" t="s">
        <v>99</v>
      </c>
      <c r="L39" s="123">
        <v>0</v>
      </c>
      <c r="M39" s="124">
        <f t="shared" si="1"/>
        <v>0</v>
      </c>
      <c r="N39" s="125"/>
    </row>
    <row r="40" spans="1:14" ht="105" x14ac:dyDescent="0.3">
      <c r="A40" s="117" t="s">
        <v>210</v>
      </c>
      <c r="B40" s="117" t="s">
        <v>96</v>
      </c>
      <c r="C40" s="76" t="s">
        <v>79</v>
      </c>
      <c r="D40" s="163" t="s">
        <v>790</v>
      </c>
      <c r="E40" s="118"/>
      <c r="F40" s="118"/>
      <c r="G40" s="135"/>
      <c r="H40" s="205">
        <v>4</v>
      </c>
      <c r="I40" s="120" t="str">
        <f>LOOKUP(H40,'[7]Priority Ratings '!$B$21:$C$27)</f>
        <v>Very important</v>
      </c>
      <c r="J40" s="206">
        <f t="shared" si="0"/>
        <v>9.4117647058823521E-3</v>
      </c>
      <c r="K40" s="202" t="s">
        <v>99</v>
      </c>
      <c r="L40" s="123">
        <v>0</v>
      </c>
      <c r="M40" s="124">
        <f t="shared" si="1"/>
        <v>0</v>
      </c>
      <c r="N40" s="125"/>
    </row>
    <row r="41" spans="1:14" ht="105" x14ac:dyDescent="0.3">
      <c r="A41" s="117" t="s">
        <v>212</v>
      </c>
      <c r="B41" s="117" t="s">
        <v>96</v>
      </c>
      <c r="C41" s="76" t="s">
        <v>79</v>
      </c>
      <c r="D41" s="163" t="s">
        <v>791</v>
      </c>
      <c r="E41" s="118"/>
      <c r="F41" s="118"/>
      <c r="G41" s="135"/>
      <c r="H41" s="205">
        <v>6</v>
      </c>
      <c r="I41" s="120" t="str">
        <f>LOOKUP(H41,'[7]Priority Ratings '!$B$21:$C$27)</f>
        <v>Show stopper</v>
      </c>
      <c r="J41" s="206">
        <f t="shared" si="0"/>
        <v>1.411764705882353E-2</v>
      </c>
      <c r="K41" s="202" t="s">
        <v>99</v>
      </c>
      <c r="L41" s="123">
        <v>0</v>
      </c>
      <c r="M41" s="124">
        <f t="shared" si="1"/>
        <v>0</v>
      </c>
      <c r="N41" s="125"/>
    </row>
    <row r="42" spans="1:14" ht="105" x14ac:dyDescent="0.3">
      <c r="A42" s="117" t="s">
        <v>215</v>
      </c>
      <c r="B42" s="117" t="s">
        <v>96</v>
      </c>
      <c r="C42" s="76" t="s">
        <v>79</v>
      </c>
      <c r="D42" s="163" t="s">
        <v>792</v>
      </c>
      <c r="E42" s="118"/>
      <c r="F42" s="118"/>
      <c r="G42" s="135"/>
      <c r="H42" s="205">
        <v>4</v>
      </c>
      <c r="I42" s="120" t="str">
        <f>LOOKUP(H42,'[7]Priority Ratings '!$B$21:$C$27)</f>
        <v>Very important</v>
      </c>
      <c r="J42" s="206">
        <f t="shared" si="0"/>
        <v>9.4117647058823521E-3</v>
      </c>
      <c r="K42" s="202" t="s">
        <v>99</v>
      </c>
      <c r="L42" s="123">
        <v>0</v>
      </c>
      <c r="M42" s="124">
        <f t="shared" si="1"/>
        <v>0</v>
      </c>
      <c r="N42" s="125"/>
    </row>
    <row r="43" spans="1:14" ht="105" x14ac:dyDescent="0.3">
      <c r="A43" s="117" t="s">
        <v>217</v>
      </c>
      <c r="B43" s="117" t="s">
        <v>96</v>
      </c>
      <c r="C43" s="76" t="s">
        <v>79</v>
      </c>
      <c r="D43" s="163" t="s">
        <v>793</v>
      </c>
      <c r="E43" s="118"/>
      <c r="F43" s="118"/>
      <c r="G43" s="135"/>
      <c r="H43" s="205">
        <v>4</v>
      </c>
      <c r="I43" s="120" t="str">
        <f>LOOKUP(H43,'[7]Priority Ratings '!$B$21:$C$27)</f>
        <v>Very important</v>
      </c>
      <c r="J43" s="206">
        <f t="shared" ref="J43:J74" si="2">H43/$H$87</f>
        <v>9.4117647058823521E-3</v>
      </c>
      <c r="K43" s="202" t="s">
        <v>99</v>
      </c>
      <c r="L43" s="123">
        <v>0</v>
      </c>
      <c r="M43" s="124">
        <f t="shared" si="1"/>
        <v>0</v>
      </c>
      <c r="N43" s="125"/>
    </row>
    <row r="44" spans="1:14" ht="105" x14ac:dyDescent="0.3">
      <c r="A44" s="117" t="s">
        <v>219</v>
      </c>
      <c r="B44" s="117" t="s">
        <v>96</v>
      </c>
      <c r="C44" s="76" t="s">
        <v>79</v>
      </c>
      <c r="D44" s="163" t="s">
        <v>794</v>
      </c>
      <c r="E44" s="118"/>
      <c r="F44" s="118"/>
      <c r="G44" s="135"/>
      <c r="H44" s="205">
        <v>4</v>
      </c>
      <c r="I44" s="120" t="str">
        <f>LOOKUP(H44,'[7]Priority Ratings '!$B$21:$C$27)</f>
        <v>Very important</v>
      </c>
      <c r="J44" s="206">
        <f t="shared" si="2"/>
        <v>9.4117647058823521E-3</v>
      </c>
      <c r="K44" s="202" t="s">
        <v>99</v>
      </c>
      <c r="L44" s="123">
        <v>0</v>
      </c>
      <c r="M44" s="124">
        <f t="shared" si="1"/>
        <v>0</v>
      </c>
      <c r="N44" s="125"/>
    </row>
    <row r="45" spans="1:14" ht="105" x14ac:dyDescent="0.3">
      <c r="A45" s="117" t="s">
        <v>221</v>
      </c>
      <c r="B45" s="117" t="s">
        <v>96</v>
      </c>
      <c r="C45" s="76" t="s">
        <v>79</v>
      </c>
      <c r="D45" s="163" t="s">
        <v>979</v>
      </c>
      <c r="E45" s="118"/>
      <c r="F45" s="118"/>
      <c r="G45" s="135"/>
      <c r="H45" s="205">
        <v>6</v>
      </c>
      <c r="I45" s="120" t="str">
        <f>LOOKUP(H45,'[7]Priority Ratings '!$B$21:$C$27)</f>
        <v>Show stopper</v>
      </c>
      <c r="J45" s="206">
        <f t="shared" si="2"/>
        <v>1.411764705882353E-2</v>
      </c>
      <c r="K45" s="202" t="s">
        <v>99</v>
      </c>
      <c r="L45" s="123">
        <v>0</v>
      </c>
      <c r="M45" s="124">
        <f t="shared" si="1"/>
        <v>0</v>
      </c>
      <c r="N45" s="125"/>
    </row>
    <row r="46" spans="1:14" ht="105" x14ac:dyDescent="0.3">
      <c r="A46" s="117" t="s">
        <v>224</v>
      </c>
      <c r="B46" s="117" t="s">
        <v>96</v>
      </c>
      <c r="C46" s="76" t="s">
        <v>79</v>
      </c>
      <c r="D46" s="163" t="s">
        <v>795</v>
      </c>
      <c r="E46" s="118"/>
      <c r="F46" s="118"/>
      <c r="G46" s="135"/>
      <c r="H46" s="205">
        <v>6</v>
      </c>
      <c r="I46" s="120" t="str">
        <f>LOOKUP(H46,'[7]Priority Ratings '!$B$21:$C$27)</f>
        <v>Show stopper</v>
      </c>
      <c r="J46" s="206">
        <f t="shared" si="2"/>
        <v>1.411764705882353E-2</v>
      </c>
      <c r="K46" s="202" t="s">
        <v>99</v>
      </c>
      <c r="L46" s="123">
        <v>0</v>
      </c>
      <c r="M46" s="124">
        <f t="shared" si="1"/>
        <v>0</v>
      </c>
      <c r="N46" s="125"/>
    </row>
    <row r="47" spans="1:14" ht="105" x14ac:dyDescent="0.3">
      <c r="A47" s="117" t="s">
        <v>226</v>
      </c>
      <c r="B47" s="117" t="s">
        <v>96</v>
      </c>
      <c r="C47" s="76" t="s">
        <v>79</v>
      </c>
      <c r="D47" s="163" t="s">
        <v>796</v>
      </c>
      <c r="E47" s="118"/>
      <c r="F47" s="118"/>
      <c r="G47" s="135"/>
      <c r="H47" s="205">
        <v>6</v>
      </c>
      <c r="I47" s="120" t="str">
        <f>LOOKUP(H47,'[7]Priority Ratings '!$B$21:$C$27)</f>
        <v>Show stopper</v>
      </c>
      <c r="J47" s="206">
        <f t="shared" si="2"/>
        <v>1.411764705882353E-2</v>
      </c>
      <c r="K47" s="202" t="s">
        <v>99</v>
      </c>
      <c r="L47" s="123">
        <v>0</v>
      </c>
      <c r="M47" s="124">
        <f t="shared" si="1"/>
        <v>0</v>
      </c>
      <c r="N47" s="125"/>
    </row>
    <row r="48" spans="1:14" ht="168" x14ac:dyDescent="0.3">
      <c r="A48" s="117" t="s">
        <v>229</v>
      </c>
      <c r="B48" s="117" t="s">
        <v>96</v>
      </c>
      <c r="C48" s="76" t="s">
        <v>79</v>
      </c>
      <c r="D48" s="163" t="s">
        <v>797</v>
      </c>
      <c r="E48" s="118"/>
      <c r="F48" s="118"/>
      <c r="G48" s="135"/>
      <c r="H48" s="205">
        <v>6</v>
      </c>
      <c r="I48" s="120" t="str">
        <f>LOOKUP(H48,'[7]Priority Ratings '!$B$21:$C$27)</f>
        <v>Show stopper</v>
      </c>
      <c r="J48" s="206">
        <f t="shared" si="2"/>
        <v>1.411764705882353E-2</v>
      </c>
      <c r="K48" s="188" t="s">
        <v>104</v>
      </c>
      <c r="L48" s="123">
        <v>0</v>
      </c>
      <c r="M48" s="124">
        <f t="shared" si="1"/>
        <v>0</v>
      </c>
      <c r="N48" s="125"/>
    </row>
    <row r="49" spans="1:14" ht="105" x14ac:dyDescent="0.3">
      <c r="A49" s="117" t="s">
        <v>231</v>
      </c>
      <c r="B49" s="117" t="s">
        <v>96</v>
      </c>
      <c r="C49" s="76" t="s">
        <v>79</v>
      </c>
      <c r="D49" s="163" t="s">
        <v>798</v>
      </c>
      <c r="E49" s="118"/>
      <c r="F49" s="118"/>
      <c r="G49" s="135"/>
      <c r="H49" s="205">
        <v>6</v>
      </c>
      <c r="I49" s="120" t="str">
        <f>LOOKUP(H49,'[7]Priority Ratings '!$B$21:$C$27)</f>
        <v>Show stopper</v>
      </c>
      <c r="J49" s="206">
        <f t="shared" si="2"/>
        <v>1.411764705882353E-2</v>
      </c>
      <c r="K49" s="202" t="s">
        <v>99</v>
      </c>
      <c r="L49" s="123">
        <v>0</v>
      </c>
      <c r="M49" s="124">
        <f t="shared" si="1"/>
        <v>0</v>
      </c>
      <c r="N49" s="125"/>
    </row>
    <row r="50" spans="1:14" ht="160" x14ac:dyDescent="0.3">
      <c r="A50" s="117" t="s">
        <v>233</v>
      </c>
      <c r="B50" s="117" t="s">
        <v>96</v>
      </c>
      <c r="C50" s="76" t="s">
        <v>79</v>
      </c>
      <c r="D50" s="163" t="s">
        <v>799</v>
      </c>
      <c r="E50" s="118"/>
      <c r="F50" s="118"/>
      <c r="G50" s="135"/>
      <c r="H50" s="205">
        <v>6</v>
      </c>
      <c r="I50" s="120" t="str">
        <f>LOOKUP(H50,'[7]Priority Ratings '!$B$21:$C$27)</f>
        <v>Show stopper</v>
      </c>
      <c r="J50" s="206">
        <f t="shared" si="2"/>
        <v>1.411764705882353E-2</v>
      </c>
      <c r="K50" s="202" t="s">
        <v>99</v>
      </c>
      <c r="L50" s="123">
        <v>0</v>
      </c>
      <c r="M50" s="124">
        <f t="shared" ref="M50:M86" si="3">J50*L50</f>
        <v>0</v>
      </c>
      <c r="N50" s="125"/>
    </row>
    <row r="51" spans="1:14" ht="105" x14ac:dyDescent="0.3">
      <c r="A51" s="117" t="s">
        <v>235</v>
      </c>
      <c r="B51" s="117" t="s">
        <v>96</v>
      </c>
      <c r="C51" s="76" t="s">
        <v>79</v>
      </c>
      <c r="D51" s="163" t="s">
        <v>800</v>
      </c>
      <c r="E51" s="118"/>
      <c r="F51" s="118"/>
      <c r="G51" s="135"/>
      <c r="H51" s="205">
        <v>4</v>
      </c>
      <c r="I51" s="120" t="str">
        <f>LOOKUP(H51,'[7]Priority Ratings '!$B$21:$C$27)</f>
        <v>Very important</v>
      </c>
      <c r="J51" s="206">
        <f t="shared" si="2"/>
        <v>9.4117647058823521E-3</v>
      </c>
      <c r="K51" s="202" t="s">
        <v>99</v>
      </c>
      <c r="L51" s="123">
        <v>0</v>
      </c>
      <c r="M51" s="124">
        <f t="shared" si="3"/>
        <v>0</v>
      </c>
      <c r="N51" s="125"/>
    </row>
    <row r="52" spans="1:14" ht="105" x14ac:dyDescent="0.3">
      <c r="A52" s="117" t="s">
        <v>237</v>
      </c>
      <c r="B52" s="117" t="s">
        <v>96</v>
      </c>
      <c r="C52" s="76" t="s">
        <v>79</v>
      </c>
      <c r="D52" s="163" t="s">
        <v>801</v>
      </c>
      <c r="E52" s="118"/>
      <c r="F52" s="118"/>
      <c r="G52" s="135"/>
      <c r="H52" s="205">
        <v>4</v>
      </c>
      <c r="I52" s="120" t="str">
        <f>LOOKUP(H52,'[7]Priority Ratings '!$B$21:$C$27)</f>
        <v>Very important</v>
      </c>
      <c r="J52" s="206">
        <f t="shared" si="2"/>
        <v>9.4117647058823521E-3</v>
      </c>
      <c r="K52" s="202" t="s">
        <v>99</v>
      </c>
      <c r="L52" s="123">
        <v>0</v>
      </c>
      <c r="M52" s="124">
        <f t="shared" si="3"/>
        <v>0</v>
      </c>
      <c r="N52" s="125"/>
    </row>
    <row r="53" spans="1:14" ht="233.15" customHeight="1" x14ac:dyDescent="0.3">
      <c r="A53" s="117" t="s">
        <v>312</v>
      </c>
      <c r="B53" s="117" t="s">
        <v>96</v>
      </c>
      <c r="C53" s="76" t="s">
        <v>305</v>
      </c>
      <c r="D53" s="210" t="s">
        <v>802</v>
      </c>
      <c r="E53" s="118"/>
      <c r="F53" s="118"/>
      <c r="G53" s="135"/>
      <c r="H53" s="211">
        <v>4</v>
      </c>
      <c r="I53" s="120" t="str">
        <f>LOOKUP(H53,'[7]Priority Ratings '!$B$21:$C$27)</f>
        <v>Very important</v>
      </c>
      <c r="J53" s="206">
        <f t="shared" si="2"/>
        <v>9.4117647058823521E-3</v>
      </c>
      <c r="K53" s="188" t="s">
        <v>104</v>
      </c>
      <c r="L53" s="123">
        <v>0</v>
      </c>
      <c r="M53" s="124">
        <f t="shared" si="3"/>
        <v>0</v>
      </c>
      <c r="N53" s="125"/>
    </row>
    <row r="54" spans="1:14" ht="105" x14ac:dyDescent="0.3">
      <c r="A54" s="117" t="s">
        <v>314</v>
      </c>
      <c r="B54" s="117" t="s">
        <v>96</v>
      </c>
      <c r="C54" s="76" t="s">
        <v>305</v>
      </c>
      <c r="D54" s="163" t="s">
        <v>803</v>
      </c>
      <c r="E54" s="118"/>
      <c r="F54" s="118"/>
      <c r="G54" s="135"/>
      <c r="H54" s="211">
        <v>6</v>
      </c>
      <c r="I54" s="120" t="str">
        <f>LOOKUP(H54,'[7]Priority Ratings '!$B$21:$C$27)</f>
        <v>Show stopper</v>
      </c>
      <c r="J54" s="206">
        <f t="shared" si="2"/>
        <v>1.411764705882353E-2</v>
      </c>
      <c r="K54" s="202" t="s">
        <v>99</v>
      </c>
      <c r="L54" s="123">
        <v>0</v>
      </c>
      <c r="M54" s="124">
        <f t="shared" si="3"/>
        <v>0</v>
      </c>
      <c r="N54" s="125"/>
    </row>
    <row r="55" spans="1:14" ht="105" x14ac:dyDescent="0.3">
      <c r="A55" s="117" t="s">
        <v>316</v>
      </c>
      <c r="B55" s="117" t="s">
        <v>96</v>
      </c>
      <c r="C55" s="76" t="s">
        <v>305</v>
      </c>
      <c r="D55" s="163" t="s">
        <v>804</v>
      </c>
      <c r="E55" s="118"/>
      <c r="F55" s="118"/>
      <c r="G55" s="135"/>
      <c r="H55" s="211">
        <v>6</v>
      </c>
      <c r="I55" s="120" t="str">
        <f>LOOKUP(H55,'[7]Priority Ratings '!$B$21:$C$27)</f>
        <v>Show stopper</v>
      </c>
      <c r="J55" s="206">
        <f t="shared" si="2"/>
        <v>1.411764705882353E-2</v>
      </c>
      <c r="K55" s="202" t="s">
        <v>99</v>
      </c>
      <c r="L55" s="123">
        <v>0</v>
      </c>
      <c r="M55" s="124">
        <f t="shared" si="3"/>
        <v>0</v>
      </c>
      <c r="N55" s="125"/>
    </row>
    <row r="56" spans="1:14" ht="150" x14ac:dyDescent="0.3">
      <c r="A56" s="117" t="s">
        <v>318</v>
      </c>
      <c r="B56" s="117" t="s">
        <v>96</v>
      </c>
      <c r="C56" s="76" t="s">
        <v>305</v>
      </c>
      <c r="D56" s="235" t="s">
        <v>980</v>
      </c>
      <c r="E56" s="118"/>
      <c r="F56" s="118"/>
      <c r="G56" s="135"/>
      <c r="H56" s="211">
        <v>6</v>
      </c>
      <c r="I56" s="120" t="str">
        <f>LOOKUP(H56,'[7]Priority Ratings '!$B$21:$C$27)</f>
        <v>Show stopper</v>
      </c>
      <c r="J56" s="206">
        <f t="shared" si="2"/>
        <v>1.411764705882353E-2</v>
      </c>
      <c r="K56" s="202" t="s">
        <v>99</v>
      </c>
      <c r="L56" s="123">
        <v>0</v>
      </c>
      <c r="M56" s="124">
        <f t="shared" si="3"/>
        <v>0</v>
      </c>
      <c r="N56" s="125"/>
    </row>
    <row r="57" spans="1:14" ht="105" x14ac:dyDescent="0.3">
      <c r="A57" s="117" t="s">
        <v>325</v>
      </c>
      <c r="B57" s="117" t="s">
        <v>96</v>
      </c>
      <c r="C57" s="76" t="s">
        <v>320</v>
      </c>
      <c r="D57" s="212" t="s">
        <v>805</v>
      </c>
      <c r="E57" s="118"/>
      <c r="F57" s="118"/>
      <c r="G57" s="135"/>
      <c r="H57" s="211">
        <v>4</v>
      </c>
      <c r="I57" s="120" t="str">
        <f>LOOKUP(H57,'[7]Priority Ratings '!$B$21:$C$27)</f>
        <v>Very important</v>
      </c>
      <c r="J57" s="206">
        <f t="shared" si="2"/>
        <v>9.4117647058823521E-3</v>
      </c>
      <c r="K57" s="202" t="s">
        <v>99</v>
      </c>
      <c r="L57" s="123">
        <v>0</v>
      </c>
      <c r="M57" s="124">
        <f t="shared" si="3"/>
        <v>0</v>
      </c>
      <c r="N57" s="125"/>
    </row>
    <row r="58" spans="1:14" ht="105" x14ac:dyDescent="0.3">
      <c r="A58" s="117" t="s">
        <v>321</v>
      </c>
      <c r="B58" s="117" t="s">
        <v>96</v>
      </c>
      <c r="C58" s="76" t="s">
        <v>320</v>
      </c>
      <c r="D58" s="212" t="s">
        <v>806</v>
      </c>
      <c r="E58" s="118"/>
      <c r="F58" s="118"/>
      <c r="G58" s="135"/>
      <c r="H58" s="211">
        <v>3</v>
      </c>
      <c r="I58" s="120" t="str">
        <f>LOOKUP(H58,'[7]Priority Ratings '!$B$21:$C$27)</f>
        <v>Important</v>
      </c>
      <c r="J58" s="206">
        <f t="shared" si="2"/>
        <v>7.058823529411765E-3</v>
      </c>
      <c r="K58" s="202" t="s">
        <v>99</v>
      </c>
      <c r="L58" s="123">
        <v>0</v>
      </c>
      <c r="M58" s="124">
        <f t="shared" si="3"/>
        <v>0</v>
      </c>
      <c r="N58" s="125"/>
    </row>
    <row r="59" spans="1:14" ht="105" x14ac:dyDescent="0.3">
      <c r="A59" s="117" t="s">
        <v>327</v>
      </c>
      <c r="B59" s="117" t="s">
        <v>96</v>
      </c>
      <c r="C59" s="76" t="s">
        <v>320</v>
      </c>
      <c r="D59" s="212" t="s">
        <v>807</v>
      </c>
      <c r="E59" s="118"/>
      <c r="F59" s="118"/>
      <c r="G59" s="135"/>
      <c r="H59" s="211">
        <v>6</v>
      </c>
      <c r="I59" s="120" t="str">
        <f>LOOKUP(H59,'[7]Priority Ratings '!$B$21:$C$27)</f>
        <v>Show stopper</v>
      </c>
      <c r="J59" s="206">
        <f t="shared" si="2"/>
        <v>1.411764705882353E-2</v>
      </c>
      <c r="K59" s="202" t="s">
        <v>99</v>
      </c>
      <c r="L59" s="123">
        <v>0</v>
      </c>
      <c r="M59" s="124">
        <f t="shared" si="3"/>
        <v>0</v>
      </c>
      <c r="N59" s="125"/>
    </row>
    <row r="60" spans="1:14" ht="105" x14ac:dyDescent="0.3">
      <c r="A60" s="117" t="s">
        <v>345</v>
      </c>
      <c r="B60" s="117" t="s">
        <v>96</v>
      </c>
      <c r="C60" s="76" t="s">
        <v>344</v>
      </c>
      <c r="D60" s="213" t="s">
        <v>808</v>
      </c>
      <c r="E60" s="118"/>
      <c r="F60" s="118"/>
      <c r="G60" s="135"/>
      <c r="H60" s="211">
        <v>5</v>
      </c>
      <c r="I60" s="120" t="str">
        <f>LOOKUP(H60,'[7]Priority Ratings '!$B$21:$C$27)</f>
        <v>Critical</v>
      </c>
      <c r="J60" s="206">
        <f t="shared" si="2"/>
        <v>1.1764705882352941E-2</v>
      </c>
      <c r="K60" s="202" t="s">
        <v>99</v>
      </c>
      <c r="L60" s="123">
        <v>0</v>
      </c>
      <c r="M60" s="124">
        <f t="shared" si="3"/>
        <v>0</v>
      </c>
      <c r="N60" s="125"/>
    </row>
    <row r="61" spans="1:14" ht="140" x14ac:dyDescent="0.3">
      <c r="A61" s="117" t="s">
        <v>347</v>
      </c>
      <c r="B61" s="117" t="s">
        <v>96</v>
      </c>
      <c r="C61" s="76" t="s">
        <v>344</v>
      </c>
      <c r="D61" s="213" t="s">
        <v>809</v>
      </c>
      <c r="E61" s="118"/>
      <c r="F61" s="118"/>
      <c r="G61" s="135"/>
      <c r="H61" s="211">
        <v>5</v>
      </c>
      <c r="I61" s="120" t="str">
        <f>LOOKUP(H61,'[7]Priority Ratings '!$B$21:$C$27)</f>
        <v>Critical</v>
      </c>
      <c r="J61" s="206">
        <f t="shared" si="2"/>
        <v>1.1764705882352941E-2</v>
      </c>
      <c r="K61" s="202" t="s">
        <v>99</v>
      </c>
      <c r="L61" s="123">
        <v>0</v>
      </c>
      <c r="M61" s="124">
        <f t="shared" si="3"/>
        <v>0</v>
      </c>
      <c r="N61" s="125"/>
    </row>
    <row r="62" spans="1:14" ht="105" x14ac:dyDescent="0.3">
      <c r="A62" s="117" t="s">
        <v>350</v>
      </c>
      <c r="B62" s="117" t="s">
        <v>96</v>
      </c>
      <c r="C62" s="76" t="s">
        <v>344</v>
      </c>
      <c r="D62" s="163" t="s">
        <v>810</v>
      </c>
      <c r="E62" s="118"/>
      <c r="F62" s="118"/>
      <c r="G62" s="135"/>
      <c r="H62" s="211">
        <v>5</v>
      </c>
      <c r="I62" s="120" t="str">
        <f>LOOKUP(H62,'[7]Priority Ratings '!$B$21:$C$27)</f>
        <v>Critical</v>
      </c>
      <c r="J62" s="206">
        <f t="shared" si="2"/>
        <v>1.1764705882352941E-2</v>
      </c>
      <c r="K62" s="202" t="s">
        <v>99</v>
      </c>
      <c r="L62" s="123">
        <v>0</v>
      </c>
      <c r="M62" s="124">
        <f t="shared" si="3"/>
        <v>0</v>
      </c>
      <c r="N62" s="125"/>
    </row>
    <row r="63" spans="1:14" ht="105" x14ac:dyDescent="0.3">
      <c r="A63" s="117" t="s">
        <v>352</v>
      </c>
      <c r="B63" s="117" t="s">
        <v>96</v>
      </c>
      <c r="C63" s="76" t="s">
        <v>344</v>
      </c>
      <c r="D63" s="163" t="s">
        <v>811</v>
      </c>
      <c r="E63" s="118"/>
      <c r="F63" s="118"/>
      <c r="G63" s="135"/>
      <c r="H63" s="211">
        <v>5</v>
      </c>
      <c r="I63" s="120" t="str">
        <f>LOOKUP(H63,'[7]Priority Ratings '!$B$21:$C$27)</f>
        <v>Critical</v>
      </c>
      <c r="J63" s="206">
        <f t="shared" si="2"/>
        <v>1.1764705882352941E-2</v>
      </c>
      <c r="K63" s="202" t="s">
        <v>99</v>
      </c>
      <c r="L63" s="123">
        <v>0</v>
      </c>
      <c r="M63" s="124">
        <f t="shared" si="3"/>
        <v>0</v>
      </c>
      <c r="N63" s="125"/>
    </row>
    <row r="64" spans="1:14" ht="120" x14ac:dyDescent="0.3">
      <c r="A64" s="117" t="s">
        <v>354</v>
      </c>
      <c r="B64" s="117" t="s">
        <v>96</v>
      </c>
      <c r="C64" s="76" t="s">
        <v>344</v>
      </c>
      <c r="D64" s="163" t="s">
        <v>812</v>
      </c>
      <c r="E64" s="118"/>
      <c r="F64" s="118"/>
      <c r="G64" s="135"/>
      <c r="H64" s="211">
        <v>6</v>
      </c>
      <c r="I64" s="120" t="str">
        <f>LOOKUP(H64,'[7]Priority Ratings '!$B$21:$C$27)</f>
        <v>Show stopper</v>
      </c>
      <c r="J64" s="206">
        <f t="shared" si="2"/>
        <v>1.411764705882353E-2</v>
      </c>
      <c r="K64" s="202" t="s">
        <v>99</v>
      </c>
      <c r="L64" s="123">
        <v>0</v>
      </c>
      <c r="M64" s="124">
        <f t="shared" si="3"/>
        <v>0</v>
      </c>
      <c r="N64" s="125"/>
    </row>
    <row r="65" spans="1:14" ht="105" x14ac:dyDescent="0.3">
      <c r="A65" s="117" t="s">
        <v>357</v>
      </c>
      <c r="B65" s="117" t="s">
        <v>96</v>
      </c>
      <c r="C65" s="76" t="s">
        <v>344</v>
      </c>
      <c r="D65" s="163" t="s">
        <v>813</v>
      </c>
      <c r="E65" s="118"/>
      <c r="F65" s="118"/>
      <c r="G65" s="135"/>
      <c r="H65" s="211">
        <v>6</v>
      </c>
      <c r="I65" s="120" t="str">
        <f>LOOKUP(H65,'[7]Priority Ratings '!$B$21:$C$27)</f>
        <v>Show stopper</v>
      </c>
      <c r="J65" s="206">
        <f t="shared" si="2"/>
        <v>1.411764705882353E-2</v>
      </c>
      <c r="K65" s="202" t="s">
        <v>99</v>
      </c>
      <c r="L65" s="123">
        <v>0</v>
      </c>
      <c r="M65" s="124">
        <f t="shared" si="3"/>
        <v>0</v>
      </c>
      <c r="N65" s="125"/>
    </row>
    <row r="66" spans="1:14" ht="105" x14ac:dyDescent="0.3">
      <c r="A66" s="117" t="s">
        <v>359</v>
      </c>
      <c r="B66" s="117" t="s">
        <v>96</v>
      </c>
      <c r="C66" s="76" t="s">
        <v>344</v>
      </c>
      <c r="D66" s="163" t="s">
        <v>814</v>
      </c>
      <c r="E66" s="118"/>
      <c r="F66" s="118"/>
      <c r="G66" s="135"/>
      <c r="H66" s="211">
        <v>6</v>
      </c>
      <c r="I66" s="120" t="str">
        <f>LOOKUP(H66,'[7]Priority Ratings '!$B$21:$C$27)</f>
        <v>Show stopper</v>
      </c>
      <c r="J66" s="206">
        <f t="shared" si="2"/>
        <v>1.411764705882353E-2</v>
      </c>
      <c r="K66" s="202" t="s">
        <v>99</v>
      </c>
      <c r="L66" s="123">
        <v>0</v>
      </c>
      <c r="M66" s="124">
        <f t="shared" si="3"/>
        <v>0</v>
      </c>
      <c r="N66" s="125"/>
    </row>
    <row r="67" spans="1:14" ht="105" x14ac:dyDescent="0.3">
      <c r="A67" s="117" t="s">
        <v>361</v>
      </c>
      <c r="B67" s="117" t="s">
        <v>96</v>
      </c>
      <c r="C67" s="76" t="s">
        <v>344</v>
      </c>
      <c r="D67" s="163" t="s">
        <v>815</v>
      </c>
      <c r="E67" s="118"/>
      <c r="F67" s="118"/>
      <c r="G67" s="135"/>
      <c r="H67" s="214">
        <v>5</v>
      </c>
      <c r="I67" s="120" t="str">
        <f>LOOKUP(H67,'[7]Priority Ratings '!$B$21:$C$27)</f>
        <v>Critical</v>
      </c>
      <c r="J67" s="206">
        <f t="shared" si="2"/>
        <v>1.1764705882352941E-2</v>
      </c>
      <c r="K67" s="202" t="s">
        <v>99</v>
      </c>
      <c r="L67" s="123">
        <v>0</v>
      </c>
      <c r="M67" s="124">
        <f t="shared" si="3"/>
        <v>0</v>
      </c>
      <c r="N67" s="125"/>
    </row>
    <row r="68" spans="1:14" ht="105" x14ac:dyDescent="0.3">
      <c r="A68" s="117" t="s">
        <v>364</v>
      </c>
      <c r="B68" s="117" t="s">
        <v>96</v>
      </c>
      <c r="C68" s="76" t="s">
        <v>344</v>
      </c>
      <c r="D68" s="163" t="s">
        <v>816</v>
      </c>
      <c r="E68" s="118"/>
      <c r="F68" s="118"/>
      <c r="G68" s="135"/>
      <c r="H68" s="211">
        <v>6</v>
      </c>
      <c r="I68" s="120" t="str">
        <f>LOOKUP(H68,'[7]Priority Ratings '!$B$21:$C$27)</f>
        <v>Show stopper</v>
      </c>
      <c r="J68" s="206">
        <f t="shared" si="2"/>
        <v>1.411764705882353E-2</v>
      </c>
      <c r="K68" s="202" t="s">
        <v>99</v>
      </c>
      <c r="L68" s="123">
        <v>0</v>
      </c>
      <c r="M68" s="124">
        <f t="shared" si="3"/>
        <v>0</v>
      </c>
      <c r="N68" s="125"/>
    </row>
    <row r="69" spans="1:14" ht="105" x14ac:dyDescent="0.3">
      <c r="A69" s="117" t="s">
        <v>366</v>
      </c>
      <c r="B69" s="117" t="s">
        <v>96</v>
      </c>
      <c r="C69" s="76" t="s">
        <v>344</v>
      </c>
      <c r="D69" s="163" t="s">
        <v>981</v>
      </c>
      <c r="E69" s="118"/>
      <c r="F69" s="118"/>
      <c r="G69" s="135"/>
      <c r="H69" s="211">
        <v>6</v>
      </c>
      <c r="I69" s="120" t="str">
        <f>LOOKUP(H69,'[7]Priority Ratings '!$B$21:$C$27)</f>
        <v>Show stopper</v>
      </c>
      <c r="J69" s="206">
        <f t="shared" si="2"/>
        <v>1.411764705882353E-2</v>
      </c>
      <c r="K69" s="202" t="s">
        <v>99</v>
      </c>
      <c r="L69" s="123">
        <v>0</v>
      </c>
      <c r="M69" s="124">
        <f t="shared" si="3"/>
        <v>0</v>
      </c>
      <c r="N69" s="125"/>
    </row>
    <row r="70" spans="1:14" ht="105" x14ac:dyDescent="0.3">
      <c r="A70" s="117" t="s">
        <v>368</v>
      </c>
      <c r="B70" s="117" t="s">
        <v>96</v>
      </c>
      <c r="C70" s="76" t="s">
        <v>344</v>
      </c>
      <c r="D70" s="163" t="s">
        <v>817</v>
      </c>
      <c r="E70" s="118"/>
      <c r="F70" s="118"/>
      <c r="G70" s="135"/>
      <c r="H70" s="211">
        <v>5</v>
      </c>
      <c r="I70" s="120" t="str">
        <f>LOOKUP(H70,'[7]Priority Ratings '!$B$21:$C$27)</f>
        <v>Critical</v>
      </c>
      <c r="J70" s="206">
        <f t="shared" si="2"/>
        <v>1.1764705882352941E-2</v>
      </c>
      <c r="K70" s="202" t="s">
        <v>99</v>
      </c>
      <c r="L70" s="123">
        <v>0</v>
      </c>
      <c r="M70" s="124">
        <f t="shared" si="3"/>
        <v>0</v>
      </c>
      <c r="N70" s="125"/>
    </row>
    <row r="71" spans="1:14" ht="105" x14ac:dyDescent="0.3">
      <c r="A71" s="117" t="s">
        <v>370</v>
      </c>
      <c r="B71" s="117" t="s">
        <v>96</v>
      </c>
      <c r="C71" s="76" t="s">
        <v>344</v>
      </c>
      <c r="D71" s="163" t="s">
        <v>818</v>
      </c>
      <c r="E71" s="118"/>
      <c r="F71" s="118"/>
      <c r="G71" s="135"/>
      <c r="H71" s="211">
        <v>5</v>
      </c>
      <c r="I71" s="120" t="str">
        <f>LOOKUP(H71,'[7]Priority Ratings '!$B$21:$C$27)</f>
        <v>Critical</v>
      </c>
      <c r="J71" s="206">
        <f t="shared" si="2"/>
        <v>1.1764705882352941E-2</v>
      </c>
      <c r="K71" s="202" t="s">
        <v>99</v>
      </c>
      <c r="L71" s="123">
        <v>0</v>
      </c>
      <c r="M71" s="124">
        <f t="shared" si="3"/>
        <v>0</v>
      </c>
      <c r="N71" s="125"/>
    </row>
    <row r="72" spans="1:14" ht="130" x14ac:dyDescent="0.3">
      <c r="A72" s="117" t="s">
        <v>373</v>
      </c>
      <c r="B72" s="117" t="s">
        <v>96</v>
      </c>
      <c r="C72" s="76" t="s">
        <v>344</v>
      </c>
      <c r="D72" s="163" t="s">
        <v>819</v>
      </c>
      <c r="E72" s="118"/>
      <c r="F72" s="118"/>
      <c r="G72" s="135"/>
      <c r="H72" s="211">
        <v>6</v>
      </c>
      <c r="I72" s="120" t="str">
        <f>LOOKUP(H72,'[7]Priority Ratings '!$B$21:$C$27)</f>
        <v>Show stopper</v>
      </c>
      <c r="J72" s="206">
        <f t="shared" si="2"/>
        <v>1.411764705882353E-2</v>
      </c>
      <c r="K72" s="202" t="s">
        <v>99</v>
      </c>
      <c r="L72" s="123">
        <v>0</v>
      </c>
      <c r="M72" s="124">
        <f t="shared" si="3"/>
        <v>0</v>
      </c>
      <c r="N72" s="125"/>
    </row>
    <row r="73" spans="1:14" ht="105" x14ac:dyDescent="0.3">
      <c r="A73" s="117" t="s">
        <v>375</v>
      </c>
      <c r="B73" s="117" t="s">
        <v>96</v>
      </c>
      <c r="C73" s="76" t="s">
        <v>344</v>
      </c>
      <c r="D73" s="210" t="s">
        <v>820</v>
      </c>
      <c r="E73" s="118"/>
      <c r="F73" s="118"/>
      <c r="G73" s="135"/>
      <c r="H73" s="211">
        <v>5</v>
      </c>
      <c r="I73" s="120" t="str">
        <f>LOOKUP(H73,'[7]Priority Ratings '!$B$21:$C$27)</f>
        <v>Critical</v>
      </c>
      <c r="J73" s="206">
        <f t="shared" si="2"/>
        <v>1.1764705882352941E-2</v>
      </c>
      <c r="K73" s="202" t="s">
        <v>99</v>
      </c>
      <c r="L73" s="123">
        <v>0</v>
      </c>
      <c r="M73" s="124">
        <f t="shared" si="3"/>
        <v>0</v>
      </c>
      <c r="N73" s="125"/>
    </row>
    <row r="74" spans="1:14" ht="105" x14ac:dyDescent="0.3">
      <c r="A74" s="117" t="s">
        <v>378</v>
      </c>
      <c r="B74" s="117" t="s">
        <v>96</v>
      </c>
      <c r="C74" s="76" t="s">
        <v>344</v>
      </c>
      <c r="D74" s="163" t="s">
        <v>821</v>
      </c>
      <c r="E74" s="118"/>
      <c r="F74" s="118"/>
      <c r="G74" s="135"/>
      <c r="H74" s="211">
        <v>6</v>
      </c>
      <c r="I74" s="120" t="str">
        <f>LOOKUP(H74,'[7]Priority Ratings '!$B$21:$C$27)</f>
        <v>Show stopper</v>
      </c>
      <c r="J74" s="206">
        <f t="shared" si="2"/>
        <v>1.411764705882353E-2</v>
      </c>
      <c r="K74" s="202" t="s">
        <v>99</v>
      </c>
      <c r="L74" s="123">
        <v>0</v>
      </c>
      <c r="M74" s="124">
        <f t="shared" si="3"/>
        <v>0</v>
      </c>
      <c r="N74" s="125"/>
    </row>
    <row r="75" spans="1:14" ht="168" x14ac:dyDescent="0.3">
      <c r="A75" s="117" t="s">
        <v>390</v>
      </c>
      <c r="B75" s="117" t="s">
        <v>96</v>
      </c>
      <c r="C75" s="76" t="s">
        <v>67</v>
      </c>
      <c r="D75" s="244" t="s">
        <v>822</v>
      </c>
      <c r="E75" s="118"/>
      <c r="F75" s="118"/>
      <c r="G75" s="135"/>
      <c r="H75" s="215">
        <v>6</v>
      </c>
      <c r="I75" s="120" t="str">
        <f>LOOKUP(H75,'[7]Priority Ratings '!$B$21:$C$27)</f>
        <v>Show stopper</v>
      </c>
      <c r="J75" s="206">
        <f t="shared" ref="J75:J86" si="4">H75/$H$87</f>
        <v>1.411764705882353E-2</v>
      </c>
      <c r="K75" s="188" t="s">
        <v>104</v>
      </c>
      <c r="L75" s="123">
        <v>0</v>
      </c>
      <c r="M75" s="124">
        <f t="shared" si="3"/>
        <v>0</v>
      </c>
      <c r="N75" s="125"/>
    </row>
    <row r="76" spans="1:14" ht="168" x14ac:dyDescent="0.3">
      <c r="A76" s="117" t="s">
        <v>393</v>
      </c>
      <c r="B76" s="117" t="s">
        <v>96</v>
      </c>
      <c r="C76" s="76" t="s">
        <v>67</v>
      </c>
      <c r="D76" s="244" t="s">
        <v>823</v>
      </c>
      <c r="E76" s="118"/>
      <c r="F76" s="118"/>
      <c r="G76" s="135"/>
      <c r="H76" s="215">
        <v>6</v>
      </c>
      <c r="I76" s="120" t="str">
        <f>LOOKUP(H76,'[7]Priority Ratings '!$B$21:$C$27)</f>
        <v>Show stopper</v>
      </c>
      <c r="J76" s="206">
        <f t="shared" si="4"/>
        <v>1.411764705882353E-2</v>
      </c>
      <c r="K76" s="188" t="s">
        <v>104</v>
      </c>
      <c r="L76" s="123">
        <v>0</v>
      </c>
      <c r="M76" s="124">
        <f t="shared" si="3"/>
        <v>0</v>
      </c>
      <c r="N76" s="125"/>
    </row>
    <row r="77" spans="1:14" ht="168" x14ac:dyDescent="0.3">
      <c r="A77" s="117" t="s">
        <v>395</v>
      </c>
      <c r="B77" s="117" t="s">
        <v>96</v>
      </c>
      <c r="C77" s="76" t="s">
        <v>67</v>
      </c>
      <c r="D77" s="244" t="s">
        <v>824</v>
      </c>
      <c r="E77" s="118"/>
      <c r="F77" s="118"/>
      <c r="G77" s="135"/>
      <c r="H77" s="215">
        <v>6</v>
      </c>
      <c r="I77" s="120" t="str">
        <f>LOOKUP(H77,'[7]Priority Ratings '!$B$21:$C$27)</f>
        <v>Show stopper</v>
      </c>
      <c r="J77" s="206">
        <f t="shared" si="4"/>
        <v>1.411764705882353E-2</v>
      </c>
      <c r="K77" s="188" t="s">
        <v>104</v>
      </c>
      <c r="L77" s="123">
        <v>0</v>
      </c>
      <c r="M77" s="124">
        <f t="shared" si="3"/>
        <v>0</v>
      </c>
      <c r="N77" s="125"/>
    </row>
    <row r="78" spans="1:14" ht="168" x14ac:dyDescent="0.3">
      <c r="A78" s="117" t="s">
        <v>397</v>
      </c>
      <c r="B78" s="117" t="s">
        <v>96</v>
      </c>
      <c r="C78" s="76" t="s">
        <v>67</v>
      </c>
      <c r="D78" s="244" t="s">
        <v>825</v>
      </c>
      <c r="E78" s="118"/>
      <c r="F78" s="118"/>
      <c r="G78" s="135"/>
      <c r="H78" s="215">
        <v>6</v>
      </c>
      <c r="I78" s="120" t="str">
        <f>LOOKUP(H78,'[7]Priority Ratings '!$B$21:$C$27)</f>
        <v>Show stopper</v>
      </c>
      <c r="J78" s="206">
        <f t="shared" si="4"/>
        <v>1.411764705882353E-2</v>
      </c>
      <c r="K78" s="188" t="s">
        <v>104</v>
      </c>
      <c r="L78" s="123">
        <v>0</v>
      </c>
      <c r="M78" s="124">
        <f t="shared" si="3"/>
        <v>0</v>
      </c>
      <c r="N78" s="125"/>
    </row>
    <row r="79" spans="1:14" ht="168" x14ac:dyDescent="0.3">
      <c r="A79" s="117" t="s">
        <v>399</v>
      </c>
      <c r="B79" s="117" t="s">
        <v>96</v>
      </c>
      <c r="C79" s="76" t="s">
        <v>67</v>
      </c>
      <c r="D79" s="244" t="s">
        <v>826</v>
      </c>
      <c r="E79" s="118"/>
      <c r="F79" s="118"/>
      <c r="G79" s="135"/>
      <c r="H79" s="215">
        <v>6</v>
      </c>
      <c r="I79" s="120" t="str">
        <f>LOOKUP(H79,'[7]Priority Ratings '!$B$21:$C$27)</f>
        <v>Show stopper</v>
      </c>
      <c r="J79" s="206">
        <f t="shared" si="4"/>
        <v>1.411764705882353E-2</v>
      </c>
      <c r="K79" s="188" t="s">
        <v>104</v>
      </c>
      <c r="L79" s="123">
        <v>0</v>
      </c>
      <c r="M79" s="124">
        <f t="shared" si="3"/>
        <v>0</v>
      </c>
      <c r="N79" s="125"/>
    </row>
    <row r="80" spans="1:14" ht="168" x14ac:dyDescent="0.3">
      <c r="A80" s="117" t="s">
        <v>401</v>
      </c>
      <c r="B80" s="117" t="s">
        <v>96</v>
      </c>
      <c r="C80" s="76" t="s">
        <v>67</v>
      </c>
      <c r="D80" s="244" t="s">
        <v>827</v>
      </c>
      <c r="E80" s="118"/>
      <c r="F80" s="118"/>
      <c r="G80" s="135"/>
      <c r="H80" s="215">
        <v>6</v>
      </c>
      <c r="I80" s="120" t="str">
        <f>LOOKUP(H80,'[7]Priority Ratings '!$B$21:$C$27)</f>
        <v>Show stopper</v>
      </c>
      <c r="J80" s="206">
        <f t="shared" si="4"/>
        <v>1.411764705882353E-2</v>
      </c>
      <c r="K80" s="188" t="s">
        <v>104</v>
      </c>
      <c r="L80" s="123">
        <v>0</v>
      </c>
      <c r="M80" s="124">
        <f t="shared" si="3"/>
        <v>0</v>
      </c>
      <c r="N80" s="125"/>
    </row>
    <row r="81" spans="1:14" ht="168" x14ac:dyDescent="0.3">
      <c r="A81" s="117" t="s">
        <v>403</v>
      </c>
      <c r="B81" s="117" t="s">
        <v>96</v>
      </c>
      <c r="C81" s="76" t="s">
        <v>67</v>
      </c>
      <c r="D81" s="244" t="s">
        <v>828</v>
      </c>
      <c r="E81" s="118"/>
      <c r="F81" s="118"/>
      <c r="G81" s="135"/>
      <c r="H81" s="215">
        <v>6</v>
      </c>
      <c r="I81" s="120" t="str">
        <f>LOOKUP(H81,'[7]Priority Ratings '!$B$21:$C$27)</f>
        <v>Show stopper</v>
      </c>
      <c r="J81" s="206">
        <f t="shared" si="4"/>
        <v>1.411764705882353E-2</v>
      </c>
      <c r="K81" s="188" t="s">
        <v>104</v>
      </c>
      <c r="L81" s="123">
        <v>0</v>
      </c>
      <c r="M81" s="124">
        <f t="shared" si="3"/>
        <v>0</v>
      </c>
      <c r="N81" s="125"/>
    </row>
    <row r="82" spans="1:14" ht="168" x14ac:dyDescent="0.3">
      <c r="A82" s="117" t="s">
        <v>405</v>
      </c>
      <c r="B82" s="117" t="s">
        <v>96</v>
      </c>
      <c r="C82" s="76" t="s">
        <v>67</v>
      </c>
      <c r="D82" s="244" t="s">
        <v>829</v>
      </c>
      <c r="E82" s="118"/>
      <c r="F82" s="118"/>
      <c r="G82" s="135"/>
      <c r="H82" s="215">
        <v>6</v>
      </c>
      <c r="I82" s="120" t="str">
        <f>LOOKUP(H82,'[7]Priority Ratings '!$B$21:$C$27)</f>
        <v>Show stopper</v>
      </c>
      <c r="J82" s="206">
        <f t="shared" si="4"/>
        <v>1.411764705882353E-2</v>
      </c>
      <c r="K82" s="188" t="s">
        <v>104</v>
      </c>
      <c r="L82" s="123">
        <v>0</v>
      </c>
      <c r="M82" s="124">
        <f t="shared" si="3"/>
        <v>0</v>
      </c>
      <c r="N82" s="125"/>
    </row>
    <row r="83" spans="1:14" ht="168" x14ac:dyDescent="0.3">
      <c r="A83" s="117" t="s">
        <v>407</v>
      </c>
      <c r="B83" s="117" t="s">
        <v>96</v>
      </c>
      <c r="C83" s="76" t="s">
        <v>67</v>
      </c>
      <c r="D83" s="244" t="s">
        <v>830</v>
      </c>
      <c r="E83" s="118"/>
      <c r="F83" s="118"/>
      <c r="G83" s="135"/>
      <c r="H83" s="215">
        <v>6</v>
      </c>
      <c r="I83" s="120" t="str">
        <f>LOOKUP(H83,'[7]Priority Ratings '!$B$21:$C$27)</f>
        <v>Show stopper</v>
      </c>
      <c r="J83" s="206">
        <f t="shared" si="4"/>
        <v>1.411764705882353E-2</v>
      </c>
      <c r="K83" s="188" t="s">
        <v>104</v>
      </c>
      <c r="L83" s="123">
        <v>0</v>
      </c>
      <c r="M83" s="124">
        <f t="shared" si="3"/>
        <v>0</v>
      </c>
      <c r="N83" s="125"/>
    </row>
    <row r="84" spans="1:14" ht="168" x14ac:dyDescent="0.3">
      <c r="A84" s="117" t="s">
        <v>409</v>
      </c>
      <c r="B84" s="117" t="s">
        <v>96</v>
      </c>
      <c r="C84" s="76" t="s">
        <v>67</v>
      </c>
      <c r="D84" s="244" t="s">
        <v>982</v>
      </c>
      <c r="E84" s="118"/>
      <c r="F84" s="118"/>
      <c r="G84" s="135"/>
      <c r="H84" s="215">
        <v>6</v>
      </c>
      <c r="I84" s="120" t="str">
        <f>LOOKUP(H84,'[7]Priority Ratings '!$B$21:$C$27)</f>
        <v>Show stopper</v>
      </c>
      <c r="J84" s="206">
        <f t="shared" si="4"/>
        <v>1.411764705882353E-2</v>
      </c>
      <c r="K84" s="188" t="s">
        <v>104</v>
      </c>
      <c r="L84" s="123">
        <v>0</v>
      </c>
      <c r="M84" s="124">
        <f t="shared" si="3"/>
        <v>0</v>
      </c>
      <c r="N84" s="125"/>
    </row>
    <row r="85" spans="1:14" ht="210" x14ac:dyDescent="0.3">
      <c r="A85" s="117" t="s">
        <v>410</v>
      </c>
      <c r="B85" s="117" t="s">
        <v>96</v>
      </c>
      <c r="C85" s="76" t="s">
        <v>67</v>
      </c>
      <c r="D85" s="244" t="s">
        <v>831</v>
      </c>
      <c r="E85" s="118"/>
      <c r="F85" s="118"/>
      <c r="G85" s="135"/>
      <c r="H85" s="215">
        <v>6</v>
      </c>
      <c r="I85" s="120" t="str">
        <f>LOOKUP(H85,'[7]Priority Ratings '!$B$21:$C$27)</f>
        <v>Show stopper</v>
      </c>
      <c r="J85" s="206">
        <f t="shared" si="4"/>
        <v>1.411764705882353E-2</v>
      </c>
      <c r="K85" s="188" t="s">
        <v>104</v>
      </c>
      <c r="L85" s="123">
        <v>0</v>
      </c>
      <c r="M85" s="124">
        <f t="shared" si="3"/>
        <v>0</v>
      </c>
      <c r="N85" s="125"/>
    </row>
    <row r="86" spans="1:14" ht="190" x14ac:dyDescent="0.3">
      <c r="A86" s="117" t="s">
        <v>412</v>
      </c>
      <c r="B86" s="117" t="s">
        <v>96</v>
      </c>
      <c r="C86" s="76" t="s">
        <v>67</v>
      </c>
      <c r="D86" s="244" t="s">
        <v>832</v>
      </c>
      <c r="E86" s="118"/>
      <c r="F86" s="118"/>
      <c r="G86" s="135"/>
      <c r="H86" s="215">
        <v>6</v>
      </c>
      <c r="I86" s="120" t="str">
        <f>LOOKUP(H86,'[7]Priority Ratings '!$B$21:$C$27)</f>
        <v>Show stopper</v>
      </c>
      <c r="J86" s="206">
        <f t="shared" si="4"/>
        <v>1.411764705882353E-2</v>
      </c>
      <c r="K86" s="188" t="s">
        <v>104</v>
      </c>
      <c r="L86" s="123">
        <v>0</v>
      </c>
      <c r="M86" s="124">
        <f t="shared" si="3"/>
        <v>0</v>
      </c>
      <c r="N86" s="125"/>
    </row>
    <row r="87" spans="1:14" ht="48.75" customHeight="1" x14ac:dyDescent="0.3">
      <c r="D87" s="216"/>
      <c r="H87" s="127">
        <f>SUM(H11:H86)</f>
        <v>425</v>
      </c>
      <c r="I87" s="217"/>
      <c r="J87" s="128">
        <f>SUM(J11:J86)</f>
        <v>1.0000000000000002</v>
      </c>
      <c r="L87" s="129" t="s">
        <v>304</v>
      </c>
      <c r="M87" s="130">
        <f>SUM(M11:M86)</f>
        <v>0</v>
      </c>
    </row>
    <row r="88" spans="1:14" x14ac:dyDescent="0.3">
      <c r="D88" s="218"/>
    </row>
    <row r="89" spans="1:14" x14ac:dyDescent="0.3">
      <c r="A89" s="68"/>
      <c r="B89" s="67"/>
      <c r="C89" s="68"/>
      <c r="D89" s="216"/>
      <c r="E89" s="102"/>
      <c r="F89" s="102"/>
      <c r="G89" s="102"/>
      <c r="H89" s="103"/>
      <c r="J89" s="105"/>
      <c r="K89" s="181"/>
      <c r="L89" s="107"/>
      <c r="M89" s="107"/>
    </row>
    <row r="90" spans="1:14" x14ac:dyDescent="0.3">
      <c r="D90" s="216"/>
    </row>
    <row r="91" spans="1:14" s="108" customFormat="1" x14ac:dyDescent="0.3">
      <c r="A91" s="54"/>
      <c r="B91" s="54"/>
      <c r="C91" s="54"/>
      <c r="D91" s="216"/>
      <c r="H91" s="109"/>
      <c r="I91" s="104"/>
      <c r="J91" s="54"/>
      <c r="K91" s="180"/>
      <c r="L91" s="55"/>
      <c r="M91" s="54"/>
      <c r="N91" s="54"/>
    </row>
    <row r="92" spans="1:14" x14ac:dyDescent="0.3">
      <c r="D92" s="216"/>
    </row>
    <row r="93" spans="1:14" x14ac:dyDescent="0.3">
      <c r="D93" s="216"/>
    </row>
    <row r="94" spans="1:14" x14ac:dyDescent="0.3">
      <c r="D94" s="219"/>
    </row>
    <row r="95" spans="1:14" x14ac:dyDescent="0.3">
      <c r="D95" s="216"/>
    </row>
    <row r="96" spans="1:14" x14ac:dyDescent="0.3">
      <c r="D96" s="216"/>
    </row>
    <row r="97" spans="4:4" x14ac:dyDescent="0.3">
      <c r="D97" s="220"/>
    </row>
    <row r="98" spans="4:4" x14ac:dyDescent="0.3">
      <c r="D98" s="216"/>
    </row>
    <row r="99" spans="4:4" x14ac:dyDescent="0.3">
      <c r="D99" s="216"/>
    </row>
    <row r="100" spans="4:4" x14ac:dyDescent="0.3">
      <c r="D100" s="216"/>
    </row>
    <row r="101" spans="4:4" x14ac:dyDescent="0.3">
      <c r="D101" s="216"/>
    </row>
    <row r="102" spans="4:4" x14ac:dyDescent="0.3">
      <c r="D102" s="216"/>
    </row>
    <row r="103" spans="4:4" x14ac:dyDescent="0.3">
      <c r="D103" s="216"/>
    </row>
    <row r="104" spans="4:4" x14ac:dyDescent="0.3">
      <c r="D104" s="216"/>
    </row>
    <row r="105" spans="4:4" x14ac:dyDescent="0.3">
      <c r="D105" s="216"/>
    </row>
  </sheetData>
  <autoFilter ref="A10:N87" xr:uid="{C3981DC3-CEA6-45D6-B83B-01F8703DF9AA}"/>
  <dataConsolidate/>
  <mergeCells count="6">
    <mergeCell ref="C3:D3"/>
    <mergeCell ref="H9:J9"/>
    <mergeCell ref="K9:M9"/>
    <mergeCell ref="C5:D5"/>
    <mergeCell ref="C4:D4"/>
    <mergeCell ref="C6:D6"/>
  </mergeCells>
  <pageMargins left="0.75" right="0.75" top="1" bottom="1" header="0.5" footer="0.5"/>
  <pageSetup paperSize="9" orientation="portrait"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A099F69-BCE9-47EA-80E1-953584FE570D}">
          <x14:formula1>
            <xm:f>'Priority Ratings '!$C$32:$C$37</xm:f>
          </x14:formula1>
          <xm:sqref>E14 E20 E33 E48 E53 E75:E86</xm:sqref>
        </x14:dataValidation>
        <x14:dataValidation type="list" allowBlank="1" showInputMessage="1" showErrorMessage="1" xr:uid="{A7A0528D-F056-4691-8ED0-BE8C84032D42}">
          <x14:formula1>
            <xm:f>'Priority Ratings '!$C$40:$C$45</xm:f>
          </x14:formula1>
          <xm:sqref>E49:E52 E54:E74 E11:E13 E15:E19 E21:E32 E34:E47</xm:sqref>
        </x14:dataValidation>
        <x14:dataValidation type="list" allowBlank="1" showInputMessage="1" showErrorMessage="1" xr:uid="{991386EE-A66E-4A16-8E0C-485C227F1935}">
          <x14:formula1>
            <xm:f>'Priority Ratings '!$B$32:$B$37</xm:f>
          </x14:formula1>
          <xm:sqref>L11:L86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100CE-51E2-405A-9039-BB0BAC56FC81}">
  <sheetPr>
    <tabColor theme="5" tint="0.79998168889431442"/>
  </sheetPr>
  <dimension ref="A1:I18"/>
  <sheetViews>
    <sheetView workbookViewId="0">
      <selection activeCell="B18" sqref="B18"/>
    </sheetView>
  </sheetViews>
  <sheetFormatPr defaultColWidth="9.1796875" defaultRowHeight="11.5" x14ac:dyDescent="0.25"/>
  <cols>
    <col min="1" max="1" width="33.54296875" style="232" customWidth="1"/>
    <col min="2" max="2" width="117.1796875" style="232" customWidth="1"/>
    <col min="3" max="16384" width="9.1796875" style="232"/>
  </cols>
  <sheetData>
    <row r="1" spans="1:9" x14ac:dyDescent="0.25">
      <c r="A1" s="262" t="s">
        <v>833</v>
      </c>
      <c r="B1" s="262" t="s">
        <v>834</v>
      </c>
    </row>
    <row r="2" spans="1:9" x14ac:dyDescent="0.25">
      <c r="A2" s="232" t="s">
        <v>835</v>
      </c>
      <c r="B2" s="232" t="s">
        <v>836</v>
      </c>
    </row>
    <row r="3" spans="1:9" x14ac:dyDescent="0.25">
      <c r="A3" s="232" t="s">
        <v>837</v>
      </c>
      <c r="B3" s="232" t="s">
        <v>838</v>
      </c>
    </row>
    <row r="4" spans="1:9" x14ac:dyDescent="0.25">
      <c r="A4" s="232" t="s">
        <v>839</v>
      </c>
      <c r="B4" s="232" t="s">
        <v>840</v>
      </c>
    </row>
    <row r="5" spans="1:9" x14ac:dyDescent="0.25">
      <c r="A5" s="232" t="s">
        <v>841</v>
      </c>
      <c r="B5" s="232" t="s">
        <v>842</v>
      </c>
    </row>
    <row r="6" spans="1:9" x14ac:dyDescent="0.25">
      <c r="A6" s="232" t="s">
        <v>843</v>
      </c>
      <c r="B6" s="232" t="s">
        <v>344</v>
      </c>
    </row>
    <row r="7" spans="1:9" x14ac:dyDescent="0.25">
      <c r="A7" s="232" t="s">
        <v>844</v>
      </c>
      <c r="B7" s="232" t="s">
        <v>845</v>
      </c>
    </row>
    <row r="8" spans="1:9" x14ac:dyDescent="0.25">
      <c r="A8" s="232" t="s">
        <v>846</v>
      </c>
      <c r="B8" s="232" t="s">
        <v>847</v>
      </c>
    </row>
    <row r="9" spans="1:9" x14ac:dyDescent="0.25">
      <c r="A9" s="232" t="s">
        <v>848</v>
      </c>
      <c r="B9" s="232" t="s">
        <v>849</v>
      </c>
    </row>
    <row r="10" spans="1:9" x14ac:dyDescent="0.25">
      <c r="A10" s="232" t="s">
        <v>850</v>
      </c>
      <c r="B10" s="232" t="s">
        <v>851</v>
      </c>
    </row>
    <row r="11" spans="1:9" x14ac:dyDescent="0.25">
      <c r="A11" s="232" t="s">
        <v>852</v>
      </c>
      <c r="B11" s="232" t="s">
        <v>853</v>
      </c>
    </row>
    <row r="12" spans="1:9" x14ac:dyDescent="0.25">
      <c r="A12" s="232" t="s">
        <v>854</v>
      </c>
      <c r="B12" s="232" t="s">
        <v>855</v>
      </c>
    </row>
    <row r="13" spans="1:9" x14ac:dyDescent="0.25">
      <c r="A13" s="232" t="s">
        <v>856</v>
      </c>
      <c r="B13" s="232" t="s">
        <v>857</v>
      </c>
    </row>
    <row r="14" spans="1:9" x14ac:dyDescent="0.25">
      <c r="A14" s="232" t="s">
        <v>858</v>
      </c>
      <c r="B14" s="232" t="s">
        <v>859</v>
      </c>
      <c r="H14" s="263"/>
      <c r="I14" s="263"/>
    </row>
    <row r="15" spans="1:9" x14ac:dyDescent="0.25">
      <c r="A15" s="232" t="s">
        <v>860</v>
      </c>
      <c r="B15" s="232" t="s">
        <v>861</v>
      </c>
    </row>
    <row r="16" spans="1:9" x14ac:dyDescent="0.25">
      <c r="A16" s="232" t="s">
        <v>862</v>
      </c>
      <c r="B16" s="232" t="s">
        <v>863</v>
      </c>
    </row>
    <row r="17" spans="1:2" x14ac:dyDescent="0.25">
      <c r="A17" s="232" t="s">
        <v>864</v>
      </c>
      <c r="B17" s="232" t="s">
        <v>865</v>
      </c>
    </row>
    <row r="18" spans="1:2" ht="23" x14ac:dyDescent="0.25">
      <c r="A18" s="264" t="s">
        <v>866</v>
      </c>
      <c r="B18" s="265" t="s">
        <v>867</v>
      </c>
    </row>
  </sheetData>
  <sortState xmlns:xlrd2="http://schemas.microsoft.com/office/spreadsheetml/2017/richdata2" ref="A2:B18">
    <sortCondition ref="A1:A18"/>
  </sortState>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BBEF-F7A1-489E-A83E-31A667A3C3D5}">
  <dimension ref="A20:M64"/>
  <sheetViews>
    <sheetView topLeftCell="A40" zoomScaleNormal="100" workbookViewId="0">
      <selection activeCell="B65" sqref="B65"/>
    </sheetView>
  </sheetViews>
  <sheetFormatPr defaultColWidth="9.1796875" defaultRowHeight="14.5" x14ac:dyDescent="0.35"/>
  <cols>
    <col min="1" max="1" width="9.1796875" style="165"/>
    <col min="2" max="2" width="13.453125" style="165" bestFit="1" customWidth="1"/>
    <col min="3" max="3" width="27.54296875" style="165" customWidth="1"/>
    <col min="4" max="4" width="42.7265625" style="165" customWidth="1"/>
    <col min="5" max="5" width="12.54296875" style="165" bestFit="1" customWidth="1"/>
    <col min="6" max="6" width="16.54296875" style="165" bestFit="1" customWidth="1"/>
    <col min="7" max="7" width="9.1796875" style="165"/>
    <col min="8" max="8" width="13" style="165" customWidth="1"/>
    <col min="9" max="9" width="34.81640625" style="165" customWidth="1"/>
    <col min="10" max="10" width="35.81640625" style="165" customWidth="1"/>
    <col min="11" max="11" width="16" style="165" customWidth="1"/>
    <col min="12" max="16384" width="9.1796875" style="165"/>
  </cols>
  <sheetData>
    <row r="20" spans="2:13" x14ac:dyDescent="0.35">
      <c r="B20" s="165" t="s">
        <v>868</v>
      </c>
      <c r="C20" s="165" t="s">
        <v>869</v>
      </c>
      <c r="E20" s="165" t="s">
        <v>870</v>
      </c>
      <c r="F20" s="165" t="s">
        <v>871</v>
      </c>
      <c r="H20" s="165" t="s">
        <v>870</v>
      </c>
      <c r="I20" s="165" t="s">
        <v>872</v>
      </c>
    </row>
    <row r="21" spans="2:13" ht="14.5" customHeight="1" x14ac:dyDescent="0.35">
      <c r="B21" s="165">
        <v>0</v>
      </c>
      <c r="C21" s="165" t="s">
        <v>873</v>
      </c>
      <c r="E21" s="166">
        <v>0</v>
      </c>
      <c r="F21" s="165" t="s">
        <v>874</v>
      </c>
      <c r="H21" s="166">
        <v>1</v>
      </c>
      <c r="I21" s="440" t="s">
        <v>875</v>
      </c>
      <c r="J21" s="440"/>
      <c r="K21" s="440"/>
      <c r="L21" s="440"/>
      <c r="M21" s="440"/>
    </row>
    <row r="22" spans="2:13" ht="14.5" customHeight="1" x14ac:dyDescent="0.35">
      <c r="B22" s="165">
        <v>1</v>
      </c>
      <c r="C22" s="165" t="s">
        <v>876</v>
      </c>
      <c r="E22" s="166">
        <v>0.25</v>
      </c>
      <c r="F22" s="165" t="s">
        <v>877</v>
      </c>
      <c r="H22" s="166">
        <v>0.8</v>
      </c>
      <c r="I22" s="440" t="s">
        <v>878</v>
      </c>
      <c r="J22" s="440"/>
      <c r="K22" s="440"/>
      <c r="L22" s="440"/>
      <c r="M22" s="440"/>
    </row>
    <row r="23" spans="2:13" x14ac:dyDescent="0.35">
      <c r="B23" s="165">
        <v>2</v>
      </c>
      <c r="C23" s="165" t="s">
        <v>879</v>
      </c>
      <c r="E23" s="166">
        <v>0.5</v>
      </c>
      <c r="F23" s="165" t="s">
        <v>880</v>
      </c>
      <c r="H23" s="166">
        <v>0.6</v>
      </c>
      <c r="I23" s="440" t="s">
        <v>881</v>
      </c>
      <c r="J23" s="440"/>
      <c r="K23" s="440"/>
      <c r="L23" s="440"/>
      <c r="M23" s="440"/>
    </row>
    <row r="24" spans="2:13" ht="14.5" customHeight="1" x14ac:dyDescent="0.35">
      <c r="B24" s="165">
        <v>3</v>
      </c>
      <c r="C24" s="165" t="s">
        <v>454</v>
      </c>
      <c r="E24" s="166">
        <v>0.75</v>
      </c>
      <c r="F24" s="165" t="s">
        <v>882</v>
      </c>
      <c r="H24" s="166">
        <v>0.4</v>
      </c>
      <c r="I24" s="440" t="s">
        <v>883</v>
      </c>
      <c r="J24" s="440"/>
      <c r="K24" s="440"/>
      <c r="L24" s="440"/>
      <c r="M24" s="440"/>
    </row>
    <row r="25" spans="2:13" ht="14.5" customHeight="1" x14ac:dyDescent="0.35">
      <c r="B25" s="165">
        <v>4</v>
      </c>
      <c r="C25" s="165" t="s">
        <v>436</v>
      </c>
      <c r="E25" s="166">
        <v>1</v>
      </c>
      <c r="F25" s="165" t="s">
        <v>884</v>
      </c>
      <c r="H25" s="166">
        <v>0.2</v>
      </c>
      <c r="I25" s="440" t="s">
        <v>885</v>
      </c>
      <c r="J25" s="440"/>
      <c r="K25" s="440"/>
      <c r="L25" s="440"/>
      <c r="M25" s="440"/>
    </row>
    <row r="26" spans="2:13" ht="15" customHeight="1" x14ac:dyDescent="0.35">
      <c r="B26" s="165">
        <v>5</v>
      </c>
      <c r="C26" s="165" t="s">
        <v>468</v>
      </c>
      <c r="E26" s="166"/>
      <c r="H26" s="166">
        <v>0</v>
      </c>
      <c r="I26" s="440" t="s">
        <v>886</v>
      </c>
      <c r="J26" s="440"/>
      <c r="K26" s="440"/>
      <c r="L26" s="440"/>
      <c r="M26" s="440"/>
    </row>
    <row r="27" spans="2:13" x14ac:dyDescent="0.35">
      <c r="B27" s="165">
        <v>6</v>
      </c>
      <c r="C27" s="165" t="s">
        <v>483</v>
      </c>
    </row>
    <row r="29" spans="2:13" ht="18.5" x14ac:dyDescent="0.45">
      <c r="B29" s="182" t="s">
        <v>887</v>
      </c>
      <c r="H29" s="236" t="s">
        <v>870</v>
      </c>
      <c r="I29" s="236" t="s">
        <v>872</v>
      </c>
    </row>
    <row r="30" spans="2:13" x14ac:dyDescent="0.35">
      <c r="H30" s="237">
        <v>1</v>
      </c>
      <c r="I30" s="238" t="s">
        <v>888</v>
      </c>
    </row>
    <row r="31" spans="2:13" x14ac:dyDescent="0.35">
      <c r="B31" s="168" t="s">
        <v>870</v>
      </c>
      <c r="C31" s="168" t="s">
        <v>872</v>
      </c>
      <c r="H31" s="237">
        <v>0.5</v>
      </c>
      <c r="I31" s="238" t="s">
        <v>889</v>
      </c>
    </row>
    <row r="32" spans="2:13" x14ac:dyDescent="0.35">
      <c r="B32" s="169">
        <v>1</v>
      </c>
      <c r="C32" s="170" t="s">
        <v>890</v>
      </c>
      <c r="G32" s="166"/>
      <c r="H32" s="237">
        <v>0</v>
      </c>
      <c r="I32" s="238" t="s">
        <v>619</v>
      </c>
      <c r="J32" s="167"/>
    </row>
    <row r="33" spans="2:7" x14ac:dyDescent="0.35">
      <c r="B33" s="169">
        <v>0.8</v>
      </c>
      <c r="C33" s="171" t="s">
        <v>891</v>
      </c>
      <c r="G33" s="166"/>
    </row>
    <row r="34" spans="2:7" x14ac:dyDescent="0.35">
      <c r="B34" s="169">
        <v>0.6</v>
      </c>
      <c r="C34" s="171" t="s">
        <v>301</v>
      </c>
      <c r="G34" s="166"/>
    </row>
    <row r="35" spans="2:7" x14ac:dyDescent="0.35">
      <c r="B35" s="169">
        <v>0.4</v>
      </c>
      <c r="C35" s="171" t="s">
        <v>892</v>
      </c>
      <c r="G35" s="166"/>
    </row>
    <row r="36" spans="2:7" x14ac:dyDescent="0.35">
      <c r="B36" s="169">
        <v>0.2</v>
      </c>
      <c r="C36" s="172" t="s">
        <v>893</v>
      </c>
      <c r="G36" s="166"/>
    </row>
    <row r="37" spans="2:7" x14ac:dyDescent="0.35">
      <c r="B37" s="169">
        <v>0</v>
      </c>
      <c r="C37" s="172" t="s">
        <v>894</v>
      </c>
      <c r="G37" s="166"/>
    </row>
    <row r="38" spans="2:7" x14ac:dyDescent="0.35">
      <c r="B38" s="173"/>
      <c r="C38" s="173"/>
    </row>
    <row r="39" spans="2:7" x14ac:dyDescent="0.35">
      <c r="B39" s="174" t="s">
        <v>870</v>
      </c>
      <c r="C39" s="174" t="s">
        <v>872</v>
      </c>
      <c r="D39" s="173"/>
    </row>
    <row r="40" spans="2:7" x14ac:dyDescent="0.35">
      <c r="B40" s="169">
        <v>1</v>
      </c>
      <c r="C40" s="175" t="s">
        <v>895</v>
      </c>
      <c r="D40" s="175" t="s">
        <v>896</v>
      </c>
    </row>
    <row r="41" spans="2:7" x14ac:dyDescent="0.35">
      <c r="B41" s="169">
        <v>0.8</v>
      </c>
      <c r="C41" s="176" t="s">
        <v>897</v>
      </c>
      <c r="D41" s="176" t="s">
        <v>898</v>
      </c>
    </row>
    <row r="42" spans="2:7" x14ac:dyDescent="0.35">
      <c r="B42" s="169">
        <v>0.6</v>
      </c>
      <c r="C42" s="176" t="s">
        <v>301</v>
      </c>
      <c r="D42" s="176" t="s">
        <v>899</v>
      </c>
    </row>
    <row r="43" spans="2:7" x14ac:dyDescent="0.35">
      <c r="B43" s="169">
        <v>0.4</v>
      </c>
      <c r="C43" s="176" t="s">
        <v>892</v>
      </c>
      <c r="D43" s="176" t="s">
        <v>900</v>
      </c>
    </row>
    <row r="44" spans="2:7" x14ac:dyDescent="0.35">
      <c r="B44" s="169">
        <v>0.2</v>
      </c>
      <c r="C44" s="176" t="s">
        <v>901</v>
      </c>
      <c r="D44" s="176" t="s">
        <v>902</v>
      </c>
    </row>
    <row r="45" spans="2:7" x14ac:dyDescent="0.35">
      <c r="B45" s="169">
        <v>0</v>
      </c>
      <c r="C45" s="176" t="s">
        <v>903</v>
      </c>
      <c r="D45" s="176" t="s">
        <v>904</v>
      </c>
    </row>
    <row r="47" spans="2:7" x14ac:dyDescent="0.35">
      <c r="B47" s="228" t="s">
        <v>870</v>
      </c>
      <c r="C47" s="228" t="s">
        <v>872</v>
      </c>
      <c r="D47" s="226"/>
    </row>
    <row r="48" spans="2:7" x14ac:dyDescent="0.35">
      <c r="B48" s="229">
        <v>1</v>
      </c>
      <c r="C48" s="230" t="s">
        <v>895</v>
      </c>
      <c r="D48" s="231" t="s">
        <v>905</v>
      </c>
    </row>
    <row r="49" spans="1:10" ht="26" x14ac:dyDescent="0.35">
      <c r="B49" s="229">
        <v>0.8</v>
      </c>
      <c r="C49" s="230" t="s">
        <v>906</v>
      </c>
      <c r="D49" s="231" t="s">
        <v>907</v>
      </c>
    </row>
    <row r="50" spans="1:10" x14ac:dyDescent="0.35">
      <c r="B50" s="229">
        <v>0.6</v>
      </c>
      <c r="C50" s="230" t="s">
        <v>908</v>
      </c>
      <c r="D50" s="231" t="s">
        <v>909</v>
      </c>
    </row>
    <row r="51" spans="1:10" ht="26" x14ac:dyDescent="0.35">
      <c r="B51" s="229">
        <v>0.4</v>
      </c>
      <c r="C51" s="230" t="s">
        <v>910</v>
      </c>
      <c r="D51" s="231" t="s">
        <v>911</v>
      </c>
    </row>
    <row r="52" spans="1:10" ht="26" x14ac:dyDescent="0.35">
      <c r="B52" s="229">
        <v>0.2</v>
      </c>
      <c r="C52" s="230" t="s">
        <v>912</v>
      </c>
      <c r="D52" s="231" t="s">
        <v>913</v>
      </c>
    </row>
    <row r="53" spans="1:10" x14ac:dyDescent="0.35">
      <c r="B53" s="229">
        <v>0</v>
      </c>
      <c r="C53" s="230" t="s">
        <v>903</v>
      </c>
      <c r="D53" s="231" t="s">
        <v>903</v>
      </c>
    </row>
    <row r="54" spans="1:10" x14ac:dyDescent="0.35">
      <c r="C54" s="227"/>
    </row>
    <row r="55" spans="1:10" x14ac:dyDescent="0.35">
      <c r="C55" s="227"/>
    </row>
    <row r="56" spans="1:10" x14ac:dyDescent="0.35">
      <c r="C56" s="227"/>
    </row>
    <row r="57" spans="1:10" x14ac:dyDescent="0.35">
      <c r="C57" s="227"/>
      <c r="I57" s="236" t="s">
        <v>870</v>
      </c>
      <c r="J57" s="236" t="s">
        <v>872</v>
      </c>
    </row>
    <row r="58" spans="1:10" x14ac:dyDescent="0.35">
      <c r="C58" s="227"/>
      <c r="I58" s="237">
        <v>1</v>
      </c>
      <c r="J58" s="238" t="s">
        <v>888</v>
      </c>
    </row>
    <row r="59" spans="1:10" x14ac:dyDescent="0.35">
      <c r="A59" s="347"/>
      <c r="B59" s="347"/>
      <c r="C59" s="347"/>
      <c r="D59" s="347"/>
      <c r="I59" s="237">
        <v>0</v>
      </c>
      <c r="J59" s="238" t="s">
        <v>619</v>
      </c>
    </row>
    <row r="60" spans="1:10" x14ac:dyDescent="0.35">
      <c r="A60" s="347"/>
      <c r="B60" s="349" t="s">
        <v>870</v>
      </c>
      <c r="C60" s="349" t="s">
        <v>872</v>
      </c>
      <c r="D60" s="350"/>
    </row>
    <row r="61" spans="1:10" ht="24" x14ac:dyDescent="0.35">
      <c r="A61" s="347"/>
      <c r="B61" s="353">
        <v>1</v>
      </c>
      <c r="C61" s="348" t="s">
        <v>914</v>
      </c>
      <c r="D61" s="348" t="s">
        <v>915</v>
      </c>
    </row>
    <row r="62" spans="1:10" ht="24" x14ac:dyDescent="0.35">
      <c r="A62" s="347"/>
      <c r="B62" s="353">
        <v>0.75</v>
      </c>
      <c r="C62" s="348" t="s">
        <v>916</v>
      </c>
      <c r="D62" s="348" t="s">
        <v>917</v>
      </c>
    </row>
    <row r="63" spans="1:10" ht="24" x14ac:dyDescent="0.35">
      <c r="A63" s="347"/>
      <c r="B63" s="353">
        <v>0.5</v>
      </c>
      <c r="C63" s="348" t="s">
        <v>918</v>
      </c>
      <c r="D63" s="348" t="s">
        <v>919</v>
      </c>
    </row>
    <row r="64" spans="1:10" x14ac:dyDescent="0.35">
      <c r="A64" s="347"/>
      <c r="B64" s="353">
        <v>0</v>
      </c>
      <c r="C64" s="351" t="s">
        <v>920</v>
      </c>
      <c r="D64" s="351" t="s">
        <v>921</v>
      </c>
    </row>
  </sheetData>
  <mergeCells count="6">
    <mergeCell ref="I26:M26"/>
    <mergeCell ref="I21:M21"/>
    <mergeCell ref="I22:M22"/>
    <mergeCell ref="I23:M23"/>
    <mergeCell ref="I24:M24"/>
    <mergeCell ref="I25:M25"/>
  </mergeCells>
  <phoneticPr fontId="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F9"/>
  <sheetViews>
    <sheetView workbookViewId="0">
      <selection activeCell="F25" sqref="F25"/>
    </sheetView>
  </sheetViews>
  <sheetFormatPr defaultRowHeight="12.5" x14ac:dyDescent="0.25"/>
  <cols>
    <col min="1" max="1" width="28.453125" style="2" customWidth="1"/>
    <col min="2" max="2" width="35.54296875" style="2" bestFit="1" customWidth="1"/>
  </cols>
  <sheetData>
    <row r="3" spans="1:6" ht="13" x14ac:dyDescent="0.3">
      <c r="A3" s="3" t="s">
        <v>922</v>
      </c>
      <c r="B3" s="3" t="s">
        <v>923</v>
      </c>
    </row>
    <row r="4" spans="1:6" ht="13" customHeight="1" x14ac:dyDescent="0.25">
      <c r="A4" s="1" t="s">
        <v>924</v>
      </c>
      <c r="B4" s="444" t="s">
        <v>925</v>
      </c>
      <c r="C4" s="445"/>
      <c r="D4" s="445"/>
      <c r="E4" s="445"/>
      <c r="F4" s="446"/>
    </row>
    <row r="5" spans="1:6" x14ac:dyDescent="0.25">
      <c r="A5" s="1" t="s">
        <v>926</v>
      </c>
      <c r="B5" s="447" t="s">
        <v>927</v>
      </c>
      <c r="C5" s="448"/>
      <c r="D5" s="448"/>
      <c r="E5" s="448"/>
      <c r="F5" s="449"/>
    </row>
    <row r="6" spans="1:6" ht="12.65" customHeight="1" x14ac:dyDescent="0.25">
      <c r="A6" s="1" t="s">
        <v>928</v>
      </c>
      <c r="B6" s="447" t="s">
        <v>929</v>
      </c>
      <c r="C6" s="448"/>
      <c r="D6" s="448"/>
      <c r="E6" s="448"/>
      <c r="F6" s="449"/>
    </row>
    <row r="7" spans="1:6" ht="12.65" customHeight="1" x14ac:dyDescent="0.25">
      <c r="A7" s="1" t="s">
        <v>930</v>
      </c>
      <c r="B7" s="447" t="s">
        <v>931</v>
      </c>
      <c r="C7" s="448"/>
      <c r="D7" s="448"/>
      <c r="E7" s="448"/>
      <c r="F7" s="449"/>
    </row>
    <row r="8" spans="1:6" ht="12.65" customHeight="1" x14ac:dyDescent="0.25">
      <c r="A8" s="1" t="s">
        <v>932</v>
      </c>
      <c r="B8" s="450" t="s">
        <v>933</v>
      </c>
      <c r="C8" s="448"/>
      <c r="D8" s="448"/>
      <c r="E8" s="448"/>
      <c r="F8" s="449"/>
    </row>
    <row r="9" spans="1:6" ht="12.65" customHeight="1" x14ac:dyDescent="0.25">
      <c r="A9" s="1" t="s">
        <v>934</v>
      </c>
      <c r="B9" s="441" t="s">
        <v>935</v>
      </c>
      <c r="C9" s="442"/>
      <c r="D9" s="442"/>
      <c r="E9" s="442"/>
      <c r="F9" s="443"/>
    </row>
  </sheetData>
  <mergeCells count="6">
    <mergeCell ref="B9:F9"/>
    <mergeCell ref="B4:F4"/>
    <mergeCell ref="B5:F5"/>
    <mergeCell ref="B6:F6"/>
    <mergeCell ref="B7:F7"/>
    <mergeCell ref="B8:F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6DD01A8BC93749A7B56839A0D47ABF" ma:contentTypeVersion="6" ma:contentTypeDescription="Create a new document." ma:contentTypeScope="" ma:versionID="6497f6dbd0181ca30c431c840961562d">
  <xsd:schema xmlns:xsd="http://www.w3.org/2001/XMLSchema" xmlns:xs="http://www.w3.org/2001/XMLSchema" xmlns:p="http://schemas.microsoft.com/office/2006/metadata/properties" xmlns:ns2="bb83c951-d6ab-451b-90f6-162cec742c1e" xmlns:ns3="303811b0-54a9-4707-8091-793cc0415882" targetNamespace="http://schemas.microsoft.com/office/2006/metadata/properties" ma:root="true" ma:fieldsID="3f8bf123e3f8e66d3c42e609d7640d1b" ns2:_="" ns3:_="">
    <xsd:import namespace="bb83c951-d6ab-451b-90f6-162cec742c1e"/>
    <xsd:import namespace="303811b0-54a9-4707-8091-793cc041588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83c951-d6ab-451b-90f6-162cec742c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3811b0-54a9-4707-8091-793cc041588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7C9640-4712-499C-A1B4-A1D62E05E8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83c951-d6ab-451b-90f6-162cec742c1e"/>
    <ds:schemaRef ds:uri="303811b0-54a9-4707-8091-793cc04158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2C464C-0A56-4C75-92C7-971C53B122DA}">
  <ds:schemaRefs>
    <ds:schemaRef ds:uri="http://schemas.microsoft.com/sharepoint/v3/contenttype/forms"/>
  </ds:schemaRefs>
</ds:datastoreItem>
</file>

<file path=customXml/itemProps3.xml><?xml version="1.0" encoding="utf-8"?>
<ds:datastoreItem xmlns:ds="http://schemas.openxmlformats.org/officeDocument/2006/customXml" ds:itemID="{0F2111A7-3DF1-4AA5-9AD6-1B3A01DAA82E}">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Approval Page</vt:lpstr>
      <vt:lpstr>Evaluation Summary</vt:lpstr>
      <vt:lpstr>LMS Core</vt:lpstr>
      <vt:lpstr>Authoring Tool</vt:lpstr>
      <vt:lpstr>Mentorship</vt:lpstr>
      <vt:lpstr>Further Studies</vt:lpstr>
      <vt:lpstr>Reports</vt:lpstr>
      <vt:lpstr>Supplier Implementation Evaluat</vt:lpstr>
      <vt:lpstr>Architecture</vt:lpstr>
      <vt:lpstr>Cloud Requirements</vt:lpstr>
      <vt:lpstr>Cyber Security</vt:lpstr>
      <vt:lpstr>Integration and Testing</vt:lpstr>
      <vt:lpstr>Demo</vt:lpstr>
      <vt:lpstr>Abbreviations &amp; Definitions</vt:lpstr>
      <vt:lpstr>Priority Ratings </vt:lpstr>
      <vt:lpstr>Sheet1</vt:lpstr>
    </vt:vector>
  </TitlesOfParts>
  <Manager/>
  <Company>R&amp;SA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eProcurement Draft RFP</dc:title>
  <dc:subject>RFP</dc:subject>
  <dc:creator>Eskom</dc:creator>
  <cp:keywords/>
  <dc:description/>
  <cp:lastModifiedBy>info</cp:lastModifiedBy>
  <cp:revision/>
  <dcterms:created xsi:type="dcterms:W3CDTF">2000-02-08T13:43:27Z</dcterms:created>
  <dcterms:modified xsi:type="dcterms:W3CDTF">2024-11-22T09:03:26Z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0x010100DB6DD01A8BC93749A7B56839A0D47ABF</vt:lpwstr>
  </property>
</Properties>
</file>