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fluxdevelopmentscientist829-my.sharepoint.com/personal/bongasingatha_fluxdevelopmentscientist829_onmicrosoft_com/Documents/Documents/01. Flux/02. Umkhanyakude DM/01. KwaJobe CWSS/BOQ - Rev02/"/>
    </mc:Choice>
  </mc:AlternateContent>
  <xr:revisionPtr revIDLastSave="2" documentId="13_ncr:1_{D4EC9CE2-1FD1-4F76-9B2A-D28C34AE07F7}" xr6:coauthVersionLast="47" xr6:coauthVersionMax="47" xr10:uidLastSave="{7D744621-774B-4DBE-9708-1F5A462F59FF}"/>
  <bookViews>
    <workbookView xWindow="-110" yWindow="-110" windowWidth="25820" windowHeight="15500" firstSheet="4" activeTab="11" xr2:uid="{0F8DB9F4-59D0-4C1F-B566-06115B45CAD5}"/>
  </bookViews>
  <sheets>
    <sheet name="P&amp;G" sheetId="16" r:id="rId1"/>
    <sheet name="Site Clearance" sheetId="2" r:id="rId2"/>
    <sheet name="Earthworks" sheetId="3" r:id="rId3"/>
    <sheet name="Medium-Pressure" sheetId="4" r:id="rId4"/>
    <sheet name="Pipe Fittings" sheetId="8" r:id="rId5"/>
    <sheet name="Bedding" sheetId="5" r:id="rId6"/>
    <sheet name="Reservoirs" sheetId="7" r:id="rId7"/>
    <sheet name="Fencing" sheetId="12" r:id="rId8"/>
    <sheet name="Access Road" sheetId="13" r:id="rId9"/>
    <sheet name="Road Crossing" sheetId="14" r:id="rId10"/>
    <sheet name="Pipe Bridge" sheetId="15" r:id="rId11"/>
    <sheet name="SUMMARY" sheetId="10" r:id="rId12"/>
  </sheets>
  <externalReferences>
    <externalReference r:id="rId13"/>
  </externalReferences>
  <definedNames>
    <definedName name="_xlnm.Print_Area" localSheetId="8">'Access Road'!$A$1:$H$32</definedName>
    <definedName name="_xlnm.Print_Area" localSheetId="2">Earthworks!$A$1:$H$33</definedName>
    <definedName name="_xlnm.Print_Area" localSheetId="7">Fencing!$A$1:$H$18</definedName>
    <definedName name="_xlnm.Print_Area" localSheetId="3">'Medium-Pressure'!$A$1:$H$56</definedName>
    <definedName name="_xlnm.Print_Area" localSheetId="0">'P&amp;G'!$A$1:$H$108</definedName>
    <definedName name="_xlnm.Print_Area" localSheetId="10">'Pipe Bridge'!$A$1:$H$75</definedName>
    <definedName name="_xlnm.Print_Area" localSheetId="9">'Road Crossing'!$A$1:$H$36</definedName>
    <definedName name="_xlnm.Print_Area" localSheetId="11">SUMMARY!$A$1:$C$21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3" i="16" l="1"/>
  <c r="H92" i="16"/>
  <c r="B6" i="10" l="1"/>
  <c r="H77" i="16"/>
  <c r="G78" i="16" s="1"/>
  <c r="H75" i="16"/>
  <c r="G76" i="16" s="1"/>
  <c r="H69" i="16"/>
  <c r="G70" i="16" s="1"/>
  <c r="H67" i="16"/>
  <c r="G68" i="16" s="1"/>
  <c r="H65" i="16"/>
  <c r="G66" i="16" s="1"/>
  <c r="G63" i="16"/>
  <c r="H63" i="16" s="1"/>
  <c r="G64" i="16" s="1"/>
  <c r="H61" i="16"/>
  <c r="G62" i="16" s="1"/>
  <c r="G61" i="16"/>
  <c r="G59" i="16"/>
  <c r="H59" i="16" s="1"/>
  <c r="G60" i="16" s="1"/>
  <c r="H53" i="4"/>
  <c r="G54" i="4" s="1"/>
  <c r="H51" i="4"/>
  <c r="G52" i="4" s="1"/>
  <c r="B16" i="10"/>
  <c r="F57" i="15"/>
  <c r="F56" i="15"/>
  <c r="B15" i="10"/>
  <c r="B14" i="10"/>
  <c r="B13" i="10"/>
  <c r="F9" i="12" l="1"/>
  <c r="F15" i="4"/>
  <c r="F7" i="2"/>
  <c r="F18" i="4" l="1"/>
  <c r="F19" i="4"/>
  <c r="F16" i="4"/>
  <c r="F17" i="4" l="1"/>
  <c r="F20" i="4" l="1"/>
  <c r="D23" i="10" l="1"/>
  <c r="B12" i="10" l="1"/>
  <c r="B11" i="10"/>
  <c r="B10" i="10"/>
  <c r="B9" i="10"/>
  <c r="B8" i="10"/>
  <c r="B7" i="10"/>
  <c r="D24" i="10" l="1"/>
  <c r="D25" i="10" l="1"/>
  <c r="H20" i="10" l="1"/>
  <c r="H22" i="10" s="1"/>
</calcChain>
</file>

<file path=xl/sharedStrings.xml><?xml version="1.0" encoding="utf-8"?>
<sst xmlns="http://schemas.openxmlformats.org/spreadsheetml/2006/main" count="1252" uniqueCount="776">
  <si>
    <t>ITEM</t>
  </si>
  <si>
    <t>PAYMENT REFERS</t>
  </si>
  <si>
    <t>DESCRIPTION</t>
  </si>
  <si>
    <t>UNIT</t>
  </si>
  <si>
    <t>QUANTITY</t>
  </si>
  <si>
    <t>RATE</t>
  </si>
  <si>
    <t>AMOUNT</t>
  </si>
  <si>
    <t>TOTAL CARRIED FORWARD</t>
  </si>
  <si>
    <t>Fixed-Charge and Value-Related Items</t>
  </si>
  <si>
    <t>Contractual Requirements</t>
  </si>
  <si>
    <t>SANS     1200 A</t>
  </si>
  <si>
    <t>8.3.1</t>
  </si>
  <si>
    <t>Establish facilities on the Site</t>
  </si>
  <si>
    <t>Sum</t>
  </si>
  <si>
    <t>8.3.2</t>
  </si>
  <si>
    <t>Facilities for Engineer:</t>
  </si>
  <si>
    <t>8.3.2.3</t>
  </si>
  <si>
    <t>PSAB 3.2</t>
  </si>
  <si>
    <t>Facilities for Contractor for duration of construction except where otherwise stated</t>
  </si>
  <si>
    <t>PS 7.2</t>
  </si>
  <si>
    <t>(a) Offices, workshops and storage sheds</t>
  </si>
  <si>
    <t>(b) Ablution and latrine facilities</t>
  </si>
  <si>
    <t>PS 7.6</t>
  </si>
  <si>
    <t>(c) Living Accomodation</t>
  </si>
  <si>
    <t>(d) Tools and equipment</t>
  </si>
  <si>
    <t>PS 7.1</t>
  </si>
  <si>
    <t>(e) Water supplies, electric power and communications</t>
  </si>
  <si>
    <t>(f) Dealing with water (Subclause 5.5)</t>
  </si>
  <si>
    <t>(g) Access (see 5.8)</t>
  </si>
  <si>
    <t>(h) Plant</t>
  </si>
  <si>
    <t>(a) Furnished offices (1 No.)</t>
  </si>
  <si>
    <t>(b) Telephone</t>
  </si>
  <si>
    <t xml:space="preserve">(d) Provision of survey equipment </t>
  </si>
  <si>
    <t>(e) Engineers Equipment</t>
  </si>
  <si>
    <t>8.3.3</t>
  </si>
  <si>
    <t>Other Fixed-Charge Obligations</t>
  </si>
  <si>
    <t>SANS     1200 AA</t>
  </si>
  <si>
    <t>8.3.4</t>
  </si>
  <si>
    <t>Removal of Engineer's and Contractor's site establishment on completion</t>
  </si>
  <si>
    <t>PD</t>
  </si>
  <si>
    <t>Compliance with Occupational Health &amp; Safety. The sum shall cover the fixed cost associated with the Contractor's Health &amp; Safety Obligations</t>
  </si>
  <si>
    <t>PE</t>
  </si>
  <si>
    <t>Compliance with Environmental Management Obligations. The sum shall cover the fixed cost associated with the Contractor's Environmental Management Obligations</t>
  </si>
  <si>
    <t>Compliance with As-Built Requirements</t>
  </si>
  <si>
    <t>BROUGHT FORWARD</t>
  </si>
  <si>
    <t>Scheduled Time-Related Items</t>
  </si>
  <si>
    <t>8.4.1</t>
  </si>
  <si>
    <t>Contractural Requirements</t>
  </si>
  <si>
    <t>8.4.2</t>
  </si>
  <si>
    <t>Operation and Maintenance of Facilities on Site, for Duration of Construction, except where otherwise stated for engineer</t>
  </si>
  <si>
    <t>8.4.2.1</t>
  </si>
  <si>
    <t>(a) Furnished Office</t>
  </si>
  <si>
    <t>8.4.2.2</t>
  </si>
  <si>
    <t>Facilities for Contractor:</t>
  </si>
  <si>
    <t>Facilities for the Engineer:</t>
  </si>
  <si>
    <t>8.4.3</t>
  </si>
  <si>
    <t>Supervision for the Duration of Construction</t>
  </si>
  <si>
    <t>8.4.5</t>
  </si>
  <si>
    <t>8.3.7</t>
  </si>
  <si>
    <t>Sums stated provisionally by Engineer:</t>
  </si>
  <si>
    <t>Other Time-Related Obligations:</t>
  </si>
  <si>
    <t>Prov. Sum</t>
  </si>
  <si>
    <t>%</t>
  </si>
  <si>
    <t>PS12</t>
  </si>
  <si>
    <t>Overheads, charges &amp; profit on above provisional sum</t>
  </si>
  <si>
    <t xml:space="preserve">Telephone for Employers Agent &amp; Assistant </t>
  </si>
  <si>
    <t>Allow provisional sum for an Engineering surveyor as directed by the Employers Agent</t>
  </si>
  <si>
    <t>Employer's Agent cost for Environmental Management Plan, Method Statement and Contractor Training</t>
  </si>
  <si>
    <t>Overheads charges &amp; profit on above provisional sum</t>
  </si>
  <si>
    <t>Allow provisional sum for the specialised testing of the works, either material or completed works as instructed by the Employers Agent</t>
  </si>
  <si>
    <t>Dayworks (Provisional)</t>
  </si>
  <si>
    <t>a) Labour</t>
  </si>
  <si>
    <t>hrs</t>
  </si>
  <si>
    <t>iii) Semi-skilled</t>
  </si>
  <si>
    <t>iv) Unskilled</t>
  </si>
  <si>
    <t>i) Foreman</t>
  </si>
  <si>
    <t>ii) Skilled</t>
  </si>
  <si>
    <t>PSA8-5</t>
  </si>
  <si>
    <t>iii) Tractor-Loader-Backhoe</t>
  </si>
  <si>
    <t xml:space="preserve">iv) Compactors (Wacker or similar approved) </t>
  </si>
  <si>
    <t>ii) 10m³ Tip Truck</t>
  </si>
  <si>
    <t>i) 6m³ Tip Truck</t>
  </si>
  <si>
    <t>b) Plant</t>
  </si>
  <si>
    <t>i) Allow for net cost of goods or materials actually used</t>
  </si>
  <si>
    <t>c) Materials</t>
  </si>
  <si>
    <t xml:space="preserve">(a) Verification and protection of existing services </t>
  </si>
  <si>
    <t xml:space="preserve"> Sum</t>
  </si>
  <si>
    <t>Temporary Works</t>
  </si>
  <si>
    <t>SANS     1200 C</t>
  </si>
  <si>
    <t>Water Pipes</t>
  </si>
  <si>
    <t>8.2.1</t>
  </si>
  <si>
    <t xml:space="preserve">Clear and grub for pipeline routes up to a width of 2m. </t>
  </si>
  <si>
    <t>m</t>
  </si>
  <si>
    <t>8.2.2</t>
  </si>
  <si>
    <t>Remove and grub large trees and tree stumps of girth:</t>
  </si>
  <si>
    <t>a) Over 1.0m and up to 2.0m</t>
  </si>
  <si>
    <t>No</t>
  </si>
  <si>
    <t>PSC1</t>
  </si>
  <si>
    <t>m³</t>
  </si>
  <si>
    <t>8.2.5</t>
  </si>
  <si>
    <t>Take down existing fences:</t>
  </si>
  <si>
    <t>PSC3</t>
  </si>
  <si>
    <t>Remove and/or secure existing fences that intersect a trench</t>
  </si>
  <si>
    <t>Diamond mesh fencing up to 2m high</t>
  </si>
  <si>
    <t>Remove and secure existing fences that adjoin a trench</t>
  </si>
  <si>
    <t>MISCELLANEOUS</t>
  </si>
  <si>
    <t>Diversion berm, to detail, across road inclusive of imported gravel, compaction and shaping</t>
  </si>
  <si>
    <t>m²</t>
  </si>
  <si>
    <t xml:space="preserve">Construct concrete V-drain, to detail, inclusive of excavation and re-inforcement </t>
  </si>
  <si>
    <t>PSD 2    8.3.2a)</t>
  </si>
  <si>
    <t>Remove topsoil along the trench width of pipelines to a depth of 150mm and stockpile differently from other excavations at positions to be directed by the Engineer.</t>
  </si>
  <si>
    <t>Ungrouted stone pitching, to detail, to from shallow ditch drain at berm outlet</t>
  </si>
  <si>
    <t>TOTAL OF SCHEDULE B CARRIED FORWARD TO SUMMARY</t>
  </si>
  <si>
    <t>TOTAL OF SCHEDULE A CARRIED FORWARD TO SUMMARY</t>
  </si>
  <si>
    <t>A.1</t>
  </si>
  <si>
    <t>A.1.1</t>
  </si>
  <si>
    <t>E.1.1</t>
  </si>
  <si>
    <t>A.1.2</t>
  </si>
  <si>
    <t>A.1.2.1</t>
  </si>
  <si>
    <t>A.1.2.2</t>
  </si>
  <si>
    <t>A.1.3</t>
  </si>
  <si>
    <t>A.1.4</t>
  </si>
  <si>
    <t>A.2</t>
  </si>
  <si>
    <t>A.2.1</t>
  </si>
  <si>
    <t>A.2.2</t>
  </si>
  <si>
    <t>A.2.2.1</t>
  </si>
  <si>
    <t>A.2.2.2</t>
  </si>
  <si>
    <t>A.2.3</t>
  </si>
  <si>
    <t>A.2.5</t>
  </si>
  <si>
    <t>A.3</t>
  </si>
  <si>
    <t>A.4</t>
  </si>
  <si>
    <t>A.4.1</t>
  </si>
  <si>
    <t>A.4.1.1</t>
  </si>
  <si>
    <t>A.4.1.2</t>
  </si>
  <si>
    <t>A.4.1.3</t>
  </si>
  <si>
    <t>A.4.1.4</t>
  </si>
  <si>
    <t>A.5</t>
  </si>
  <si>
    <t>B1</t>
  </si>
  <si>
    <t>B.1.1</t>
  </si>
  <si>
    <t>B.1.2</t>
  </si>
  <si>
    <t>B.1.3</t>
  </si>
  <si>
    <t>B.1.2.1</t>
  </si>
  <si>
    <t>B.1.4</t>
  </si>
  <si>
    <t>B.1.4.1</t>
  </si>
  <si>
    <t>B.1.4.2</t>
  </si>
  <si>
    <t>B.1.4.1.1</t>
  </si>
  <si>
    <t>B.1.4.2.1</t>
  </si>
  <si>
    <t>B.2</t>
  </si>
  <si>
    <t>B.2.1</t>
  </si>
  <si>
    <t>B.2.2</t>
  </si>
  <si>
    <t>B.2.3</t>
  </si>
  <si>
    <t>SABS    1200 DB</t>
  </si>
  <si>
    <t>TOTAL OF SCHEDULE C CARRIED FORWARD TO SUMMARY</t>
  </si>
  <si>
    <t>SCHEDULE C: EARTHWORKS</t>
  </si>
  <si>
    <t>SCHEDULE B: SITE CLEARANCE</t>
  </si>
  <si>
    <t>SCHEDULE A: PRELIMINARY AND GENERAL</t>
  </si>
  <si>
    <t>Excavation (Provisional)</t>
  </si>
  <si>
    <t>8.3.2(a)</t>
  </si>
  <si>
    <t>Excavate in all materials for trenches backfill, compact, and dispose of surplus/unsuitable material, for pipes up to 400mm dia for total trench depth: (ref. PSDB1, PSDB2, PSDB3 and PSDB5)</t>
  </si>
  <si>
    <t xml:space="preserve">0.0 m to 1.0 m </t>
  </si>
  <si>
    <t>1.5m to 2.0m</t>
  </si>
  <si>
    <t xml:space="preserve">8.3.2(b) </t>
  </si>
  <si>
    <t>Hard Rock Material</t>
  </si>
  <si>
    <t xml:space="preserve">Boulder excavation, class A </t>
  </si>
  <si>
    <t>8.3.2(c)</t>
  </si>
  <si>
    <t>Excavate unsuitable material from bottom of trench, incl. backfill compact and dispose of surplus material within freehaul distance of 1 km (ref PSDB4)</t>
  </si>
  <si>
    <t>1.0 m to 1.5 m</t>
  </si>
  <si>
    <t>Excavation ancillaries</t>
  </si>
  <si>
    <t>8.3.3.1 (c)</t>
  </si>
  <si>
    <t>Make up deficiency in backfill material, by importation from borrow pit selected by Contractor</t>
  </si>
  <si>
    <t>8.3.3.3</t>
  </si>
  <si>
    <t>Compaction in road reserves (ref. PSDB 3.5)</t>
  </si>
  <si>
    <t>Compact with material from commercial source to 95% Mod AASHTO</t>
  </si>
  <si>
    <t>PSDB1</t>
  </si>
  <si>
    <t>Backfilling trenches using 13mm washed stone</t>
  </si>
  <si>
    <t>8.3.3.4</t>
  </si>
  <si>
    <t>Extra-over Items 8.3.3.1 (c) for overhaul, in excess of freehaul distance of 1 km</t>
  </si>
  <si>
    <t>m³.km</t>
  </si>
  <si>
    <t>8.3.5</t>
  </si>
  <si>
    <t>Existing Services that Intersect or Adjoin a Pipe Trench</t>
  </si>
  <si>
    <t>(a) Services that intersect a trench a pipe trench</t>
  </si>
  <si>
    <t>i) ESKOM cables</t>
  </si>
  <si>
    <t>No.</t>
  </si>
  <si>
    <t>iii) Watermains up to 300mm dia</t>
  </si>
  <si>
    <t>(b) Services that adjoin a trench a pipe trench</t>
  </si>
  <si>
    <t>SABS    1200 L</t>
  </si>
  <si>
    <t>C.1</t>
  </si>
  <si>
    <t>C.1.1</t>
  </si>
  <si>
    <t>C.1.1.1</t>
  </si>
  <si>
    <t>C.1.1.2</t>
  </si>
  <si>
    <t>C.1.1.3</t>
  </si>
  <si>
    <t>C.1.1.6</t>
  </si>
  <si>
    <t>Extra over items C.1.1 for excavation (provisional) in: (ref. PSDB3)</t>
  </si>
  <si>
    <t>C.1.1.7</t>
  </si>
  <si>
    <t>C.1.1.8</t>
  </si>
  <si>
    <t>C.1.1.9</t>
  </si>
  <si>
    <t>C.1.2</t>
  </si>
  <si>
    <t>C.1.2.1</t>
  </si>
  <si>
    <t>C.1.2.2</t>
  </si>
  <si>
    <t>C.1.2.3</t>
  </si>
  <si>
    <t>C.1.2.4</t>
  </si>
  <si>
    <t>C.1.2.5</t>
  </si>
  <si>
    <t>C.1.3</t>
  </si>
  <si>
    <t>C.1.3.1</t>
  </si>
  <si>
    <t>C.1.4.2</t>
  </si>
  <si>
    <t>C.1.4.2.1</t>
  </si>
  <si>
    <t>C.1.4.2.2</t>
  </si>
  <si>
    <t>SCHEDULE D: MEDIUM-PRESSURE PIPELINES</t>
  </si>
  <si>
    <t>D.1</t>
  </si>
  <si>
    <t>TOTAL OF SCHEDULE D CARRIED FORWARD TO SUMMARY</t>
  </si>
  <si>
    <t>D.1.1.1</t>
  </si>
  <si>
    <t>D.1.1.2</t>
  </si>
  <si>
    <t>D.1.1.3</t>
  </si>
  <si>
    <t>D.1.1.4</t>
  </si>
  <si>
    <t>D.1.1.5</t>
  </si>
  <si>
    <t>50mm dia. HDPE Class PN 12.5</t>
  </si>
  <si>
    <t>63mm dia. HDPE Class PN 12.5</t>
  </si>
  <si>
    <t>75mm dia. HDPE Class PN 12.5</t>
  </si>
  <si>
    <t>D.1.1</t>
  </si>
  <si>
    <t>D.3</t>
  </si>
  <si>
    <t>D.3.1</t>
  </si>
  <si>
    <t>8.2.3</t>
  </si>
  <si>
    <t>PSL 3.13.2</t>
  </si>
  <si>
    <t>75mm</t>
  </si>
  <si>
    <t>100mm</t>
  </si>
  <si>
    <t>Extra-over item 8.2.1 for the supplying, fixing and Bedding of Valves as indicated below:</t>
  </si>
  <si>
    <t>Supply and install the following flanged Resilient seal  Gate valves complete with prefabricated  valve chamber, PN 16 with non-rising spindle, Clockwise closing, including all gaskets, bolts, nuts and washers as per detailed drawings.  All valve chambers will be installed by SMME contractors</t>
  </si>
  <si>
    <t>Isolation Valves Complete with Protective Chamber:</t>
  </si>
  <si>
    <t>50mm</t>
  </si>
  <si>
    <t>80mm</t>
  </si>
  <si>
    <t>Supply and install Check / Non Return Valve assemblies complete with preacast chamber as per detailed drawings. Rate is inclusive of valve chamber and all specials. All valve chambers will be installed by SMME contractors</t>
  </si>
  <si>
    <t>Check / Non Return Valves Complete with Protective Chamber:</t>
  </si>
  <si>
    <t>Supply and install Bulk Water Meter assemblies complete with prefabricated meter chamber as per detailed drawings. 
Note: All valve chambers will be installed by SMME contractors</t>
  </si>
  <si>
    <t>Bulk Water Meter Complete with Protective Chamber:</t>
  </si>
  <si>
    <t>Anchor/thrust blocks and pedestals</t>
  </si>
  <si>
    <t>a) Concrete (15MPa/19)</t>
  </si>
  <si>
    <r>
      <t>m</t>
    </r>
    <r>
      <rPr>
        <vertAlign val="superscript"/>
        <sz val="8"/>
        <color theme="1"/>
        <rFont val="Arial"/>
        <family val="2"/>
      </rPr>
      <t>3</t>
    </r>
  </si>
  <si>
    <t>Marker Posts</t>
  </si>
  <si>
    <t>Supply, paint and install precast concrete marker post as directed by the Engineer</t>
  </si>
  <si>
    <t>WATER DRAW-OFF ARRANGEMENTS</t>
  </si>
  <si>
    <t>Single house connection as per detail</t>
  </si>
  <si>
    <t>Supply and install standpipes complete as per detail drawings including stopcock, splash pad, riser pipe assembly, dole valve, lockable plastic valve box, base etc. as per drawing. Taps have a 20mm Bibcock outlet.</t>
  </si>
  <si>
    <t>E.1</t>
  </si>
  <si>
    <t>SANS     1200 LB</t>
  </si>
  <si>
    <t>E.1.1.1</t>
  </si>
  <si>
    <t>E.1.1.2</t>
  </si>
  <si>
    <t>8.2.2.2</t>
  </si>
  <si>
    <t>Bedding from Borrow Pits</t>
  </si>
  <si>
    <t>Selected fill material</t>
  </si>
  <si>
    <t>Screening / processing of  selected fill materials to produce specified size (excluding granular materials from commercial sources)</t>
  </si>
  <si>
    <t>8.2.2.3</t>
  </si>
  <si>
    <t>Imported from commercial source (including haul).</t>
  </si>
  <si>
    <t>Selected granular material</t>
  </si>
  <si>
    <t>Provision of Bedding from Trench Excavation</t>
  </si>
  <si>
    <t>8.2.1 &amp; PS LB 3.1</t>
  </si>
  <si>
    <t>8.2.1 (a)</t>
  </si>
  <si>
    <t>8.2.1 (b)</t>
  </si>
  <si>
    <t>TOTAL OF SCHEDULE E CARRIED FORWARD TO SUMMARY</t>
  </si>
  <si>
    <t>SANS     1200 DK</t>
  </si>
  <si>
    <t>F.1</t>
  </si>
  <si>
    <t>F.1.1.1</t>
  </si>
  <si>
    <t>F.1.1.2</t>
  </si>
  <si>
    <t>8.2.4</t>
  </si>
  <si>
    <t>G.1</t>
  </si>
  <si>
    <t>SCHEDULE G: RESERVOIRS</t>
  </si>
  <si>
    <t>TOTAL OF SCHEDULE G CARRIED FORWARD TO SUMMARY</t>
  </si>
  <si>
    <t>TOTAL OF SCHEDULE F CARRIED FORWARD TO SUMMARY</t>
  </si>
  <si>
    <t xml:space="preserve">SCHEDULE E: PIPE FITTINGS AND SPECIALS </t>
  </si>
  <si>
    <t>SANS     1200 L</t>
  </si>
  <si>
    <t>8.2.2                                PSL 8.2.4 PSL 8.2.5</t>
  </si>
  <si>
    <t>8.2.4                                       PSL 8.2.6</t>
  </si>
  <si>
    <t>Supply, lay, joint and bed including cutting pipes where required for the following:</t>
  </si>
  <si>
    <t>Extra-over 8.2.1 for the Supplying, Laying and Bedding of Specials complete with Couplings as follows:</t>
  </si>
  <si>
    <t>63mm x 50 mm</t>
  </si>
  <si>
    <t>90mm x 63mm</t>
  </si>
  <si>
    <t>Equal Tees (PN16)</t>
  </si>
  <si>
    <t>75mm x 75mm</t>
  </si>
  <si>
    <t>63mm x 50mm</t>
  </si>
  <si>
    <t>75mm x 50mm</t>
  </si>
  <si>
    <t>90mm x 75mm</t>
  </si>
  <si>
    <t>E.1.1.1.1</t>
  </si>
  <si>
    <t>E.1.1.1.2</t>
  </si>
  <si>
    <t>E.1.1.1.3</t>
  </si>
  <si>
    <t>E.1.1.1.4</t>
  </si>
  <si>
    <t>E.1.1.2.3</t>
  </si>
  <si>
    <t>E.1.1.3</t>
  </si>
  <si>
    <t>E.1.1.3.1</t>
  </si>
  <si>
    <t>E.1.1.4</t>
  </si>
  <si>
    <t>E.1.1.4.1</t>
  </si>
  <si>
    <t>E.1.1.3.2</t>
  </si>
  <si>
    <t>E.1.1.3.3</t>
  </si>
  <si>
    <t>E.1.1.3.4</t>
  </si>
  <si>
    <t>E.1.1.4.2</t>
  </si>
  <si>
    <t>(c) Nameboards (2 No.)</t>
  </si>
  <si>
    <t>F.1.1</t>
  </si>
  <si>
    <t>F.1.2</t>
  </si>
  <si>
    <t>F.1.2.1</t>
  </si>
  <si>
    <t>F.1.2.2</t>
  </si>
  <si>
    <t>F.1.2.3</t>
  </si>
  <si>
    <t>F.1.2.4</t>
  </si>
  <si>
    <t>F.1.3</t>
  </si>
  <si>
    <t>F.1.3.1</t>
  </si>
  <si>
    <t>F.1.3.2</t>
  </si>
  <si>
    <t>SCHEDULE F: BEDDING (PIPES)</t>
  </si>
  <si>
    <t>Supply, delivery, erection and assembly of a 100kl elevated Prestank including stand and associated pipework, Pressed Steel Tank with 5m high structural steel stand Incl. elevated walkway</t>
  </si>
  <si>
    <t>months</t>
  </si>
  <si>
    <t>Duration =</t>
  </si>
  <si>
    <t>Allowance for Health and Safety Officer</t>
  </si>
  <si>
    <t>Reimbursement of Project Steering Committee Members for attendance of meetings to the value of R500.00 per meeting.</t>
  </si>
  <si>
    <t>ii) Overheads, charges &amp; profit on above provisional sum</t>
  </si>
  <si>
    <t>Allow provisional sum for the accredited training of selected potential local labourers</t>
  </si>
  <si>
    <t>Steel Pipes as per specification PSL and to SANS
719 Grade 300WA</t>
  </si>
  <si>
    <t>D.1.2</t>
  </si>
  <si>
    <t>D.1.2.1</t>
  </si>
  <si>
    <t>D.1.2.1.1</t>
  </si>
  <si>
    <t>D.1.2.1.2</t>
  </si>
  <si>
    <t>PREFABRICATED STEEL TANKS</t>
  </si>
  <si>
    <t>Storage Tanks  (Including inlet/outlet control chamber)</t>
  </si>
  <si>
    <t>SANS   1200 G
8.1.3</t>
  </si>
  <si>
    <t>FOUNDATION REINFORCEMENT DETAILS:</t>
  </si>
  <si>
    <t>kg</t>
  </si>
  <si>
    <t>FOUNDATION CONCRETE DETAILS:</t>
  </si>
  <si>
    <t>Strength concrete, Grade 30 MPa/19 mm:</t>
  </si>
  <si>
    <t>Tank stand</t>
  </si>
  <si>
    <t>Excavations and formwork preparations for the reservoir platform</t>
  </si>
  <si>
    <t>8.2.2.2 (a)</t>
  </si>
  <si>
    <t>8.2.2.2 (b)</t>
  </si>
  <si>
    <t>8.2.2.3 (a)</t>
  </si>
  <si>
    <t>8.2.2.3 (b)</t>
  </si>
  <si>
    <t>ADD: CONTINGENCIES @ 10%</t>
  </si>
  <si>
    <t>A</t>
  </si>
  <si>
    <t>B</t>
  </si>
  <si>
    <t>C</t>
  </si>
  <si>
    <t>D</t>
  </si>
  <si>
    <t>E</t>
  </si>
  <si>
    <t>F</t>
  </si>
  <si>
    <t>G</t>
  </si>
  <si>
    <t>H</t>
  </si>
  <si>
    <t xml:space="preserve">SUMMARY OF SECTIONS </t>
  </si>
  <si>
    <t>Umkhanyakude District Municipality</t>
  </si>
  <si>
    <t>Length of Pipelines =</t>
  </si>
  <si>
    <t>Rate/km =</t>
  </si>
  <si>
    <t>Excl. VAT</t>
  </si>
  <si>
    <t>Incl. VAT + Contingency</t>
  </si>
  <si>
    <t>J</t>
  </si>
  <si>
    <t>K</t>
  </si>
  <si>
    <t>L</t>
  </si>
  <si>
    <t>M</t>
  </si>
  <si>
    <t>SUB-TOTAL 1</t>
  </si>
  <si>
    <t>SUB-TOTAL 2</t>
  </si>
  <si>
    <t>km</t>
  </si>
  <si>
    <t>EXCAVATION</t>
  </si>
  <si>
    <t>CONCRETE (STRUCTURAL)</t>
  </si>
  <si>
    <t>High tensile steel bars:</t>
  </si>
  <si>
    <t>(a) Y12 bars</t>
  </si>
  <si>
    <t>(b) Y16 bars</t>
  </si>
  <si>
    <t>Rate Only</t>
  </si>
  <si>
    <t>C.1.3.1.1</t>
  </si>
  <si>
    <t>C.1.3.1.2</t>
  </si>
  <si>
    <t>ADD: VAT @ 15%</t>
  </si>
  <si>
    <t>SCHEDULE</t>
  </si>
  <si>
    <t>75mm dia. x 45° bends.</t>
  </si>
  <si>
    <t>90mm dia. x 11.25° bends.</t>
  </si>
  <si>
    <t>uPVC Pipe Bends (Class 16)</t>
  </si>
  <si>
    <t>110mm dia. x 11.25° bends.</t>
  </si>
  <si>
    <t>110mm dia. x 45° bends.</t>
  </si>
  <si>
    <t>Extra-over 8.2.1 for the supplying, laying, and bedding of steel specials complete with couplings:</t>
  </si>
  <si>
    <t>Steel Pipe Bends</t>
  </si>
  <si>
    <t>400mm dia. x 22.5° bends.</t>
  </si>
  <si>
    <t>400mm dia. x 45° bends.</t>
  </si>
  <si>
    <t>75mm x 50 mm</t>
  </si>
  <si>
    <t>Professional Fees</t>
  </si>
  <si>
    <t>Total</t>
  </si>
  <si>
    <t xml:space="preserve">Tie-Ins/Connecting to existing mains, any type of Tie-ins including "hot tapping " </t>
  </si>
  <si>
    <t>350mm NB</t>
  </si>
  <si>
    <t>400mm NB</t>
  </si>
  <si>
    <t>Supply, bed, lay, disinfect, join and test potable water pipelines on class C bedding, complete with couplings. All works inclusive in the rate, except where specific items are provided. All activites in accordance with project specifications:</t>
  </si>
  <si>
    <t xml:space="preserve">PSL 8.2.17 </t>
  </si>
  <si>
    <t xml:space="preserve">QA and QC by Third Party Inspector </t>
  </si>
  <si>
    <t xml:space="preserve">Prov Sum </t>
  </si>
  <si>
    <t xml:space="preserve">Inspection by suitably qualified third party on site before installation </t>
  </si>
  <si>
    <t xml:space="preserve">Inspection by suitably qualified third party on site after installation </t>
  </si>
  <si>
    <t xml:space="preserve">TOTAL CONTRACT AMOUNT </t>
  </si>
  <si>
    <t>Month</t>
  </si>
  <si>
    <t>PSA 8.4.6.2</t>
  </si>
  <si>
    <t>Security Services Costs</t>
  </si>
  <si>
    <t>75mm x 63mm</t>
  </si>
  <si>
    <t>110mm x 90mm</t>
  </si>
  <si>
    <t>HDPE Reducers</t>
  </si>
  <si>
    <t>HDPE PE100 reducer with a SDR of 11 and a pressure rating of 16 bar. The reducers must be suitable for butt welding on to PE100 HDPE pipe. All reducers must comply with SANS/ISO 4427</t>
  </si>
  <si>
    <t>uPVC Reducers (Class 16)</t>
  </si>
  <si>
    <t>50mm x 50mm</t>
  </si>
  <si>
    <t>63mm x 63mm</t>
  </si>
  <si>
    <t>Reducing Tees (PN16)</t>
  </si>
  <si>
    <t>Steel Tees</t>
  </si>
  <si>
    <t xml:space="preserve">a) 4.5mm thick 250mmx250mmx200 mm Steel Tee (Grade C as per SANS 719). All ends flanged and Rilsan coated as per specifications. </t>
  </si>
  <si>
    <t>Cross</t>
  </si>
  <si>
    <t>E.1.1.6</t>
  </si>
  <si>
    <t>E.1.1.6.1</t>
  </si>
  <si>
    <t>E.1.1.6.2</t>
  </si>
  <si>
    <t>E.1.1.6.3</t>
  </si>
  <si>
    <t>E.1.1.2.4</t>
  </si>
  <si>
    <t>E.1.1.7</t>
  </si>
  <si>
    <t>E.1.1.7.1</t>
  </si>
  <si>
    <t>E.1.1.7.2</t>
  </si>
  <si>
    <t>E.1.1.7.3</t>
  </si>
  <si>
    <t>E.1.1.7.4</t>
  </si>
  <si>
    <t>E.1.1.8</t>
  </si>
  <si>
    <t>E.1.1.8.1</t>
  </si>
  <si>
    <t>E.1.1.9</t>
  </si>
  <si>
    <t>E.1.1.9.1</t>
  </si>
  <si>
    <t>E.1.1.9.2</t>
  </si>
  <si>
    <t>E.1.1.9.3</t>
  </si>
  <si>
    <t>8.3.6</t>
  </si>
  <si>
    <t>Sibongile Elevated Steel Tank</t>
  </si>
  <si>
    <t>End Caps</t>
  </si>
  <si>
    <t>50mm Dia.</t>
  </si>
  <si>
    <t>E.1.1.10</t>
  </si>
  <si>
    <t>E.1.1.10.1</t>
  </si>
  <si>
    <t>Budget</t>
  </si>
  <si>
    <t>Construction cost</t>
  </si>
  <si>
    <t xml:space="preserve">Take delivery of from UKDM stockpile, inspect, repair (if necessary) transport to site, lay in appropriate bedding, generally in 12 metre lengths, welded joint  as required, test, and disinfect Spirally Welded (SAW) steel pipes manufactured to API 5L X42 with a wall thickness of 10 mm with two component cross linked epoxy coating and lining in accordance with SANS 1217, mechanically protected (buried pipelines) by suitable tape wrapping system for potable water pipelines  (subject to change in accordance with corrosion protection investigation report) - for Diameters: </t>
  </si>
  <si>
    <t>D.1.2.1.4</t>
  </si>
  <si>
    <t>D.1.2.1.5</t>
  </si>
  <si>
    <t>D.1.2.1.6</t>
  </si>
  <si>
    <t>D.1.2.1.7</t>
  </si>
  <si>
    <t>D.1.2.1.8</t>
  </si>
  <si>
    <t>Conduct non-destructive integrity testing of the steel pipe through Holiday Tests</t>
  </si>
  <si>
    <t>Apply corrosion protection coatings external damaged sections of the steel  pipe to prevent corrosion and extend service life</t>
  </si>
  <si>
    <t>Install sacrificial anodes or cathodic protection systems where applicable to mitigate corrosion risks</t>
  </si>
  <si>
    <t>Supply and apply DENSO wrapping on all joints</t>
  </si>
  <si>
    <t>R/Pipe</t>
  </si>
  <si>
    <t>90mm dia. PVC-O Class 12</t>
  </si>
  <si>
    <t>Employment of CLO for the duration of the Contract (R8000 pm plus R500 pm cellphone allowance)</t>
  </si>
  <si>
    <t>D.1.2.1.9</t>
  </si>
  <si>
    <t>Provide CCTV camera for internal site inspection before and aftr installation for proof that the installed pipe's integrity is not compromised during handling.</t>
  </si>
  <si>
    <t>Loading, Transportation from UKDM stock pile to contractor's yard, and Off-Loading of pipes - only pipes that have been approved after testing and repairs is to be transported from stock yard</t>
  </si>
  <si>
    <t>Supply and erect galvinised mild steel tank stands or similar approveds with corosion resistance qualities with handrails, walkway and lightning protection</t>
  </si>
  <si>
    <t>J.1</t>
  </si>
  <si>
    <t>TOTAL OF SCHEDULE J CARRIED FORWARD TO SUMMARY</t>
  </si>
  <si>
    <t>SITE CLEARANCE</t>
  </si>
  <si>
    <t>SABS   1200 C</t>
  </si>
  <si>
    <t xml:space="preserve">8.2.1  </t>
  </si>
  <si>
    <t>Clear and grub vegetation in strip 2m wide of 150mm topsoil depth on fencing route. Rate to include for trees of girth upto and including 1m.</t>
  </si>
  <si>
    <t>J.1.1</t>
  </si>
  <si>
    <t>SABS   1200 DA</t>
  </si>
  <si>
    <t>Excavate by hand in all materials to clear fencing route (maximum slot trench width is 0.3m), backfill and compact and dispose of as ordered by the Engineer</t>
  </si>
  <si>
    <t>0 - 1m depth</t>
  </si>
  <si>
    <r>
      <t>m</t>
    </r>
    <r>
      <rPr>
        <vertAlign val="superscript"/>
        <sz val="8"/>
        <rFont val="Arial"/>
        <family val="2"/>
      </rPr>
      <t>3</t>
    </r>
  </si>
  <si>
    <t xml:space="preserve">Fabricate, Supply, Handle, Store, Take Delivery of a Vehicle access swing gates (left and right pieces consists 1 set) of 3.0m high by 6m long total length in clearview or similar approved posts and panels of 76mm X 12mm apertures of 4mm thick black coated wire with anticlimb spike racks on the top. Cost to include for trenching, mounting, concrete works, erecting supporting framework, gate, railing and 50mm brass padlock (with two sets keys) </t>
  </si>
  <si>
    <t>Strength concrete 25MPa/19mm to fencing posts anchor blocks for dimensions of 0.3m x 0.3m x 0.5m per fencing marker post. Posts spaced at 2m intervals</t>
  </si>
  <si>
    <t>Excavate by hand in all materials for fencing construction trenches, backfill, compact and dispose of surplus material as directed by the Engineer:</t>
  </si>
  <si>
    <t>SABS   1200 G</t>
  </si>
  <si>
    <t>J.1.2</t>
  </si>
  <si>
    <t>J.1.2.1</t>
  </si>
  <si>
    <t>J.1.3</t>
  </si>
  <si>
    <t>J.1.4</t>
  </si>
  <si>
    <t>J.2</t>
  </si>
  <si>
    <t>J.2.1</t>
  </si>
  <si>
    <t>Trench, Supply, storage, deliver, handling, erect, mount and Installation of 2.4m high clearview or similar approved galvanised steel coated fencing at 2.4m square posts with panels of 76mm X 12mm apertures of 4mm black coated wire with top anticlimb spike rack. Posts To be installed with with 500mm X 300mm X 300mm post anchor blocks below ground level for 2 ML reservoir site fencing boundary. Total post height = 3.0m</t>
  </si>
  <si>
    <t>SABS   1200 DM</t>
  </si>
  <si>
    <t xml:space="preserve">8.3.1  </t>
  </si>
  <si>
    <t>Clear and grub boulders, trees and bush over full width of roadway (road = 3.5m wide)</t>
  </si>
  <si>
    <t>K.1</t>
  </si>
  <si>
    <t>K.1.1</t>
  </si>
  <si>
    <t>K.1.1.1</t>
  </si>
  <si>
    <t>PREPARATION OF SITE</t>
  </si>
  <si>
    <t>K.1.2</t>
  </si>
  <si>
    <t>Preparation and stripping of site/removal of topsoil to a 300mm depth, stockpile and maintain</t>
  </si>
  <si>
    <t>Preparation and stripping of site/removal to a 300mm depth, haulage (within a freehaul distance of 2km) and spreading to a 150mm depth</t>
  </si>
  <si>
    <t>TREATMENT OF ROAD-BED</t>
  </si>
  <si>
    <t>Cut-to-fill, borrow to fill</t>
  </si>
  <si>
    <t>(a) Cut-to-fill compacted to 90% MOD AASHTO density</t>
  </si>
  <si>
    <t>(a) Borrow-to-fill compacted to 90% MOD AASHTO density</t>
  </si>
  <si>
    <t>Selected layer</t>
  </si>
  <si>
    <t xml:space="preserve">Provision of 200mm thick layer of wearing course material compacted to 95% MOD AASHTO density with material from borrow pits. </t>
  </si>
  <si>
    <t>K.1.3</t>
  </si>
  <si>
    <t>Extra-over for excavating and breaking down materials in:</t>
  </si>
  <si>
    <t>8.3.12</t>
  </si>
  <si>
    <t>Overhaul</t>
  </si>
  <si>
    <t xml:space="preserve">Haulage of materials in excess of 2 km free haul </t>
  </si>
  <si>
    <t>K.1.2.1</t>
  </si>
  <si>
    <t>K.1.3.1</t>
  </si>
  <si>
    <t>N</t>
  </si>
  <si>
    <t>O</t>
  </si>
  <si>
    <t>P</t>
  </si>
  <si>
    <t>Road Crossing</t>
  </si>
  <si>
    <t>Excavation</t>
  </si>
  <si>
    <t>Excavate in soft and intermediate material for pipes at road crossing, including removal and disposal of material</t>
  </si>
  <si>
    <t>Extra-over to Item D1.2.1 to excavate in hard rock</t>
  </si>
  <si>
    <t>8.2.6</t>
  </si>
  <si>
    <t xml:space="preserve">Supply and install pipe sleeve </t>
  </si>
  <si>
    <t>Miscellaneous</t>
  </si>
  <si>
    <t>N°</t>
  </si>
  <si>
    <t xml:space="preserve">Extra-over to Item C2.1 for supply, lay, joint, fix and test the following pipes in the pipe sleeves </t>
  </si>
  <si>
    <t>SANS    1200 LG 8.1.1-A</t>
  </si>
  <si>
    <t xml:space="preserve">(Installation as shown on Drawing UKDM-STD-405) </t>
  </si>
  <si>
    <t>DN 350 Grade X42 steel pipe</t>
  </si>
  <si>
    <t>TOTAL OF SCHEDULE K CARRIED FORWARD TO SUMMARY</t>
  </si>
  <si>
    <t>110mm dia. PVC-O Class 12</t>
  </si>
  <si>
    <t>DN 900 Class 100 D Type SC reinforced concrete pipes</t>
  </si>
  <si>
    <t>Brick-up ends of DN 900 concrete pipe sleeve</t>
  </si>
  <si>
    <t>Contractor's Mark-Up on Item above</t>
  </si>
  <si>
    <t>Refer to attached separate Reservoir schedules on this tender document &amp; put totals here</t>
  </si>
  <si>
    <t>G.1.1</t>
  </si>
  <si>
    <t>2 Mℓ KwaGedleza Reservoir</t>
  </si>
  <si>
    <t>RESERVOIR ANCILLARIES</t>
  </si>
  <si>
    <t>G.1.2</t>
  </si>
  <si>
    <t>Reservoir Inlet Systems</t>
  </si>
  <si>
    <t>Supply and install complete reservoir inlet system as per Drawing indicated below. The rate to include valve, valve chamber, reducers, necessary adaptors, couplings and the like. Equilibrium float control valve  measured elsewhere:</t>
  </si>
  <si>
    <t>G.1.3</t>
  </si>
  <si>
    <t>Reservoir Outlet Systems</t>
  </si>
  <si>
    <t>Supply and install reservoir reticulation outlet Type A as per detail complete with manhole, reducers, flanged adaptors, valve, strainer, pipework and fittings to suit.</t>
  </si>
  <si>
    <t>Supply and install reservoir reticulation outlet Type B as per detail complete with manhole, reducers, flanged adaptors, valve, strainer, pipework and fittings to suit.</t>
  </si>
  <si>
    <t>G.1.4</t>
  </si>
  <si>
    <t>Reservoir Scour Outlet System</t>
  </si>
  <si>
    <t xml:space="preserve">Supply and install reservoir outlet system, complete with valves, manholes and pipewok and fittings to suit as per detail. The rate to include a 10m trapezoidal open drain for overflow. </t>
  </si>
  <si>
    <t>G.1.5</t>
  </si>
  <si>
    <t>Float Valve Control System</t>
  </si>
  <si>
    <t>Supply and install float valves to Village Storage reservior with fittings to suite.</t>
  </si>
  <si>
    <t>G.1.5.1</t>
  </si>
  <si>
    <t>160mm Flanged cast iron level contol valve</t>
  </si>
  <si>
    <t>G.1.5.2</t>
  </si>
  <si>
    <t>90mm Flanged cast iron level control valve</t>
  </si>
  <si>
    <t>600mm ø for 2 Mℓ reservoir, as per detail.</t>
  </si>
  <si>
    <t>H.1</t>
  </si>
  <si>
    <t>H.1.1</t>
  </si>
  <si>
    <t>H.1.2</t>
  </si>
  <si>
    <t>H.1.2.1</t>
  </si>
  <si>
    <t>H.1.3</t>
  </si>
  <si>
    <t>H.1.4</t>
  </si>
  <si>
    <t>J.1.1.1</t>
  </si>
  <si>
    <t>J.1.2.2</t>
  </si>
  <si>
    <t>J.1.3.1</t>
  </si>
  <si>
    <t>J.1.4.1</t>
  </si>
  <si>
    <t>J.1.4.2</t>
  </si>
  <si>
    <t>J.1.5</t>
  </si>
  <si>
    <t>J.1.5.1</t>
  </si>
  <si>
    <t>J.1.6</t>
  </si>
  <si>
    <t>SCHEDULE H: SECURITY FENCING</t>
  </si>
  <si>
    <t>TOTAL OF SCHEDULE H CARRIED FORWARD TO SUMMARY</t>
  </si>
  <si>
    <t>SCHEDULE J: ACCESS ROAD TO 2 Mℓ RESERVOIR</t>
  </si>
  <si>
    <t>SCHEDULE K: ROAD CROSSING</t>
  </si>
  <si>
    <t>K.1.1.2</t>
  </si>
  <si>
    <t>K.1.3.2</t>
  </si>
  <si>
    <t>K.1.3.3</t>
  </si>
  <si>
    <t>LIC</t>
  </si>
  <si>
    <t>Contractor's responsibility for executing the Expanded Public Works Programme / Plan</t>
  </si>
  <si>
    <t>LI</t>
  </si>
  <si>
    <t>Excavate in all materials for abutments, backfill, compact, and dispose of surplus/unsuitable material:</t>
  </si>
  <si>
    <r>
      <t>m</t>
    </r>
    <r>
      <rPr>
        <vertAlign val="superscript"/>
        <sz val="8"/>
        <color theme="1"/>
        <rFont val="Arial"/>
        <family val="2"/>
      </rPr>
      <t>3</t>
    </r>
    <r>
      <rPr>
        <sz val="11"/>
        <color theme="1"/>
        <rFont val="Aptos Narrow"/>
        <family val="2"/>
        <scheme val="minor"/>
      </rPr>
      <t/>
    </r>
  </si>
  <si>
    <t>SABS    1200 G</t>
  </si>
  <si>
    <t>SCHEDULED FORMWORK ITEMS</t>
  </si>
  <si>
    <t>Rough Finish</t>
  </si>
  <si>
    <t>(a) Abutment base edge</t>
  </si>
  <si>
    <r>
      <t>m</t>
    </r>
    <r>
      <rPr>
        <vertAlign val="superscript"/>
        <sz val="8"/>
        <color theme="1"/>
        <rFont val="Arial"/>
        <family val="2"/>
      </rPr>
      <t>2</t>
    </r>
  </si>
  <si>
    <t>Smooth Finish</t>
  </si>
  <si>
    <t>Vertical</t>
  </si>
  <si>
    <t>(a) Abutment walls</t>
  </si>
  <si>
    <t>Horizontal</t>
  </si>
  <si>
    <t>(a) Top of concrete wall</t>
  </si>
  <si>
    <t>(b) Abutment base</t>
  </si>
  <si>
    <t>SCHEDULED REINFORCEMENT ITEMS</t>
  </si>
  <si>
    <t>Mild steel bars:</t>
  </si>
  <si>
    <t>(a) R10 bars</t>
  </si>
  <si>
    <t>(a) Y10 bars</t>
  </si>
  <si>
    <t>(b) Y12 bars</t>
  </si>
  <si>
    <t>(c) Y16 bars</t>
  </si>
  <si>
    <t>SCHEDULED CONCRETE ITEMS</t>
  </si>
  <si>
    <t>Prescribed Mix Concrete</t>
  </si>
  <si>
    <t>(a) No-fines Concrete, 13 mm stone, 1 cement to 6
aggregate (by volume), maximum water to cement
ratio of 2.5:1</t>
  </si>
  <si>
    <t>Strength Concrete, Grade</t>
  </si>
  <si>
    <t>(a) Abutment base</t>
  </si>
  <si>
    <t>(b) Abutments</t>
  </si>
  <si>
    <t>8.4.4</t>
  </si>
  <si>
    <t>Unformed Surface Finishes</t>
  </si>
  <si>
    <t>(a) Wood-floated finish for the following areas:</t>
  </si>
  <si>
    <t>(i) Abutment base</t>
  </si>
  <si>
    <t>(ii) Abutments</t>
  </si>
  <si>
    <t>Aggregate</t>
  </si>
  <si>
    <t>a) 19mm concrete stone levelling layer</t>
  </si>
  <si>
    <t>JOINTS</t>
  </si>
  <si>
    <t>Construction Joints</t>
  </si>
  <si>
    <t>SABS    1200 H</t>
  </si>
  <si>
    <t>STRUCTURAL STEELWORK</t>
  </si>
  <si>
    <t>SCHEDULED ITEMS</t>
  </si>
  <si>
    <t>Supply and fabrication of Grade 300WA steel sections, complete with end plates. (All materials to be hot-dipped galvanized):</t>
  </si>
  <si>
    <t>48,3 x 4,0 CHS</t>
  </si>
  <si>
    <t>76,2 x 4,0 CHS</t>
  </si>
  <si>
    <t>88,9 x 6,0 CHS</t>
  </si>
  <si>
    <t>101,6 x 6,0 CHS</t>
  </si>
  <si>
    <t>152 x 152 x 23 H-section</t>
  </si>
  <si>
    <t>65 x 12 Flat bar</t>
  </si>
  <si>
    <t>Delivery to site</t>
  </si>
  <si>
    <t>Normal delivery</t>
  </si>
  <si>
    <t>t</t>
  </si>
  <si>
    <t>Erection on site</t>
  </si>
  <si>
    <t>Erection bolts</t>
  </si>
  <si>
    <t>M16 bolts (straight) by 65mm long, Grade 8.8</t>
  </si>
  <si>
    <t>M12 bolts (straight) by 30mm long, Grade 8.8</t>
  </si>
  <si>
    <t>Site Welding</t>
  </si>
  <si>
    <t>Holding-down (HD) Bolts, L-shape</t>
  </si>
  <si>
    <t>M20 x 270 mm, Grade 8.8</t>
  </si>
  <si>
    <t>Steel Pipe Support Bracket</t>
  </si>
  <si>
    <t>Supply, fabrication, and installation of a steel pipe support bracket suitable for a 600 mm diameter pipe, including all materials, fixings, and protective coatings. The bracket shall be designed to securely support the pipe under operating conditions, including static and dynamic loads, and shall be compatible with the surrounding infrastructure.</t>
  </si>
  <si>
    <t>Q</t>
  </si>
  <si>
    <t>SCHEDULE L: WATER PIPE BRIDGE</t>
  </si>
  <si>
    <t>Hlalanathi Elevated Steel Tank</t>
  </si>
  <si>
    <t>Supply, delivery, erection and assembly of a 100kl elevated Prestank including stand and associated pipework, Pressed Steel Tank with 10m high structural steel stand Incl. elevated walkway</t>
  </si>
  <si>
    <t>Treatment of road-bed and compaction of materials to 93% MOD AASHTO density. (Materials scarified to 200mm depth).</t>
  </si>
  <si>
    <t>400mm x 110mm</t>
  </si>
  <si>
    <t>Allow for Civil Engineering student or Young Graduate</t>
  </si>
  <si>
    <t>KwaJobe Community Water Supply Scheme - Phase 1: Secondary Bulk, Reticulation &amp; Reservoirs</t>
  </si>
  <si>
    <t>Existing 1 Mℓ Malobeni Reservoir</t>
  </si>
  <si>
    <t xml:space="preserve">Concrete Repair and Structural Rehabilitation </t>
  </si>
  <si>
    <t>Break out and remove spalled concrete, clean and treat exposed reinforcement, apply bonding agent to repair areas, and patch repair with non-shrink repair mortar</t>
  </si>
  <si>
    <t>Crack injection with epoxy resin</t>
  </si>
  <si>
    <t xml:space="preserve">Internal Coating and Waterproofing </t>
  </si>
  <si>
    <t>Prepare surface, apply waterproofing slurry or epoxy lining, and replace joint sealant on floor-wall junctions.</t>
  </si>
  <si>
    <t>ANCILLARY WORKS</t>
  </si>
  <si>
    <t>Replace access hatch and locking mechanism</t>
  </si>
  <si>
    <t>Replace or refurbish inlet/outlet valves</t>
  </si>
  <si>
    <t>Clean and disinfect reservoir post-refurbishment</t>
  </si>
  <si>
    <t>Hydrostatic testing and commissioning</t>
  </si>
  <si>
    <t>RESERVOIR REFURBISHMENT</t>
  </si>
  <si>
    <t>D.1.1.6</t>
  </si>
  <si>
    <t>350mm dia. PVC-O Class 12</t>
  </si>
  <si>
    <t>A1.2.1.1</t>
  </si>
  <si>
    <t>A1.2.1.2</t>
  </si>
  <si>
    <t>A1.2.1.3</t>
  </si>
  <si>
    <t>A1.2.1.4</t>
  </si>
  <si>
    <t>A1.2.1.5</t>
  </si>
  <si>
    <t>A1.2.2.1</t>
  </si>
  <si>
    <t>A1.2.2.2</t>
  </si>
  <si>
    <t>A1.2.2.3</t>
  </si>
  <si>
    <t>A1.2.2.4</t>
  </si>
  <si>
    <t>A1.2.2.5</t>
  </si>
  <si>
    <t>A1.2.2.6</t>
  </si>
  <si>
    <t>A1.2.2.7</t>
  </si>
  <si>
    <t>A1.2.2.8</t>
  </si>
  <si>
    <t>A.1.5</t>
  </si>
  <si>
    <t>A.1.6</t>
  </si>
  <si>
    <t>A.1.7</t>
  </si>
  <si>
    <t>A.1.8</t>
  </si>
  <si>
    <t>A2.2.1.1</t>
  </si>
  <si>
    <t>A2.2.1.2</t>
  </si>
  <si>
    <t>A2.2.1.3</t>
  </si>
  <si>
    <t>A2.2.2.1</t>
  </si>
  <si>
    <t>A2.2.2.2</t>
  </si>
  <si>
    <t>A2.2.2.3</t>
  </si>
  <si>
    <t>A2.2.2.4</t>
  </si>
  <si>
    <t>A2.2.2.5</t>
  </si>
  <si>
    <t>A2.2.2.6</t>
  </si>
  <si>
    <t>A2.2.2.7</t>
  </si>
  <si>
    <t>A2.2.2.8</t>
  </si>
  <si>
    <t>A.2.4</t>
  </si>
  <si>
    <t>A.2.6</t>
  </si>
  <si>
    <t>A.2.7</t>
  </si>
  <si>
    <t>A.2.8</t>
  </si>
  <si>
    <t>A3.1</t>
  </si>
  <si>
    <t>A3.1.1</t>
  </si>
  <si>
    <t>A3.2</t>
  </si>
  <si>
    <t>A3.2.1</t>
  </si>
  <si>
    <t>A3.3</t>
  </si>
  <si>
    <t>A3.3.1</t>
  </si>
  <si>
    <t>A3.4</t>
  </si>
  <si>
    <t>A3.4.1</t>
  </si>
  <si>
    <t>A3.5</t>
  </si>
  <si>
    <t>A3.5.1</t>
  </si>
  <si>
    <t>A3.6</t>
  </si>
  <si>
    <t>A3.6.1</t>
  </si>
  <si>
    <t>A3.7</t>
  </si>
  <si>
    <t>A3.7.1</t>
  </si>
  <si>
    <t>A3.8</t>
  </si>
  <si>
    <t>A3.8.1</t>
  </si>
  <si>
    <t>A4.2</t>
  </si>
  <si>
    <t>A4.2.1</t>
  </si>
  <si>
    <t>A4.2.2</t>
  </si>
  <si>
    <t>A4.2.3</t>
  </si>
  <si>
    <t>A4.2.4</t>
  </si>
  <si>
    <t>A4.3</t>
  </si>
  <si>
    <t>A4.3.1</t>
  </si>
  <si>
    <t>A4.3.2</t>
  </si>
  <si>
    <t>A5.1</t>
  </si>
  <si>
    <t>D3.1.1</t>
  </si>
  <si>
    <t>D3.1.2</t>
  </si>
  <si>
    <t>D3.2</t>
  </si>
  <si>
    <t>D3.2.1</t>
  </si>
  <si>
    <t>D3.3</t>
  </si>
  <si>
    <t>D3.3.1</t>
  </si>
  <si>
    <t>D4</t>
  </si>
  <si>
    <t>D4.1</t>
  </si>
  <si>
    <t>D4.2</t>
  </si>
  <si>
    <t>D5</t>
  </si>
  <si>
    <t>D5.1</t>
  </si>
  <si>
    <t>D6</t>
  </si>
  <si>
    <t>D6.1</t>
  </si>
  <si>
    <t>D6.2</t>
  </si>
  <si>
    <t>D7</t>
  </si>
  <si>
    <t>D7.1</t>
  </si>
  <si>
    <t>D7.1.1</t>
  </si>
  <si>
    <t>D7.2</t>
  </si>
  <si>
    <t>D7.2.1</t>
  </si>
  <si>
    <t>G2</t>
  </si>
  <si>
    <t>G2.1</t>
  </si>
  <si>
    <t>G2.2</t>
  </si>
  <si>
    <t>G3</t>
  </si>
  <si>
    <t>G3.1</t>
  </si>
  <si>
    <t>G3.1.1</t>
  </si>
  <si>
    <t>G2.2.1</t>
  </si>
  <si>
    <t>G2.2.1.1</t>
  </si>
  <si>
    <t>G2.2.1.2</t>
  </si>
  <si>
    <t>G2.1.1</t>
  </si>
  <si>
    <t>G2.1.2</t>
  </si>
  <si>
    <t>G2.1.1.1</t>
  </si>
  <si>
    <t>G2.1.1.2</t>
  </si>
  <si>
    <t>G2.1.2.1</t>
  </si>
  <si>
    <t>G2.1.2.2</t>
  </si>
  <si>
    <t>G2.2.2</t>
  </si>
  <si>
    <t>G2.2.2.1</t>
  </si>
  <si>
    <t>G2.2.2.2</t>
  </si>
  <si>
    <t>G3.2</t>
  </si>
  <si>
    <t>G3.3</t>
  </si>
  <si>
    <t>G3.3.1</t>
  </si>
  <si>
    <t>G3.3.2</t>
  </si>
  <si>
    <t>G3.3.3</t>
  </si>
  <si>
    <t>G3.3.4</t>
  </si>
  <si>
    <t>J1.6.1</t>
  </si>
  <si>
    <t>J1.6.1.1</t>
  </si>
  <si>
    <t>K.1.3.3.1</t>
  </si>
  <si>
    <t>L1.1</t>
  </si>
  <si>
    <t>L1</t>
  </si>
  <si>
    <t>L1.1.1</t>
  </si>
  <si>
    <t>L1.1.2</t>
  </si>
  <si>
    <t>L1.1.2.1</t>
  </si>
  <si>
    <t>L1.1.2.2</t>
  </si>
  <si>
    <t>L1.1.2.3</t>
  </si>
  <si>
    <t>L1.2</t>
  </si>
  <si>
    <t>L1.2.1</t>
  </si>
  <si>
    <t>L1.2.2</t>
  </si>
  <si>
    <t>L1.2.3</t>
  </si>
  <si>
    <t>L1.2.4</t>
  </si>
  <si>
    <t>L1.3</t>
  </si>
  <si>
    <t>L1.3.1</t>
  </si>
  <si>
    <t>L1.3.1.1</t>
  </si>
  <si>
    <t>35 MPa Concrete - 19 mm coarse aggregate in:</t>
  </si>
  <si>
    <t>L1.3.2</t>
  </si>
  <si>
    <t>L1.3.2.1</t>
  </si>
  <si>
    <t>L1.3.2.2</t>
  </si>
  <si>
    <t>L1.3.3</t>
  </si>
  <si>
    <t>L1.3.3.1</t>
  </si>
  <si>
    <t>L1.3.3.2</t>
  </si>
  <si>
    <t>L1.4</t>
  </si>
  <si>
    <t>L1.4.1</t>
  </si>
  <si>
    <t>L1.5</t>
  </si>
  <si>
    <t>L1.5.1</t>
  </si>
  <si>
    <t>L2</t>
  </si>
  <si>
    <t>L2.1</t>
  </si>
  <si>
    <t>L2.1.1</t>
  </si>
  <si>
    <t>L2.1.2</t>
  </si>
  <si>
    <t>L2.1.3</t>
  </si>
  <si>
    <t>L2.1.4</t>
  </si>
  <si>
    <t>L2.1.5</t>
  </si>
  <si>
    <t>L2.1.6</t>
  </si>
  <si>
    <t>L2.2</t>
  </si>
  <si>
    <t>L2.2.1</t>
  </si>
  <si>
    <t>L2.2.2</t>
  </si>
  <si>
    <t>L2.3</t>
  </si>
  <si>
    <t>L2.3.1</t>
  </si>
  <si>
    <t>L2.3.2</t>
  </si>
  <si>
    <t>L2.3.3</t>
  </si>
  <si>
    <t>L2.3.4</t>
  </si>
  <si>
    <t>L2.3.5</t>
  </si>
  <si>
    <t>L3</t>
  </si>
  <si>
    <t>L3.1</t>
  </si>
  <si>
    <t>Tender No.: SCMU003/2026/2027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</si>
</sst>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R&quot;#,##0;[Red]\-&quot;R&quot;#,##0"/>
    <numFmt numFmtId="44" formatCode="_-&quot;R&quot;* #,##0.00_-;\-&quot;R&quot;* #,##0.00_-;_-&quot;R&quot;* &quot;-&quot;??_-;_-@_-"/>
    <numFmt numFmtId="164" formatCode="_ &quot;R&quot;\ * #,##0.00_ ;_ &quot;R&quot;\ * \-#,##0.00_ ;_ &quot;R&quot;\ * &quot;-&quot;??_ ;_ @_ "/>
    <numFmt numFmtId="165" formatCode="_-[$R-1C09]* #,##0.00_-;\-[$R-1C09]* #,##0.00_-;_-[$R-1C09]* &quot;-&quot;??_-;_-@_-"/>
    <numFmt numFmtId="166" formatCode="0.0%"/>
    <numFmt numFmtId="167" formatCode="&quot;R&quot;#,##0.00"/>
    <numFmt numFmtId="168" formatCode="#,##0.0"/>
  </numFmts>
  <fonts count="19" x14ac:knownFonts="1">
    <font>
      <sz val="11"/>
      <color theme="1"/>
      <name val="Aptos Narrow"/>
      <family val="2"/>
      <scheme val="minor"/>
    </font>
    <font>
      <sz val="11"/>
      <color theme="1"/>
      <name val="Aptos Narrow"/>
      <family val="2"/>
      <scheme val="minor"/>
    </font>
    <font>
      <b/>
      <sz val="10"/>
      <color theme="1"/>
      <name val="Arial"/>
      <family val="2"/>
    </font>
    <font>
      <sz val="10"/>
      <color theme="1"/>
      <name val="Arial"/>
      <family val="2"/>
    </font>
    <font>
      <b/>
      <sz val="8"/>
      <color theme="1"/>
      <name val="Arial"/>
      <family val="2"/>
    </font>
    <font>
      <sz val="8"/>
      <color theme="1"/>
      <name val="Arial"/>
      <family val="2"/>
    </font>
    <font>
      <sz val="8"/>
      <name val="Aptos Narrow"/>
      <family val="2"/>
      <scheme val="minor"/>
    </font>
    <font>
      <u/>
      <sz val="8"/>
      <color theme="1"/>
      <name val="Arial"/>
      <family val="2"/>
    </font>
    <font>
      <b/>
      <u/>
      <sz val="8"/>
      <color theme="1"/>
      <name val="Arial"/>
      <family val="2"/>
    </font>
    <font>
      <vertAlign val="superscript"/>
      <sz val="8"/>
      <color theme="1"/>
      <name val="Arial"/>
      <family val="2"/>
    </font>
    <font>
      <sz val="10"/>
      <name val="Arial"/>
      <family val="2"/>
    </font>
    <font>
      <sz val="11"/>
      <name val="Aptos Narrow"/>
      <family val="2"/>
      <scheme val="minor"/>
    </font>
    <font>
      <b/>
      <u/>
      <sz val="10"/>
      <color theme="1"/>
      <name val="Arial"/>
      <family val="2"/>
    </font>
    <font>
      <sz val="8"/>
      <name val="Arial"/>
      <family val="2"/>
    </font>
    <font>
      <vertAlign val="superscript"/>
      <sz val="8"/>
      <name val="Arial"/>
      <family val="2"/>
    </font>
    <font>
      <sz val="8"/>
      <color indexed="8"/>
      <name val="Arial"/>
      <family val="2"/>
    </font>
    <font>
      <sz val="8"/>
      <color theme="1"/>
      <name val="Aptos Narrow"/>
      <family val="2"/>
      <scheme val="minor"/>
    </font>
    <font>
      <b/>
      <sz val="8"/>
      <name val="Arial"/>
      <family val="2"/>
    </font>
    <font>
      <b/>
      <sz val="8"/>
      <color indexed="8"/>
      <name val="Arial"/>
      <family val="2"/>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auto="1"/>
      </right>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
    <xf numFmtId="0" fontId="0" fillId="0" borderId="0"/>
    <xf numFmtId="9" fontId="1" fillId="0" borderId="0" applyFont="0" applyFill="0" applyBorder="0" applyAlignment="0" applyProtection="0"/>
    <xf numFmtId="0" fontId="10" fillId="0" borderId="0"/>
    <xf numFmtId="0" fontId="10" fillId="0" borderId="0"/>
    <xf numFmtId="164" fontId="11" fillId="0" borderId="0" applyFont="0" applyFill="0" applyBorder="0" applyAlignment="0" applyProtection="0"/>
    <xf numFmtId="0" fontId="10" fillId="0" borderId="0"/>
    <xf numFmtId="0" fontId="1" fillId="0" borderId="0"/>
  </cellStyleXfs>
  <cellXfs count="149">
    <xf numFmtId="0" fontId="0" fillId="0" borderId="0" xfId="0"/>
    <xf numFmtId="0" fontId="3" fillId="0" borderId="0" xfId="0" applyFont="1"/>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vertical="center"/>
    </xf>
    <xf numFmtId="0" fontId="5" fillId="0" borderId="7" xfId="0" applyFont="1" applyBorder="1" applyAlignment="1">
      <alignment vertical="center"/>
    </xf>
    <xf numFmtId="0" fontId="4" fillId="0" borderId="0" xfId="0" applyFont="1" applyAlignment="1">
      <alignmen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7" xfId="0" applyFont="1" applyBorder="1" applyAlignment="1">
      <alignment horizontal="center" vertical="center"/>
    </xf>
    <xf numFmtId="0" fontId="5" fillId="0" borderId="0" xfId="0" applyFont="1" applyAlignment="1">
      <alignment vertical="center" wrapText="1"/>
    </xf>
    <xf numFmtId="0" fontId="7" fillId="0" borderId="0" xfId="0" applyFont="1" applyAlignment="1">
      <alignment vertical="center"/>
    </xf>
    <xf numFmtId="0" fontId="7" fillId="0" borderId="0" xfId="0" applyFont="1" applyAlignment="1">
      <alignment vertical="center" wrapText="1"/>
    </xf>
    <xf numFmtId="44" fontId="5" fillId="0" borderId="12" xfId="0" applyNumberFormat="1" applyFont="1" applyBorder="1" applyAlignment="1">
      <alignment horizontal="center" vertical="center"/>
    </xf>
    <xf numFmtId="44" fontId="5" fillId="0" borderId="5" xfId="0" applyNumberFormat="1" applyFont="1" applyBorder="1" applyAlignment="1">
      <alignment horizontal="center" vertical="center"/>
    </xf>
    <xf numFmtId="44" fontId="5" fillId="0" borderId="13" xfId="0" applyNumberFormat="1" applyFont="1" applyBorder="1" applyAlignment="1">
      <alignment horizontal="center" vertical="center"/>
    </xf>
    <xf numFmtId="44" fontId="5" fillId="0" borderId="8" xfId="0" applyNumberFormat="1" applyFont="1" applyBorder="1" applyAlignment="1">
      <alignment horizontal="center" vertical="center"/>
    </xf>
    <xf numFmtId="44" fontId="4" fillId="0" borderId="11" xfId="0" applyNumberFormat="1" applyFont="1" applyBorder="1" applyAlignment="1">
      <alignment horizontal="center" vertical="center"/>
    </xf>
    <xf numFmtId="44" fontId="4" fillId="0" borderId="1" xfId="0" applyNumberFormat="1" applyFont="1" applyBorder="1" applyAlignment="1">
      <alignment horizontal="center" vertical="center"/>
    </xf>
    <xf numFmtId="0" fontId="4" fillId="0" borderId="12" xfId="0" applyFont="1" applyBorder="1" applyAlignment="1">
      <alignment horizontal="center" vertical="center"/>
    </xf>
    <xf numFmtId="0" fontId="8" fillId="0" borderId="0" xfId="0" applyFont="1" applyAlignment="1">
      <alignment vertical="center"/>
    </xf>
    <xf numFmtId="0" fontId="4" fillId="0" borderId="0" xfId="0" applyFont="1" applyAlignment="1">
      <alignment vertical="center" wrapText="1"/>
    </xf>
    <xf numFmtId="0" fontId="4" fillId="0" borderId="4" xfId="0" applyFont="1" applyBorder="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vertical="top" wrapText="1"/>
    </xf>
    <xf numFmtId="0" fontId="8" fillId="0" borderId="0" xfId="0" applyFont="1" applyAlignment="1">
      <alignment vertical="center" wrapText="1"/>
    </xf>
    <xf numFmtId="0" fontId="5" fillId="0" borderId="9" xfId="0" applyFont="1" applyBorder="1" applyAlignment="1">
      <alignment horizontal="right" vertical="center"/>
    </xf>
    <xf numFmtId="0" fontId="5" fillId="0" borderId="10" xfId="0" applyFont="1" applyBorder="1" applyAlignment="1">
      <alignment vertical="center"/>
    </xf>
    <xf numFmtId="0" fontId="5" fillId="0" borderId="11" xfId="0" applyFont="1" applyBorder="1" applyAlignment="1">
      <alignment vertical="center"/>
    </xf>
    <xf numFmtId="44" fontId="5" fillId="0" borderId="0" xfId="0" applyNumberFormat="1" applyFont="1" applyAlignment="1">
      <alignment vertical="center"/>
    </xf>
    <xf numFmtId="0" fontId="3" fillId="0" borderId="0" xfId="2" applyFont="1" applyAlignment="1">
      <alignment horizontal="left" vertical="center" wrapText="1"/>
    </xf>
    <xf numFmtId="0" fontId="3" fillId="0" borderId="0" xfId="0" applyFont="1" applyAlignment="1">
      <alignment vertical="center"/>
    </xf>
    <xf numFmtId="0" fontId="3" fillId="0" borderId="1" xfId="2" applyFont="1" applyBorder="1" applyAlignment="1">
      <alignment horizontal="left" vertical="center" wrapText="1"/>
    </xf>
    <xf numFmtId="0" fontId="2" fillId="0" borderId="1" xfId="2" applyFont="1" applyBorder="1" applyAlignment="1">
      <alignment vertical="center" wrapText="1"/>
    </xf>
    <xf numFmtId="0" fontId="12"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vertical="center"/>
    </xf>
    <xf numFmtId="2" fontId="3" fillId="0" borderId="2" xfId="0" applyNumberFormat="1" applyFont="1" applyBorder="1" applyAlignment="1">
      <alignment vertical="center"/>
    </xf>
    <xf numFmtId="0" fontId="3" fillId="0" borderId="3" xfId="0" applyFont="1" applyBorder="1" applyAlignment="1">
      <alignment vertical="center"/>
    </xf>
    <xf numFmtId="0" fontId="3" fillId="0" borderId="14" xfId="0" applyFont="1" applyBorder="1" applyAlignment="1">
      <alignment vertical="center"/>
    </xf>
    <xf numFmtId="44" fontId="3" fillId="0" borderId="9" xfId="0" applyNumberFormat="1" applyFont="1" applyBorder="1" applyAlignment="1">
      <alignment vertical="center"/>
    </xf>
    <xf numFmtId="0" fontId="3" fillId="0" borderId="10" xfId="0" applyFont="1" applyBorder="1" applyAlignment="1">
      <alignment vertical="center"/>
    </xf>
    <xf numFmtId="0" fontId="3" fillId="0" borderId="13" xfId="0" applyFont="1" applyBorder="1" applyAlignment="1">
      <alignment vertical="center"/>
    </xf>
    <xf numFmtId="44" fontId="3" fillId="0" borderId="6" xfId="0" applyNumberFormat="1"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6" fontId="5" fillId="0" borderId="0" xfId="0" applyNumberFormat="1" applyFont="1" applyAlignment="1">
      <alignment horizontal="left" vertical="center"/>
    </xf>
    <xf numFmtId="0" fontId="3" fillId="0" borderId="15"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2" applyFont="1" applyBorder="1" applyAlignment="1">
      <alignment horizontal="left" vertical="center" wrapText="1"/>
    </xf>
    <xf numFmtId="0" fontId="3" fillId="0" borderId="0" xfId="0" applyFont="1" applyAlignment="1">
      <alignment horizontal="left" vertical="center" wrapText="1"/>
    </xf>
    <xf numFmtId="0" fontId="2" fillId="0" borderId="28" xfId="0" applyFont="1" applyBorder="1" applyAlignment="1">
      <alignment horizontal="center" vertical="center" wrapText="1"/>
    </xf>
    <xf numFmtId="0" fontId="2" fillId="0" borderId="29" xfId="2" applyFont="1" applyBorder="1" applyAlignment="1">
      <alignment horizontal="left" vertical="center" wrapText="1"/>
    </xf>
    <xf numFmtId="44" fontId="3" fillId="0" borderId="16" xfId="0" applyNumberFormat="1" applyFont="1" applyBorder="1" applyAlignment="1">
      <alignment vertical="center"/>
    </xf>
    <xf numFmtId="44" fontId="2" fillId="0" borderId="30" xfId="0" applyNumberFormat="1" applyFont="1" applyBorder="1" applyAlignment="1">
      <alignment vertical="center"/>
    </xf>
    <xf numFmtId="44" fontId="3" fillId="0" borderId="21" xfId="0" applyNumberFormat="1" applyFont="1" applyBorder="1" applyAlignment="1">
      <alignment vertical="center"/>
    </xf>
    <xf numFmtId="44" fontId="2" fillId="0" borderId="21" xfId="0" applyNumberFormat="1" applyFont="1" applyBorder="1" applyAlignment="1">
      <alignment vertical="center"/>
    </xf>
    <xf numFmtId="44" fontId="2" fillId="0" borderId="24" xfId="0" applyNumberFormat="1" applyFont="1" applyBorder="1" applyAlignment="1">
      <alignment vertical="center"/>
    </xf>
    <xf numFmtId="44" fontId="3" fillId="0" borderId="1" xfId="0" applyNumberFormat="1" applyFont="1" applyBorder="1" applyAlignment="1">
      <alignment vertical="center"/>
    </xf>
    <xf numFmtId="0" fontId="2" fillId="0" borderId="17" xfId="0" applyFont="1" applyBorder="1" applyAlignment="1">
      <alignment horizontal="center" vertical="center"/>
    </xf>
    <xf numFmtId="0" fontId="2" fillId="0" borderId="18" xfId="0" applyFont="1" applyBorder="1" applyAlignment="1">
      <alignment horizontal="center" vertical="center" wrapText="1"/>
    </xf>
    <xf numFmtId="165" fontId="2" fillId="0" borderId="19" xfId="0" applyNumberFormat="1" applyFont="1" applyBorder="1" applyAlignment="1">
      <alignment horizontal="center" vertical="center" wrapText="1"/>
    </xf>
    <xf numFmtId="0" fontId="13" fillId="0" borderId="0" xfId="0" applyFont="1" applyAlignment="1">
      <alignment horizontal="center" vertical="center"/>
    </xf>
    <xf numFmtId="0" fontId="2" fillId="0" borderId="0" xfId="0" applyFont="1" applyAlignment="1">
      <alignment horizontal="center" vertical="center" wrapText="1"/>
    </xf>
    <xf numFmtId="0" fontId="2" fillId="0" borderId="0" xfId="2" applyFont="1" applyAlignment="1">
      <alignment horizontal="left" vertical="center" wrapText="1"/>
    </xf>
    <xf numFmtId="44" fontId="2" fillId="0" borderId="0" xfId="0" applyNumberFormat="1" applyFont="1" applyAlignment="1">
      <alignment vertical="center"/>
    </xf>
    <xf numFmtId="0" fontId="13" fillId="0" borderId="0" xfId="0" applyFont="1" applyAlignment="1">
      <alignment vertical="center" wrapText="1"/>
    </xf>
    <xf numFmtId="0" fontId="3" fillId="0" borderId="6" xfId="0" applyFont="1" applyBorder="1" applyAlignment="1">
      <alignment vertical="center"/>
    </xf>
    <xf numFmtId="166" fontId="3" fillId="0" borderId="0" xfId="1" applyNumberFormat="1" applyFont="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44" fontId="2" fillId="0" borderId="1" xfId="0" applyNumberFormat="1" applyFont="1" applyBorder="1" applyAlignment="1">
      <alignment vertical="center"/>
    </xf>
    <xf numFmtId="0" fontId="2" fillId="0" borderId="1" xfId="0" applyFont="1" applyBorder="1" applyAlignment="1">
      <alignment vertical="center"/>
    </xf>
    <xf numFmtId="0" fontId="13" fillId="0" borderId="12" xfId="5" applyFont="1" applyBorder="1" applyAlignment="1">
      <alignment horizontal="center" vertical="center" wrapText="1"/>
    </xf>
    <xf numFmtId="167" fontId="13" fillId="0" borderId="12" xfId="5" applyNumberFormat="1" applyFont="1" applyBorder="1" applyAlignment="1">
      <alignment horizontal="right" vertical="center" wrapText="1"/>
    </xf>
    <xf numFmtId="0" fontId="16" fillId="0" borderId="0" xfId="0" applyFont="1" applyAlignment="1">
      <alignment horizontal="center" vertical="center"/>
    </xf>
    <xf numFmtId="0" fontId="13" fillId="0" borderId="12" xfId="0" applyFont="1" applyBorder="1" applyAlignment="1">
      <alignment horizontal="center" vertical="center" wrapText="1"/>
    </xf>
    <xf numFmtId="0" fontId="13" fillId="0" borderId="12" xfId="5" applyFont="1" applyBorder="1" applyAlignment="1">
      <alignment horizontal="left" vertical="center" wrapText="1"/>
    </xf>
    <xf numFmtId="0" fontId="17" fillId="0" borderId="12" xfId="5" applyFont="1" applyBorder="1" applyAlignment="1">
      <alignment horizontal="left" vertical="center" wrapText="1"/>
    </xf>
    <xf numFmtId="3" fontId="13" fillId="0" borderId="5" xfId="5" applyNumberFormat="1" applyFont="1" applyBorder="1" applyAlignment="1">
      <alignment horizontal="center" vertical="center" wrapText="1"/>
    </xf>
    <xf numFmtId="0" fontId="16" fillId="0" borderId="12" xfId="0" applyFont="1" applyBorder="1" applyAlignment="1">
      <alignment horizontal="center" vertical="center"/>
    </xf>
    <xf numFmtId="0" fontId="5" fillId="0" borderId="4" xfId="0" applyFont="1" applyBorder="1" applyAlignment="1">
      <alignment vertical="center"/>
    </xf>
    <xf numFmtId="0" fontId="4" fillId="0" borderId="12" xfId="0" applyFont="1" applyBorder="1" applyAlignment="1">
      <alignment horizontal="left" vertical="center"/>
    </xf>
    <xf numFmtId="0" fontId="5" fillId="0" borderId="12" xfId="0" applyFont="1" applyBorder="1" applyAlignment="1">
      <alignment horizontal="left" vertical="center"/>
    </xf>
    <xf numFmtId="0" fontId="4" fillId="0" borderId="4" xfId="0" applyFont="1" applyBorder="1" applyAlignment="1">
      <alignment horizontal="center" vertical="center" wrapText="1"/>
    </xf>
    <xf numFmtId="0" fontId="13" fillId="0" borderId="4" xfId="5" applyFont="1" applyBorder="1" applyAlignment="1">
      <alignment horizontal="left" vertical="top" wrapText="1"/>
    </xf>
    <xf numFmtId="0" fontId="13" fillId="0" borderId="4" xfId="5" applyFont="1" applyBorder="1" applyAlignment="1">
      <alignment horizontal="center" vertical="top" wrapText="1"/>
    </xf>
    <xf numFmtId="0" fontId="5" fillId="0" borderId="4" xfId="0" applyFont="1" applyBorder="1" applyAlignment="1">
      <alignment horizontal="center" vertical="center"/>
    </xf>
    <xf numFmtId="0" fontId="4" fillId="0" borderId="4" xfId="0" applyFont="1" applyBorder="1" applyAlignment="1">
      <alignment horizontal="center" vertical="center"/>
    </xf>
    <xf numFmtId="6" fontId="5" fillId="0" borderId="12" xfId="0" applyNumberFormat="1" applyFont="1" applyBorder="1" applyAlignment="1">
      <alignment horizontal="left" vertical="center"/>
    </xf>
    <xf numFmtId="0" fontId="17" fillId="0" borderId="4" xfId="0" applyFont="1" applyBorder="1" applyAlignment="1">
      <alignment horizontal="center" vertical="center" wrapText="1"/>
    </xf>
    <xf numFmtId="0" fontId="13" fillId="0" borderId="4" xfId="0" applyFont="1" applyBorder="1" applyAlignment="1">
      <alignment horizontal="left" vertical="center" wrapText="1"/>
    </xf>
    <xf numFmtId="168" fontId="13" fillId="0" borderId="5" xfId="5" applyNumberFormat="1" applyFont="1" applyBorder="1" applyAlignment="1">
      <alignment horizontal="center" vertical="center" wrapText="1"/>
    </xf>
    <xf numFmtId="4" fontId="13" fillId="0" borderId="5" xfId="5" applyNumberFormat="1" applyFont="1" applyBorder="1" applyAlignment="1">
      <alignment horizontal="center" vertical="center" wrapText="1"/>
    </xf>
    <xf numFmtId="0" fontId="13" fillId="0" borderId="4" xfId="5" applyFont="1" applyBorder="1" applyAlignment="1">
      <alignment horizontal="center" vertical="center" wrapText="1"/>
    </xf>
    <xf numFmtId="0" fontId="17" fillId="0" borderId="4" xfId="5" applyFont="1" applyBorder="1" applyAlignment="1">
      <alignment horizontal="center" vertical="center" wrapText="1"/>
    </xf>
    <xf numFmtId="0" fontId="13" fillId="0" borderId="12" xfId="0" applyFont="1" applyBorder="1" applyAlignment="1">
      <alignment horizontal="center" vertical="center"/>
    </xf>
    <xf numFmtId="3" fontId="13" fillId="0" borderId="12" xfId="0" applyNumberFormat="1" applyFont="1" applyBorder="1" applyAlignment="1">
      <alignment horizontal="center" vertical="center"/>
    </xf>
    <xf numFmtId="0" fontId="17" fillId="0" borderId="12" xfId="0" applyFont="1" applyBorder="1" applyAlignment="1">
      <alignment horizontal="center" vertical="center" wrapText="1"/>
    </xf>
    <xf numFmtId="0" fontId="13" fillId="0" borderId="4" xfId="0" applyFont="1" applyBorder="1" applyAlignment="1">
      <alignment horizontal="center" vertical="center" wrapText="1"/>
    </xf>
    <xf numFmtId="44" fontId="3" fillId="0" borderId="0" xfId="0" applyNumberFormat="1" applyFont="1"/>
    <xf numFmtId="0" fontId="4" fillId="0" borderId="0" xfId="0" applyFont="1" applyAlignment="1">
      <alignment horizontal="center" vertical="center"/>
    </xf>
    <xf numFmtId="0" fontId="5" fillId="0" borderId="5" xfId="0" applyFont="1" applyBorder="1" applyAlignment="1">
      <alignment vertical="center"/>
    </xf>
    <xf numFmtId="0" fontId="5" fillId="0" borderId="5" xfId="0" applyFont="1" applyBorder="1" applyAlignment="1">
      <alignment horizontal="justify" vertical="center" wrapText="1"/>
    </xf>
    <xf numFmtId="0" fontId="5" fillId="0" borderId="5" xfId="0" applyFont="1" applyBorder="1" applyAlignment="1">
      <alignment horizontal="justify" vertical="center"/>
    </xf>
    <xf numFmtId="0" fontId="15" fillId="0" borderId="5" xfId="6" applyFont="1" applyBorder="1" applyAlignment="1">
      <alignment vertical="center" wrapText="1"/>
    </xf>
    <xf numFmtId="0" fontId="13" fillId="0" borderId="5" xfId="0" applyFont="1" applyBorder="1" applyAlignment="1">
      <alignment horizontal="justify" vertical="center" wrapText="1"/>
    </xf>
    <xf numFmtId="6" fontId="5" fillId="0" borderId="5" xfId="0" applyNumberFormat="1" applyFont="1" applyBorder="1" applyAlignment="1">
      <alignment horizontal="left" vertical="center" wrapText="1"/>
    </xf>
    <xf numFmtId="6" fontId="5" fillId="0" borderId="5" xfId="0" applyNumberFormat="1" applyFont="1" applyBorder="1" applyAlignment="1">
      <alignment horizontal="left" vertical="center"/>
    </xf>
    <xf numFmtId="0" fontId="13" fillId="0" borderId="5" xfId="0" applyFont="1" applyBorder="1" applyAlignment="1">
      <alignment horizontal="left" vertical="center" wrapText="1"/>
    </xf>
    <xf numFmtId="0" fontId="13" fillId="0" borderId="5" xfId="0" applyFont="1" applyBorder="1" applyAlignment="1">
      <alignment horizontal="left" vertical="center"/>
    </xf>
    <xf numFmtId="0" fontId="4" fillId="0" borderId="5" xfId="0" applyFont="1" applyBorder="1" applyAlignment="1">
      <alignment vertical="center"/>
    </xf>
    <xf numFmtId="0" fontId="18" fillId="0" borderId="5" xfId="6" applyFont="1" applyBorder="1" applyAlignment="1">
      <alignment vertical="center" wrapText="1"/>
    </xf>
    <xf numFmtId="0" fontId="17" fillId="0" borderId="5" xfId="0" applyFont="1" applyBorder="1" applyAlignment="1">
      <alignment horizontal="justify" vertical="center" wrapText="1"/>
    </xf>
    <xf numFmtId="6" fontId="4" fillId="0" borderId="5" xfId="0" applyNumberFormat="1" applyFont="1" applyBorder="1" applyAlignment="1">
      <alignment horizontal="left" vertical="center"/>
    </xf>
    <xf numFmtId="0" fontId="17" fillId="0" borderId="5" xfId="0" applyFont="1" applyBorder="1" applyAlignment="1">
      <alignment horizontal="left" vertical="center" wrapText="1"/>
    </xf>
    <xf numFmtId="0" fontId="4" fillId="0" borderId="5" xfId="0" applyFont="1" applyBorder="1" applyAlignment="1">
      <alignment horizontal="justify" vertical="center" wrapText="1"/>
    </xf>
    <xf numFmtId="0" fontId="13" fillId="0" borderId="5" xfId="5" applyFont="1" applyBorder="1" applyAlignment="1">
      <alignment horizontal="justify"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5" fillId="0" borderId="5" xfId="0" applyFont="1" applyBorder="1" applyAlignment="1">
      <alignment horizontal="center" vertical="center"/>
    </xf>
    <xf numFmtId="0" fontId="4" fillId="0" borderId="5" xfId="0" applyFont="1" applyBorder="1" applyAlignment="1">
      <alignment horizontal="center" vertical="center"/>
    </xf>
    <xf numFmtId="0" fontId="17" fillId="0" borderId="12" xfId="5" applyFont="1" applyBorder="1" applyAlignment="1">
      <alignment horizontal="center" vertical="center" wrapText="1"/>
    </xf>
    <xf numFmtId="0" fontId="13" fillId="0" borderId="12" xfId="5" applyFont="1" applyBorder="1" applyAlignment="1">
      <alignment horizontal="center" vertical="top" wrapText="1"/>
    </xf>
    <xf numFmtId="0" fontId="5" fillId="0" borderId="5" xfId="0" applyFont="1" applyBorder="1" applyAlignment="1">
      <alignment horizontal="center" vertical="center" wrapText="1"/>
    </xf>
    <xf numFmtId="44" fontId="4" fillId="0" borderId="12" xfId="0" applyNumberFormat="1" applyFont="1" applyBorder="1" applyAlignment="1">
      <alignment horizontal="center" vertical="center"/>
    </xf>
    <xf numFmtId="44" fontId="4" fillId="0" borderId="5" xfId="0" applyNumberFormat="1" applyFont="1" applyBorder="1" applyAlignment="1">
      <alignment horizontal="center" vertical="center"/>
    </xf>
    <xf numFmtId="0" fontId="4" fillId="0" borderId="12" xfId="0" applyFont="1" applyBorder="1" applyAlignment="1">
      <alignment vertical="center"/>
    </xf>
    <xf numFmtId="0" fontId="5" fillId="0" borderId="12" xfId="0" applyFont="1" applyBorder="1" applyAlignment="1">
      <alignment vertical="center" wrapText="1"/>
    </xf>
    <xf numFmtId="0" fontId="5" fillId="0" borderId="12" xfId="0" applyFont="1" applyBorder="1" applyAlignment="1">
      <alignment vertical="center"/>
    </xf>
    <xf numFmtId="0" fontId="5" fillId="0" borderId="13" xfId="0" applyFont="1" applyBorder="1" applyAlignment="1">
      <alignment horizontal="left" vertical="center"/>
    </xf>
    <xf numFmtId="0" fontId="5" fillId="0" borderId="6" xfId="0" applyFont="1" applyBorder="1" applyAlignment="1">
      <alignment vertical="center" wrapText="1"/>
    </xf>
    <xf numFmtId="0" fontId="5" fillId="0" borderId="6" xfId="0" applyFont="1" applyBorder="1" applyAlignment="1">
      <alignment horizontal="center" vertical="center"/>
    </xf>
    <xf numFmtId="44" fontId="3" fillId="0" borderId="0" xfId="0" applyNumberFormat="1" applyFont="1" applyAlignment="1">
      <alignmen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cellXfs>
  <cellStyles count="7">
    <cellStyle name="Currency 5" xfId="4" xr:uid="{8BC45101-3690-4843-9E94-171659CE28FF}"/>
    <cellStyle name="Normal" xfId="0" builtinId="0"/>
    <cellStyle name="Normal 2 2 2" xfId="3" xr:uid="{66789E47-831A-4BBA-B723-F0D085F91D10}"/>
    <cellStyle name="Normal 5" xfId="6" xr:uid="{9F09D96F-BE5A-4510-BDC7-6ED278BB7CC1}"/>
    <cellStyle name="Normal 6" xfId="5" xr:uid="{ECCF3951-390C-49E5-9A86-471F590AFED3}"/>
    <cellStyle name="Normal_RESG_BoQ_Phase 5B" xfId="2" xr:uid="{6E7663E4-B24D-447F-B891-24D8AC244A3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fluxdevelopmentscientist829-my.sharepoint.com/personal/bongasingatha_fluxdevelopmentscientist829_onmicrosoft_com/Documents/Documents/01.%20Flux/02.%20Umkhanyakude%20DM/01.%20KwaJobe%20CWSS/BOQ/KwaJobe%20CWSS%20-%20BOQ_Engineers%20Estimate_Primary%20Bulk_UNPRICED.xlsx" TargetMode="External"/><Relationship Id="rId2" Type="http://schemas.microsoft.com/office/2019/04/relationships/externalLinkLongPath" Target="https://sdmcosulting-my.sharepoint.com/personal/bongasingatha_fluxdevelopmentscientist829_onmicrosoft_com/Documents/Documents/01.%20Flux/02.%20Umkhanyakude%20DM/01.%20KwaJobe%20CWSS/BOQ/KwaJobe%20CWSS%20-%20BOQ_Engineers%20Estimate_Primary%20Bulk_UNPRICED.xlsx?2F0A93C6" TargetMode="External"/><Relationship Id="rId1" Type="http://schemas.openxmlformats.org/officeDocument/2006/relationships/externalLinkPath" Target="file:///\\2F0A93C6\KwaJobe%20CWSS%20-%20BOQ_Engineers%20Estimate_Primary%20Bulk_UNPRIC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P&amp;G"/>
      <sheetName val="Site Clearance"/>
      <sheetName val="Earthworks"/>
      <sheetName val="Medium-Pressure"/>
      <sheetName val="Pipe Fittings"/>
      <sheetName val="Bedding"/>
      <sheetName val="Reservoirs"/>
      <sheetName val="Pipe Bridge"/>
      <sheetName val="Road Crossing"/>
      <sheetName val="SUMMARY"/>
    </sheetNames>
    <sheetDataSet>
      <sheetData sheetId="0"/>
      <sheetData sheetId="1"/>
      <sheetData sheetId="2"/>
      <sheetData sheetId="3"/>
      <sheetData sheetId="4"/>
      <sheetData sheetId="5"/>
      <sheetData sheetId="6"/>
      <sheetData sheetId="7"/>
      <sheetData sheetId="8"/>
      <sheetData sheetId="9">
        <row r="19">
          <cell r="C19">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D1D33-9A35-4294-BAEF-D0061B330EB3}">
  <dimension ref="A1:L108"/>
  <sheetViews>
    <sheetView view="pageBreakPreview" topLeftCell="A72" zoomScaleNormal="100" zoomScaleSheetLayoutView="100" workbookViewId="0">
      <selection activeCell="M83" sqref="M83"/>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9" width="8.81640625" style="7"/>
    <col min="10" max="10" width="7.36328125" style="7" customWidth="1"/>
    <col min="11" max="11" width="3.08984375" style="7" customWidth="1"/>
    <col min="12" max="16384" width="8.81640625" style="7"/>
  </cols>
  <sheetData>
    <row r="1" spans="1:12" ht="21" x14ac:dyDescent="0.35">
      <c r="A1" s="2" t="s">
        <v>0</v>
      </c>
      <c r="B1" s="5" t="s">
        <v>1</v>
      </c>
      <c r="C1" s="127" t="s">
        <v>546</v>
      </c>
      <c r="D1" s="3" t="s">
        <v>2</v>
      </c>
      <c r="E1" s="6" t="s">
        <v>3</v>
      </c>
      <c r="F1" s="3" t="s">
        <v>4</v>
      </c>
      <c r="G1" s="6" t="s">
        <v>5</v>
      </c>
      <c r="H1" s="4" t="s">
        <v>6</v>
      </c>
    </row>
    <row r="2" spans="1:12" ht="27" customHeight="1" x14ac:dyDescent="0.35">
      <c r="A2" s="28" t="s">
        <v>114</v>
      </c>
      <c r="B2" s="14" t="s">
        <v>10</v>
      </c>
      <c r="C2" s="128"/>
      <c r="D2" s="9" t="s">
        <v>155</v>
      </c>
      <c r="E2" s="10"/>
      <c r="G2" s="19"/>
      <c r="H2" s="20"/>
      <c r="J2" s="33" t="s">
        <v>306</v>
      </c>
      <c r="K2" s="34">
        <v>12</v>
      </c>
      <c r="L2" s="35" t="s">
        <v>305</v>
      </c>
    </row>
    <row r="3" spans="1:12" ht="17.5" customHeight="1" x14ac:dyDescent="0.35">
      <c r="A3" s="29"/>
      <c r="B3" s="10">
        <v>8.3000000000000007</v>
      </c>
      <c r="C3" s="129"/>
      <c r="D3" s="9" t="s">
        <v>8</v>
      </c>
      <c r="E3" s="10"/>
      <c r="G3" s="19"/>
      <c r="H3" s="20"/>
    </row>
    <row r="4" spans="1:12" ht="17.5" customHeight="1" x14ac:dyDescent="0.35">
      <c r="A4" s="29" t="s">
        <v>115</v>
      </c>
      <c r="B4" s="10" t="s">
        <v>11</v>
      </c>
      <c r="C4" s="129"/>
      <c r="D4" s="7" t="s">
        <v>9</v>
      </c>
      <c r="E4" s="10" t="s">
        <v>13</v>
      </c>
      <c r="F4" s="12">
        <v>1</v>
      </c>
      <c r="G4" s="19"/>
      <c r="H4" s="20"/>
    </row>
    <row r="5" spans="1:12" ht="17.5" customHeight="1" x14ac:dyDescent="0.35">
      <c r="A5" s="29" t="s">
        <v>117</v>
      </c>
      <c r="B5" s="10" t="s">
        <v>14</v>
      </c>
      <c r="C5" s="129"/>
      <c r="D5" s="17" t="s">
        <v>12</v>
      </c>
      <c r="E5" s="10"/>
      <c r="G5" s="19"/>
      <c r="H5" s="20"/>
    </row>
    <row r="6" spans="1:12" ht="17.5" customHeight="1" x14ac:dyDescent="0.35">
      <c r="A6" s="29" t="s">
        <v>118</v>
      </c>
      <c r="B6" s="10" t="s">
        <v>16</v>
      </c>
      <c r="C6" s="129"/>
      <c r="D6" s="17" t="s">
        <v>15</v>
      </c>
      <c r="E6" s="10"/>
      <c r="G6" s="19"/>
      <c r="H6" s="20"/>
    </row>
    <row r="7" spans="1:12" ht="17.5" customHeight="1" x14ac:dyDescent="0.35">
      <c r="A7" s="29" t="s">
        <v>627</v>
      </c>
      <c r="B7" s="10" t="s">
        <v>17</v>
      </c>
      <c r="C7" s="129"/>
      <c r="D7" s="7" t="s">
        <v>30</v>
      </c>
      <c r="E7" s="10" t="s">
        <v>13</v>
      </c>
      <c r="F7" s="12">
        <v>1</v>
      </c>
      <c r="G7" s="19"/>
      <c r="H7" s="20"/>
    </row>
    <row r="8" spans="1:12" ht="17.5" customHeight="1" x14ac:dyDescent="0.35">
      <c r="A8" s="29" t="s">
        <v>628</v>
      </c>
      <c r="B8" s="10"/>
      <c r="C8" s="129"/>
      <c r="D8" s="7" t="s">
        <v>31</v>
      </c>
      <c r="E8" s="10" t="s">
        <v>13</v>
      </c>
      <c r="F8" s="12">
        <v>1</v>
      </c>
      <c r="G8" s="19"/>
      <c r="H8" s="20"/>
    </row>
    <row r="9" spans="1:12" ht="17.5" customHeight="1" x14ac:dyDescent="0.35">
      <c r="A9" s="29" t="s">
        <v>629</v>
      </c>
      <c r="B9" s="10"/>
      <c r="C9" s="129"/>
      <c r="D9" s="7" t="s">
        <v>293</v>
      </c>
      <c r="E9" s="10" t="s">
        <v>13</v>
      </c>
      <c r="F9" s="12">
        <v>2</v>
      </c>
      <c r="G9" s="19"/>
      <c r="H9" s="20"/>
    </row>
    <row r="10" spans="1:12" ht="17.5" customHeight="1" x14ac:dyDescent="0.35">
      <c r="A10" s="29" t="s">
        <v>630</v>
      </c>
      <c r="B10" s="10"/>
      <c r="C10" s="129"/>
      <c r="D10" s="7" t="s">
        <v>32</v>
      </c>
      <c r="E10" s="10" t="s">
        <v>13</v>
      </c>
      <c r="F10" s="12">
        <v>1</v>
      </c>
      <c r="G10" s="19"/>
      <c r="H10" s="20"/>
    </row>
    <row r="11" spans="1:12" ht="15.5" customHeight="1" x14ac:dyDescent="0.35">
      <c r="A11" s="29" t="s">
        <v>631</v>
      </c>
      <c r="B11" s="10"/>
      <c r="C11" s="129"/>
      <c r="D11" s="16" t="s">
        <v>33</v>
      </c>
      <c r="E11" s="10" t="s">
        <v>13</v>
      </c>
      <c r="F11" s="12">
        <v>1</v>
      </c>
      <c r="G11" s="19"/>
      <c r="H11" s="20"/>
    </row>
    <row r="12" spans="1:12" ht="17.5" customHeight="1" x14ac:dyDescent="0.35">
      <c r="A12" s="29"/>
      <c r="B12" s="10"/>
      <c r="C12" s="129"/>
      <c r="E12" s="10"/>
      <c r="G12" s="19"/>
      <c r="H12" s="20"/>
    </row>
    <row r="13" spans="1:12" ht="25.5" customHeight="1" x14ac:dyDescent="0.35">
      <c r="A13" s="29" t="s">
        <v>119</v>
      </c>
      <c r="B13" s="10"/>
      <c r="C13" s="129"/>
      <c r="D13" s="18" t="s">
        <v>18</v>
      </c>
      <c r="E13" s="10"/>
      <c r="G13" s="19"/>
      <c r="H13" s="20"/>
    </row>
    <row r="14" spans="1:12" ht="17.5" customHeight="1" x14ac:dyDescent="0.35">
      <c r="A14" s="29" t="s">
        <v>632</v>
      </c>
      <c r="B14" s="10"/>
      <c r="C14" s="129"/>
      <c r="D14" s="7" t="s">
        <v>20</v>
      </c>
      <c r="E14" s="10" t="s">
        <v>13</v>
      </c>
      <c r="F14" s="12">
        <v>1</v>
      </c>
      <c r="G14" s="19"/>
      <c r="H14" s="20"/>
    </row>
    <row r="15" spans="1:12" ht="17.5" customHeight="1" x14ac:dyDescent="0.35">
      <c r="A15" s="29" t="s">
        <v>633</v>
      </c>
      <c r="B15" s="10" t="s">
        <v>19</v>
      </c>
      <c r="C15" s="129"/>
      <c r="D15" s="7" t="s">
        <v>21</v>
      </c>
      <c r="E15" s="10" t="s">
        <v>13</v>
      </c>
      <c r="F15" s="12">
        <v>1</v>
      </c>
      <c r="G15" s="19"/>
      <c r="H15" s="20"/>
    </row>
    <row r="16" spans="1:12" ht="17.5" customHeight="1" x14ac:dyDescent="0.35">
      <c r="A16" s="29" t="s">
        <v>634</v>
      </c>
      <c r="B16" s="10" t="s">
        <v>22</v>
      </c>
      <c r="C16" s="129"/>
      <c r="D16" s="7" t="s">
        <v>23</v>
      </c>
      <c r="E16" s="10" t="s">
        <v>13</v>
      </c>
      <c r="F16" s="12">
        <v>1</v>
      </c>
      <c r="G16" s="19"/>
      <c r="H16" s="20"/>
    </row>
    <row r="17" spans="1:8" ht="17.5" customHeight="1" x14ac:dyDescent="0.35">
      <c r="A17" s="29" t="s">
        <v>635</v>
      </c>
      <c r="B17" s="10"/>
      <c r="C17" s="129"/>
      <c r="D17" s="7" t="s">
        <v>24</v>
      </c>
      <c r="E17" s="10" t="s">
        <v>13</v>
      </c>
      <c r="F17" s="12">
        <v>1</v>
      </c>
      <c r="G17" s="19"/>
      <c r="H17" s="20"/>
    </row>
    <row r="18" spans="1:8" ht="17.5" customHeight="1" x14ac:dyDescent="0.35">
      <c r="A18" s="29" t="s">
        <v>636</v>
      </c>
      <c r="B18" s="10" t="s">
        <v>25</v>
      </c>
      <c r="C18" s="129"/>
      <c r="D18" s="7" t="s">
        <v>26</v>
      </c>
      <c r="E18" s="10" t="s">
        <v>13</v>
      </c>
      <c r="F18" s="12">
        <v>1</v>
      </c>
      <c r="G18" s="19"/>
      <c r="H18" s="20"/>
    </row>
    <row r="19" spans="1:8" ht="17.5" customHeight="1" x14ac:dyDescent="0.35">
      <c r="A19" s="29" t="s">
        <v>637</v>
      </c>
      <c r="B19" s="10"/>
      <c r="C19" s="129"/>
      <c r="D19" s="7" t="s">
        <v>27</v>
      </c>
      <c r="E19" s="10" t="s">
        <v>13</v>
      </c>
      <c r="F19" s="12">
        <v>1</v>
      </c>
      <c r="G19" s="19"/>
      <c r="H19" s="20"/>
    </row>
    <row r="20" spans="1:8" ht="17.5" customHeight="1" x14ac:dyDescent="0.35">
      <c r="A20" s="29" t="s">
        <v>638</v>
      </c>
      <c r="B20" s="10"/>
      <c r="C20" s="129"/>
      <c r="D20" s="7" t="s">
        <v>28</v>
      </c>
      <c r="E20" s="10" t="s">
        <v>13</v>
      </c>
      <c r="F20" s="12">
        <v>1</v>
      </c>
      <c r="G20" s="19"/>
      <c r="H20" s="20"/>
    </row>
    <row r="21" spans="1:8" ht="17.5" customHeight="1" x14ac:dyDescent="0.35">
      <c r="A21" s="29" t="s">
        <v>639</v>
      </c>
      <c r="B21" s="10"/>
      <c r="C21" s="129"/>
      <c r="D21" s="7" t="s">
        <v>29</v>
      </c>
      <c r="E21" s="10" t="s">
        <v>13</v>
      </c>
      <c r="F21" s="12">
        <v>1</v>
      </c>
      <c r="G21" s="19"/>
      <c r="H21" s="20"/>
    </row>
    <row r="22" spans="1:8" ht="25.5" customHeight="1" x14ac:dyDescent="0.35">
      <c r="A22" s="29"/>
      <c r="B22" s="14" t="s">
        <v>36</v>
      </c>
      <c r="C22" s="128"/>
      <c r="E22" s="10"/>
      <c r="G22" s="19"/>
      <c r="H22" s="20"/>
    </row>
    <row r="23" spans="1:8" ht="17.5" customHeight="1" x14ac:dyDescent="0.35">
      <c r="A23" s="29" t="s">
        <v>120</v>
      </c>
      <c r="B23" s="10" t="s">
        <v>34</v>
      </c>
      <c r="C23" s="129"/>
      <c r="D23" s="7" t="s">
        <v>35</v>
      </c>
      <c r="E23" s="10" t="s">
        <v>13</v>
      </c>
      <c r="F23" s="12">
        <v>1</v>
      </c>
      <c r="G23" s="19"/>
      <c r="H23" s="20"/>
    </row>
    <row r="24" spans="1:8" ht="24.5" customHeight="1" x14ac:dyDescent="0.35">
      <c r="A24" s="29" t="s">
        <v>121</v>
      </c>
      <c r="B24" s="10" t="s">
        <v>37</v>
      </c>
      <c r="C24" s="129"/>
      <c r="D24" s="16" t="s">
        <v>38</v>
      </c>
      <c r="E24" s="10" t="s">
        <v>13</v>
      </c>
      <c r="F24" s="12">
        <v>1</v>
      </c>
      <c r="G24" s="19"/>
      <c r="H24" s="20"/>
    </row>
    <row r="25" spans="1:8" ht="36.5" customHeight="1" x14ac:dyDescent="0.35">
      <c r="A25" s="29" t="s">
        <v>640</v>
      </c>
      <c r="B25" s="10" t="s">
        <v>39</v>
      </c>
      <c r="C25" s="129"/>
      <c r="D25" s="16" t="s">
        <v>40</v>
      </c>
      <c r="E25" s="10" t="s">
        <v>13</v>
      </c>
      <c r="F25" s="12">
        <v>1</v>
      </c>
      <c r="G25" s="19"/>
      <c r="H25" s="20"/>
    </row>
    <row r="26" spans="1:8" ht="36.5" customHeight="1" x14ac:dyDescent="0.35">
      <c r="A26" s="29" t="s">
        <v>641</v>
      </c>
      <c r="B26" s="10" t="s">
        <v>41</v>
      </c>
      <c r="C26" s="129"/>
      <c r="D26" s="16" t="s">
        <v>42</v>
      </c>
      <c r="E26" s="10" t="s">
        <v>13</v>
      </c>
      <c r="F26" s="12">
        <v>1</v>
      </c>
      <c r="G26" s="19"/>
      <c r="H26" s="20"/>
    </row>
    <row r="27" spans="1:8" ht="17.5" customHeight="1" x14ac:dyDescent="0.35">
      <c r="A27" s="29" t="s">
        <v>642</v>
      </c>
      <c r="B27" s="10"/>
      <c r="C27" s="129"/>
      <c r="D27" s="16" t="s">
        <v>307</v>
      </c>
      <c r="E27" s="10" t="s">
        <v>13</v>
      </c>
      <c r="F27" s="12">
        <v>1</v>
      </c>
      <c r="G27" s="19"/>
      <c r="H27" s="20"/>
    </row>
    <row r="28" spans="1:8" ht="17.5" customHeight="1" x14ac:dyDescent="0.35">
      <c r="A28" s="29" t="s">
        <v>643</v>
      </c>
      <c r="B28" s="10"/>
      <c r="C28" s="129"/>
      <c r="D28" s="7" t="s">
        <v>43</v>
      </c>
      <c r="E28" s="10" t="s">
        <v>13</v>
      </c>
      <c r="F28" s="12">
        <v>1</v>
      </c>
      <c r="G28" s="19"/>
      <c r="H28" s="20"/>
    </row>
    <row r="29" spans="1:8" ht="17.5" customHeight="1" x14ac:dyDescent="0.35">
      <c r="A29" s="29"/>
      <c r="B29" s="10"/>
      <c r="C29" s="129"/>
      <c r="E29" s="10"/>
      <c r="G29" s="19"/>
      <c r="H29" s="20"/>
    </row>
    <row r="30" spans="1:8" ht="17.5" customHeight="1" x14ac:dyDescent="0.35">
      <c r="A30" s="28" t="s">
        <v>122</v>
      </c>
      <c r="B30" s="25">
        <v>8.4</v>
      </c>
      <c r="C30" s="130"/>
      <c r="D30" s="9" t="s">
        <v>45</v>
      </c>
      <c r="E30" s="10"/>
      <c r="G30" s="19"/>
      <c r="H30" s="20"/>
    </row>
    <row r="31" spans="1:8" ht="17.5" customHeight="1" x14ac:dyDescent="0.35">
      <c r="A31" s="29" t="s">
        <v>123</v>
      </c>
      <c r="B31" s="10" t="s">
        <v>46</v>
      </c>
      <c r="C31" s="129"/>
      <c r="D31" s="7" t="s">
        <v>47</v>
      </c>
      <c r="E31" s="10" t="s">
        <v>13</v>
      </c>
      <c r="F31" s="12">
        <v>1</v>
      </c>
      <c r="G31" s="19"/>
      <c r="H31" s="20"/>
    </row>
    <row r="32" spans="1:8" ht="34.5" customHeight="1" x14ac:dyDescent="0.35">
      <c r="A32" s="29" t="s">
        <v>124</v>
      </c>
      <c r="B32" s="96" t="s">
        <v>48</v>
      </c>
      <c r="C32" s="10"/>
      <c r="D32" s="16" t="s">
        <v>49</v>
      </c>
      <c r="E32" s="10"/>
      <c r="G32" s="19"/>
      <c r="H32" s="20"/>
    </row>
    <row r="33" spans="1:8" ht="17.5" customHeight="1" x14ac:dyDescent="0.35">
      <c r="A33" s="29" t="s">
        <v>125</v>
      </c>
      <c r="B33" s="13" t="s">
        <v>50</v>
      </c>
      <c r="C33" s="13"/>
      <c r="D33" s="17" t="s">
        <v>54</v>
      </c>
      <c r="E33" s="10"/>
      <c r="G33" s="19"/>
      <c r="H33" s="20"/>
    </row>
    <row r="34" spans="1:8" ht="17.5" customHeight="1" x14ac:dyDescent="0.35">
      <c r="A34" s="29" t="s">
        <v>644</v>
      </c>
      <c r="B34" s="10"/>
      <c r="C34" s="10"/>
      <c r="D34" s="7" t="s">
        <v>51</v>
      </c>
      <c r="E34" s="10" t="s">
        <v>13</v>
      </c>
      <c r="F34" s="12">
        <v>1</v>
      </c>
      <c r="G34" s="19"/>
      <c r="H34" s="20"/>
    </row>
    <row r="35" spans="1:8" ht="17.5" customHeight="1" x14ac:dyDescent="0.35">
      <c r="A35" s="92" t="s">
        <v>645</v>
      </c>
      <c r="B35" s="10"/>
      <c r="C35" s="10"/>
      <c r="D35" s="7" t="s">
        <v>293</v>
      </c>
      <c r="E35" s="10" t="s">
        <v>13</v>
      </c>
      <c r="F35" s="12">
        <v>2</v>
      </c>
      <c r="G35" s="19"/>
      <c r="H35" s="20"/>
    </row>
    <row r="36" spans="1:8" ht="17.5" customHeight="1" x14ac:dyDescent="0.35">
      <c r="A36" s="139"/>
      <c r="B36" s="11"/>
      <c r="D36" s="140"/>
      <c r="E36" s="11"/>
      <c r="F36" s="141"/>
      <c r="G36" s="21"/>
      <c r="H36" s="20"/>
    </row>
    <row r="37" spans="1:8" ht="20" customHeight="1" x14ac:dyDescent="0.35">
      <c r="A37" s="146" t="s">
        <v>7</v>
      </c>
      <c r="B37" s="147"/>
      <c r="C37" s="147"/>
      <c r="D37" s="147"/>
      <c r="E37" s="147"/>
      <c r="F37" s="147"/>
      <c r="G37" s="148"/>
      <c r="H37" s="24"/>
    </row>
    <row r="38" spans="1:8" ht="20" customHeight="1" x14ac:dyDescent="0.35">
      <c r="A38" s="146" t="s">
        <v>44</v>
      </c>
      <c r="B38" s="147"/>
      <c r="C38" s="147"/>
      <c r="D38" s="147"/>
      <c r="E38" s="147"/>
      <c r="F38" s="147"/>
      <c r="G38" s="148"/>
      <c r="H38" s="23"/>
    </row>
    <row r="39" spans="1:8" ht="26" customHeight="1" x14ac:dyDescent="0.35">
      <c r="A39" s="29" t="s">
        <v>646</v>
      </c>
      <c r="B39" s="10"/>
      <c r="C39" s="10"/>
      <c r="D39" s="16" t="s">
        <v>547</v>
      </c>
      <c r="E39" s="10" t="s">
        <v>13</v>
      </c>
      <c r="F39" s="12">
        <v>1</v>
      </c>
      <c r="G39" s="19"/>
      <c r="H39" s="20"/>
    </row>
    <row r="40" spans="1:8" ht="17.5" customHeight="1" x14ac:dyDescent="0.35">
      <c r="A40" s="29"/>
      <c r="B40" s="10"/>
      <c r="C40" s="10"/>
      <c r="E40" s="10"/>
      <c r="G40" s="19"/>
      <c r="H40" s="20"/>
    </row>
    <row r="41" spans="1:8" ht="17.5" customHeight="1" x14ac:dyDescent="0.35">
      <c r="A41" s="29" t="s">
        <v>126</v>
      </c>
      <c r="B41" s="10" t="s">
        <v>52</v>
      </c>
      <c r="C41" s="10"/>
      <c r="D41" s="17" t="s">
        <v>53</v>
      </c>
      <c r="E41" s="10"/>
      <c r="G41" s="19"/>
      <c r="H41" s="20"/>
    </row>
    <row r="42" spans="1:8" ht="17.5" customHeight="1" x14ac:dyDescent="0.35">
      <c r="A42" s="29" t="s">
        <v>647</v>
      </c>
      <c r="B42" s="10"/>
      <c r="C42" s="10"/>
      <c r="D42" s="7" t="s">
        <v>20</v>
      </c>
      <c r="E42" s="10" t="s">
        <v>13</v>
      </c>
      <c r="F42" s="12">
        <v>1</v>
      </c>
      <c r="G42" s="19"/>
      <c r="H42" s="20"/>
    </row>
    <row r="43" spans="1:8" ht="17.5" customHeight="1" x14ac:dyDescent="0.35">
      <c r="A43" s="29" t="s">
        <v>648</v>
      </c>
      <c r="B43" s="10" t="s">
        <v>19</v>
      </c>
      <c r="C43" s="10"/>
      <c r="D43" s="16" t="s">
        <v>21</v>
      </c>
      <c r="E43" s="10" t="s">
        <v>13</v>
      </c>
      <c r="F43" s="12">
        <v>1</v>
      </c>
      <c r="G43" s="19"/>
      <c r="H43" s="20"/>
    </row>
    <row r="44" spans="1:8" ht="17.5" customHeight="1" x14ac:dyDescent="0.35">
      <c r="A44" s="29" t="s">
        <v>649</v>
      </c>
      <c r="B44" s="10" t="s">
        <v>22</v>
      </c>
      <c r="C44" s="10"/>
      <c r="D44" s="16" t="s">
        <v>23</v>
      </c>
      <c r="E44" s="10" t="s">
        <v>13</v>
      </c>
      <c r="F44" s="12">
        <v>1</v>
      </c>
      <c r="G44" s="19"/>
      <c r="H44" s="20"/>
    </row>
    <row r="45" spans="1:8" ht="17.5" customHeight="1" x14ac:dyDescent="0.35">
      <c r="A45" s="29" t="s">
        <v>650</v>
      </c>
      <c r="B45" s="10"/>
      <c r="C45" s="10"/>
      <c r="D45" s="7" t="s">
        <v>24</v>
      </c>
      <c r="E45" s="10" t="s">
        <v>13</v>
      </c>
      <c r="F45" s="12">
        <v>1</v>
      </c>
      <c r="G45" s="19"/>
      <c r="H45" s="20"/>
    </row>
    <row r="46" spans="1:8" ht="17.5" customHeight="1" x14ac:dyDescent="0.35">
      <c r="A46" s="29" t="s">
        <v>651</v>
      </c>
      <c r="B46" s="10" t="s">
        <v>25</v>
      </c>
      <c r="C46" s="10"/>
      <c r="D46" s="7" t="s">
        <v>26</v>
      </c>
      <c r="E46" s="10" t="s">
        <v>13</v>
      </c>
      <c r="F46" s="12">
        <v>1</v>
      </c>
      <c r="G46" s="19"/>
      <c r="H46" s="20"/>
    </row>
    <row r="47" spans="1:8" ht="17.5" customHeight="1" x14ac:dyDescent="0.35">
      <c r="A47" s="29" t="s">
        <v>652</v>
      </c>
      <c r="B47" s="10"/>
      <c r="C47" s="10"/>
      <c r="D47" s="7" t="s">
        <v>27</v>
      </c>
      <c r="E47" s="10" t="s">
        <v>13</v>
      </c>
      <c r="F47" s="12">
        <v>1</v>
      </c>
      <c r="G47" s="19"/>
      <c r="H47" s="20"/>
    </row>
    <row r="48" spans="1:8" ht="17.5" customHeight="1" x14ac:dyDescent="0.35">
      <c r="A48" s="29" t="s">
        <v>653</v>
      </c>
      <c r="B48" s="10"/>
      <c r="C48" s="10"/>
      <c r="D48" s="7" t="s">
        <v>28</v>
      </c>
      <c r="E48" s="10" t="s">
        <v>13</v>
      </c>
      <c r="F48" s="12">
        <v>1</v>
      </c>
      <c r="G48" s="19"/>
      <c r="H48" s="20"/>
    </row>
    <row r="49" spans="1:8" ht="17.5" customHeight="1" x14ac:dyDescent="0.35">
      <c r="A49" s="29" t="s">
        <v>654</v>
      </c>
      <c r="B49" s="14"/>
      <c r="C49" s="14"/>
      <c r="D49" s="7" t="s">
        <v>29</v>
      </c>
      <c r="E49" s="10" t="s">
        <v>13</v>
      </c>
      <c r="F49" s="12">
        <v>1</v>
      </c>
      <c r="G49" s="19"/>
      <c r="H49" s="20"/>
    </row>
    <row r="50" spans="1:8" ht="17.5" customHeight="1" x14ac:dyDescent="0.35">
      <c r="A50" s="29"/>
      <c r="B50" s="10"/>
      <c r="C50" s="10"/>
      <c r="E50" s="10"/>
      <c r="G50" s="19"/>
      <c r="H50" s="20"/>
    </row>
    <row r="51" spans="1:8" ht="17.5" customHeight="1" x14ac:dyDescent="0.35">
      <c r="A51" s="29" t="s">
        <v>127</v>
      </c>
      <c r="B51" s="10" t="s">
        <v>55</v>
      </c>
      <c r="C51" s="10"/>
      <c r="D51" s="7" t="s">
        <v>56</v>
      </c>
      <c r="E51" s="10" t="s">
        <v>13</v>
      </c>
      <c r="F51" s="12">
        <v>1</v>
      </c>
      <c r="G51" s="19"/>
      <c r="H51" s="20"/>
    </row>
    <row r="52" spans="1:8" ht="17.5" customHeight="1" x14ac:dyDescent="0.35">
      <c r="A52" s="29" t="s">
        <v>655</v>
      </c>
      <c r="B52" s="10" t="s">
        <v>57</v>
      </c>
      <c r="C52" s="10"/>
      <c r="D52" s="17" t="s">
        <v>60</v>
      </c>
      <c r="E52" s="10" t="s">
        <v>13</v>
      </c>
      <c r="F52" s="12">
        <v>1</v>
      </c>
      <c r="G52" s="19"/>
      <c r="H52" s="20"/>
    </row>
    <row r="53" spans="1:8" ht="37" customHeight="1" x14ac:dyDescent="0.35">
      <c r="A53" s="29" t="s">
        <v>128</v>
      </c>
      <c r="B53" s="10" t="s">
        <v>39</v>
      </c>
      <c r="C53" s="10"/>
      <c r="D53" s="16" t="s">
        <v>40</v>
      </c>
      <c r="E53" s="10" t="s">
        <v>13</v>
      </c>
      <c r="F53" s="12">
        <v>1</v>
      </c>
      <c r="G53" s="19"/>
      <c r="H53" s="20"/>
    </row>
    <row r="54" spans="1:8" ht="37" customHeight="1" x14ac:dyDescent="0.35">
      <c r="A54" s="29" t="s">
        <v>656</v>
      </c>
      <c r="B54" s="10" t="s">
        <v>41</v>
      </c>
      <c r="C54" s="10"/>
      <c r="D54" s="16" t="s">
        <v>42</v>
      </c>
      <c r="E54" s="10" t="s">
        <v>13</v>
      </c>
      <c r="F54" s="12">
        <v>1</v>
      </c>
      <c r="G54" s="19"/>
      <c r="H54" s="20"/>
    </row>
    <row r="55" spans="1:8" ht="17.5" customHeight="1" x14ac:dyDescent="0.35">
      <c r="A55" s="29" t="s">
        <v>657</v>
      </c>
      <c r="B55" s="10" t="s">
        <v>384</v>
      </c>
      <c r="C55" s="10"/>
      <c r="D55" s="16" t="s">
        <v>385</v>
      </c>
      <c r="E55" s="10" t="s">
        <v>383</v>
      </c>
      <c r="F55" s="12">
        <v>12</v>
      </c>
      <c r="G55" s="19"/>
      <c r="H55" s="20"/>
    </row>
    <row r="56" spans="1:8" ht="17.5" customHeight="1" x14ac:dyDescent="0.35">
      <c r="A56" s="29" t="s">
        <v>658</v>
      </c>
      <c r="B56" s="10" t="s">
        <v>58</v>
      </c>
      <c r="C56" s="10"/>
      <c r="D56" s="7" t="s">
        <v>43</v>
      </c>
      <c r="E56" s="10" t="s">
        <v>13</v>
      </c>
      <c r="F56" s="12">
        <v>1</v>
      </c>
      <c r="G56" s="19"/>
      <c r="H56" s="20"/>
    </row>
    <row r="57" spans="1:8" ht="17.5" customHeight="1" x14ac:dyDescent="0.35">
      <c r="A57" s="29"/>
      <c r="B57" s="10"/>
      <c r="C57" s="10"/>
      <c r="E57" s="10"/>
      <c r="G57" s="19"/>
      <c r="H57" s="20"/>
    </row>
    <row r="58" spans="1:8" ht="17.5" customHeight="1" x14ac:dyDescent="0.35">
      <c r="A58" s="29" t="s">
        <v>129</v>
      </c>
      <c r="B58" s="10"/>
      <c r="C58" s="10"/>
      <c r="D58" s="17" t="s">
        <v>59</v>
      </c>
      <c r="E58" s="10"/>
      <c r="G58" s="19"/>
      <c r="H58" s="20"/>
    </row>
    <row r="59" spans="1:8" ht="27" customHeight="1" x14ac:dyDescent="0.35">
      <c r="A59" s="29" t="s">
        <v>659</v>
      </c>
      <c r="B59" s="10" t="s">
        <v>63</v>
      </c>
      <c r="C59" s="10"/>
      <c r="D59" s="75" t="s">
        <v>433</v>
      </c>
      <c r="E59" s="10" t="s">
        <v>61</v>
      </c>
      <c r="F59" s="12">
        <v>1</v>
      </c>
      <c r="G59" s="19">
        <f>(8000+500)*K2</f>
        <v>102000</v>
      </c>
      <c r="H59" s="20">
        <f t="shared" ref="H59:H67" si="0">F59*G59</f>
        <v>102000</v>
      </c>
    </row>
    <row r="60" spans="1:8" ht="17.5" customHeight="1" x14ac:dyDescent="0.35">
      <c r="A60" s="29" t="s">
        <v>660</v>
      </c>
      <c r="B60" s="10"/>
      <c r="C60" s="10"/>
      <c r="D60" s="7" t="s">
        <v>64</v>
      </c>
      <c r="E60" s="10" t="s">
        <v>62</v>
      </c>
      <c r="G60" s="19">
        <f>H59</f>
        <v>102000</v>
      </c>
      <c r="H60" s="20"/>
    </row>
    <row r="61" spans="1:8" ht="33.5" customHeight="1" x14ac:dyDescent="0.35">
      <c r="A61" s="29" t="s">
        <v>661</v>
      </c>
      <c r="B61" s="10"/>
      <c r="C61" s="10"/>
      <c r="D61" s="16" t="s">
        <v>308</v>
      </c>
      <c r="E61" s="10" t="s">
        <v>61</v>
      </c>
      <c r="F61" s="12">
        <v>1</v>
      </c>
      <c r="G61" s="19">
        <f>8*500*K2</f>
        <v>48000</v>
      </c>
      <c r="H61" s="20">
        <f t="shared" si="0"/>
        <v>48000</v>
      </c>
    </row>
    <row r="62" spans="1:8" ht="17.5" customHeight="1" x14ac:dyDescent="0.35">
      <c r="A62" s="29" t="s">
        <v>662</v>
      </c>
      <c r="B62" s="10"/>
      <c r="C62" s="10"/>
      <c r="D62" s="7" t="s">
        <v>64</v>
      </c>
      <c r="E62" s="10" t="s">
        <v>62</v>
      </c>
      <c r="G62" s="19">
        <f>H61</f>
        <v>48000</v>
      </c>
      <c r="H62" s="20"/>
    </row>
    <row r="63" spans="1:8" ht="27" customHeight="1" x14ac:dyDescent="0.35">
      <c r="A63" s="29" t="s">
        <v>663</v>
      </c>
      <c r="B63" s="10"/>
      <c r="C63" s="10"/>
      <c r="D63" s="16" t="s">
        <v>611</v>
      </c>
      <c r="E63" s="10" t="s">
        <v>61</v>
      </c>
      <c r="F63" s="12">
        <v>1</v>
      </c>
      <c r="G63" s="19">
        <f>1*7000*K2</f>
        <v>84000</v>
      </c>
      <c r="H63" s="20">
        <f t="shared" si="0"/>
        <v>84000</v>
      </c>
    </row>
    <row r="64" spans="1:8" ht="17.5" customHeight="1" x14ac:dyDescent="0.35">
      <c r="A64" s="29" t="s">
        <v>664</v>
      </c>
      <c r="B64" s="10"/>
      <c r="C64" s="10"/>
      <c r="D64" s="16" t="s">
        <v>64</v>
      </c>
      <c r="E64" s="10" t="s">
        <v>62</v>
      </c>
      <c r="G64" s="19">
        <f>H63</f>
        <v>84000</v>
      </c>
      <c r="H64" s="20"/>
    </row>
    <row r="65" spans="1:8" ht="17.5" customHeight="1" x14ac:dyDescent="0.35">
      <c r="A65" s="29" t="s">
        <v>665</v>
      </c>
      <c r="B65" s="10"/>
      <c r="C65" s="10"/>
      <c r="D65" s="16" t="s">
        <v>65</v>
      </c>
      <c r="E65" s="10" t="s">
        <v>61</v>
      </c>
      <c r="F65" s="12">
        <v>1</v>
      </c>
      <c r="G65" s="19">
        <v>18000</v>
      </c>
      <c r="H65" s="20">
        <f t="shared" si="0"/>
        <v>18000</v>
      </c>
    </row>
    <row r="66" spans="1:8" ht="17.5" customHeight="1" x14ac:dyDescent="0.35">
      <c r="A66" s="29" t="s">
        <v>666</v>
      </c>
      <c r="B66" s="10"/>
      <c r="C66" s="10"/>
      <c r="D66" s="7" t="s">
        <v>64</v>
      </c>
      <c r="E66" s="10" t="s">
        <v>62</v>
      </c>
      <c r="G66" s="19">
        <f>H65</f>
        <v>18000</v>
      </c>
      <c r="H66" s="20"/>
    </row>
    <row r="67" spans="1:8" ht="27.5" customHeight="1" x14ac:dyDescent="0.35">
      <c r="A67" s="29" t="s">
        <v>667</v>
      </c>
      <c r="B67" s="10"/>
      <c r="C67" s="10"/>
      <c r="D67" s="16" t="s">
        <v>66</v>
      </c>
      <c r="E67" s="10" t="s">
        <v>61</v>
      </c>
      <c r="F67" s="12">
        <v>1</v>
      </c>
      <c r="G67" s="19">
        <v>90000</v>
      </c>
      <c r="H67" s="20">
        <f t="shared" si="0"/>
        <v>90000</v>
      </c>
    </row>
    <row r="68" spans="1:8" ht="17.5" customHeight="1" x14ac:dyDescent="0.35">
      <c r="A68" s="29" t="s">
        <v>668</v>
      </c>
      <c r="B68" s="10"/>
      <c r="C68" s="10"/>
      <c r="D68" s="7" t="s">
        <v>64</v>
      </c>
      <c r="E68" s="10" t="s">
        <v>62</v>
      </c>
      <c r="G68" s="19">
        <f>H67</f>
        <v>90000</v>
      </c>
      <c r="H68" s="20"/>
    </row>
    <row r="69" spans="1:8" ht="26" customHeight="1" x14ac:dyDescent="0.35">
      <c r="A69" s="29" t="s">
        <v>669</v>
      </c>
      <c r="B69" s="10"/>
      <c r="C69" s="10"/>
      <c r="D69" s="16" t="s">
        <v>67</v>
      </c>
      <c r="E69" s="10" t="s">
        <v>61</v>
      </c>
      <c r="F69" s="12">
        <v>1</v>
      </c>
      <c r="G69" s="19">
        <v>80000</v>
      </c>
      <c r="H69" s="20">
        <f t="shared" ref="H69" si="1">F69*G69</f>
        <v>80000</v>
      </c>
    </row>
    <row r="70" spans="1:8" ht="17.5" customHeight="1" x14ac:dyDescent="0.35">
      <c r="A70" s="29" t="s">
        <v>670</v>
      </c>
      <c r="B70" s="10"/>
      <c r="C70" s="10"/>
      <c r="D70" s="7" t="s">
        <v>68</v>
      </c>
      <c r="E70" s="10" t="s">
        <v>62</v>
      </c>
      <c r="G70" s="19">
        <f>H69</f>
        <v>80000</v>
      </c>
      <c r="H70" s="20"/>
    </row>
    <row r="71" spans="1:8" ht="17.5" customHeight="1" x14ac:dyDescent="0.35">
      <c r="A71" s="29"/>
      <c r="B71" s="10"/>
      <c r="C71" s="10"/>
      <c r="E71" s="10"/>
      <c r="G71" s="19"/>
      <c r="H71" s="20"/>
    </row>
    <row r="72" spans="1:8" ht="17.5" customHeight="1" x14ac:dyDescent="0.35">
      <c r="A72" s="30"/>
      <c r="B72" s="11"/>
      <c r="C72" s="11"/>
      <c r="D72" s="8"/>
      <c r="E72" s="11"/>
      <c r="F72" s="15"/>
      <c r="G72" s="21"/>
      <c r="H72" s="22"/>
    </row>
    <row r="73" spans="1:8" ht="20" customHeight="1" x14ac:dyDescent="0.35">
      <c r="A73" s="146" t="s">
        <v>7</v>
      </c>
      <c r="B73" s="147"/>
      <c r="C73" s="147"/>
      <c r="D73" s="147"/>
      <c r="E73" s="147"/>
      <c r="F73" s="147"/>
      <c r="G73" s="148"/>
      <c r="H73" s="24"/>
    </row>
    <row r="74" spans="1:8" ht="20" customHeight="1" x14ac:dyDescent="0.35">
      <c r="A74" s="146" t="s">
        <v>44</v>
      </c>
      <c r="B74" s="147"/>
      <c r="C74" s="147"/>
      <c r="D74" s="147"/>
      <c r="E74" s="147"/>
      <c r="F74" s="147"/>
      <c r="G74" s="148"/>
      <c r="H74" s="23"/>
    </row>
    <row r="75" spans="1:8" ht="36" customHeight="1" x14ac:dyDescent="0.35">
      <c r="A75" s="29" t="s">
        <v>671</v>
      </c>
      <c r="B75" s="10"/>
      <c r="C75" s="10"/>
      <c r="D75" s="16" t="s">
        <v>69</v>
      </c>
      <c r="E75" s="10" t="s">
        <v>61</v>
      </c>
      <c r="F75" s="12">
        <v>1</v>
      </c>
      <c r="G75" s="19">
        <v>30000</v>
      </c>
      <c r="H75" s="20">
        <f t="shared" ref="H75:H77" si="2">F75*G75</f>
        <v>30000</v>
      </c>
    </row>
    <row r="76" spans="1:8" ht="17.5" customHeight="1" x14ac:dyDescent="0.35">
      <c r="A76" s="29" t="s">
        <v>672</v>
      </c>
      <c r="B76" s="10"/>
      <c r="C76" s="10"/>
      <c r="D76" s="16" t="s">
        <v>64</v>
      </c>
      <c r="E76" s="10" t="s">
        <v>62</v>
      </c>
      <c r="G76" s="19">
        <f>H75</f>
        <v>30000</v>
      </c>
      <c r="H76" s="20"/>
    </row>
    <row r="77" spans="1:8" ht="26" customHeight="1" x14ac:dyDescent="0.35">
      <c r="A77" s="29" t="s">
        <v>673</v>
      </c>
      <c r="B77" s="10"/>
      <c r="C77" s="10"/>
      <c r="D77" s="16" t="s">
        <v>310</v>
      </c>
      <c r="E77" s="10" t="s">
        <v>61</v>
      </c>
      <c r="F77" s="12">
        <v>1</v>
      </c>
      <c r="G77" s="19">
        <v>120000</v>
      </c>
      <c r="H77" s="20">
        <f t="shared" si="2"/>
        <v>120000</v>
      </c>
    </row>
    <row r="78" spans="1:8" ht="17.5" customHeight="1" x14ac:dyDescent="0.35">
      <c r="A78" s="29" t="s">
        <v>674</v>
      </c>
      <c r="B78" s="10"/>
      <c r="C78" s="10"/>
      <c r="D78" s="7" t="s">
        <v>64</v>
      </c>
      <c r="E78" s="10" t="s">
        <v>62</v>
      </c>
      <c r="G78" s="19">
        <f>H77</f>
        <v>120000</v>
      </c>
      <c r="H78" s="20"/>
    </row>
    <row r="79" spans="1:8" ht="17.5" customHeight="1" x14ac:dyDescent="0.35">
      <c r="A79" s="29"/>
      <c r="B79" s="10"/>
      <c r="C79" s="10"/>
      <c r="E79" s="10"/>
      <c r="G79" s="19"/>
      <c r="H79" s="20"/>
    </row>
    <row r="80" spans="1:8" ht="17.5" customHeight="1" x14ac:dyDescent="0.35">
      <c r="A80" s="28" t="s">
        <v>130</v>
      </c>
      <c r="B80" s="25">
        <v>8.6999999999999993</v>
      </c>
      <c r="C80" s="25"/>
      <c r="D80" s="9" t="s">
        <v>70</v>
      </c>
      <c r="E80" s="10"/>
      <c r="G80" s="19"/>
      <c r="H80" s="20"/>
    </row>
    <row r="81" spans="1:8" ht="17.5" customHeight="1" x14ac:dyDescent="0.35">
      <c r="A81" s="29" t="s">
        <v>131</v>
      </c>
      <c r="B81" s="10" t="s">
        <v>77</v>
      </c>
      <c r="C81" s="10"/>
      <c r="D81" s="27" t="s">
        <v>71</v>
      </c>
      <c r="E81" s="10"/>
      <c r="G81" s="19"/>
      <c r="H81" s="20"/>
    </row>
    <row r="82" spans="1:8" ht="17.5" customHeight="1" x14ac:dyDescent="0.35">
      <c r="A82" s="29" t="s">
        <v>132</v>
      </c>
      <c r="B82" s="10"/>
      <c r="C82" s="10"/>
      <c r="D82" s="7" t="s">
        <v>75</v>
      </c>
      <c r="E82" s="10" t="s">
        <v>72</v>
      </c>
      <c r="F82" s="12">
        <v>100</v>
      </c>
      <c r="G82" s="19"/>
      <c r="H82" s="20"/>
    </row>
    <row r="83" spans="1:8" ht="17.5" customHeight="1" x14ac:dyDescent="0.35">
      <c r="A83" s="29" t="s">
        <v>133</v>
      </c>
      <c r="B83" s="10"/>
      <c r="C83" s="10"/>
      <c r="D83" s="7" t="s">
        <v>76</v>
      </c>
      <c r="E83" s="10" t="s">
        <v>72</v>
      </c>
      <c r="F83" s="12">
        <v>100</v>
      </c>
      <c r="G83" s="19"/>
      <c r="H83" s="20"/>
    </row>
    <row r="84" spans="1:8" ht="17.5" customHeight="1" x14ac:dyDescent="0.35">
      <c r="A84" s="29" t="s">
        <v>134</v>
      </c>
      <c r="B84" s="10"/>
      <c r="C84" s="10"/>
      <c r="D84" s="7" t="s">
        <v>73</v>
      </c>
      <c r="E84" s="10" t="s">
        <v>72</v>
      </c>
      <c r="F84" s="12">
        <v>100</v>
      </c>
      <c r="G84" s="19"/>
      <c r="H84" s="20"/>
    </row>
    <row r="85" spans="1:8" ht="17.5" customHeight="1" x14ac:dyDescent="0.35">
      <c r="A85" s="29" t="s">
        <v>135</v>
      </c>
      <c r="B85" s="10"/>
      <c r="C85" s="10"/>
      <c r="D85" s="7" t="s">
        <v>74</v>
      </c>
      <c r="E85" s="10" t="s">
        <v>72</v>
      </c>
      <c r="F85" s="12">
        <v>100</v>
      </c>
      <c r="G85" s="19"/>
      <c r="H85" s="20"/>
    </row>
    <row r="86" spans="1:8" ht="17.5" customHeight="1" x14ac:dyDescent="0.35">
      <c r="A86" s="29" t="s">
        <v>675</v>
      </c>
      <c r="B86" s="10"/>
      <c r="C86" s="10"/>
      <c r="D86" s="9" t="s">
        <v>82</v>
      </c>
      <c r="E86" s="10"/>
      <c r="G86" s="19"/>
      <c r="H86" s="20"/>
    </row>
    <row r="87" spans="1:8" ht="17.5" customHeight="1" x14ac:dyDescent="0.35">
      <c r="A87" s="29" t="s">
        <v>676</v>
      </c>
      <c r="B87" s="10"/>
      <c r="C87" s="10"/>
      <c r="D87" s="7" t="s">
        <v>81</v>
      </c>
      <c r="E87" s="10" t="s">
        <v>72</v>
      </c>
      <c r="F87" s="12">
        <v>80</v>
      </c>
      <c r="G87" s="19"/>
      <c r="H87" s="20"/>
    </row>
    <row r="88" spans="1:8" ht="17.5" customHeight="1" x14ac:dyDescent="0.35">
      <c r="A88" s="29" t="s">
        <v>677</v>
      </c>
      <c r="B88" s="10"/>
      <c r="C88" s="10"/>
      <c r="D88" s="7" t="s">
        <v>80</v>
      </c>
      <c r="E88" s="10" t="s">
        <v>72</v>
      </c>
      <c r="F88" s="12">
        <v>80</v>
      </c>
      <c r="G88" s="19"/>
      <c r="H88" s="20"/>
    </row>
    <row r="89" spans="1:8" ht="17.5" customHeight="1" x14ac:dyDescent="0.35">
      <c r="A89" s="29" t="s">
        <v>678</v>
      </c>
      <c r="B89" s="10"/>
      <c r="C89" s="10"/>
      <c r="D89" s="7" t="s">
        <v>78</v>
      </c>
      <c r="E89" s="10" t="s">
        <v>72</v>
      </c>
      <c r="F89" s="12">
        <v>80</v>
      </c>
      <c r="G89" s="19"/>
      <c r="H89" s="20"/>
    </row>
    <row r="90" spans="1:8" ht="17.5" customHeight="1" x14ac:dyDescent="0.35">
      <c r="A90" s="29" t="s">
        <v>679</v>
      </c>
      <c r="B90" s="10"/>
      <c r="C90" s="10"/>
      <c r="D90" s="7" t="s">
        <v>79</v>
      </c>
      <c r="E90" s="10" t="s">
        <v>72</v>
      </c>
      <c r="F90" s="12">
        <v>80</v>
      </c>
      <c r="G90" s="19"/>
      <c r="H90" s="20"/>
    </row>
    <row r="91" spans="1:8" ht="17.5" customHeight="1" x14ac:dyDescent="0.35">
      <c r="A91" s="29" t="s">
        <v>680</v>
      </c>
      <c r="B91" s="10"/>
      <c r="C91" s="10"/>
      <c r="D91" s="9" t="s">
        <v>84</v>
      </c>
      <c r="E91" s="10"/>
      <c r="G91" s="19"/>
      <c r="H91" s="20"/>
    </row>
    <row r="92" spans="1:8" ht="17.5" customHeight="1" x14ac:dyDescent="0.35">
      <c r="A92" s="29" t="s">
        <v>681</v>
      </c>
      <c r="B92" s="10"/>
      <c r="C92" s="10"/>
      <c r="D92" s="16" t="s">
        <v>83</v>
      </c>
      <c r="E92" s="10" t="s">
        <v>61</v>
      </c>
      <c r="F92" s="12">
        <v>1</v>
      </c>
      <c r="G92" s="19">
        <v>50000</v>
      </c>
      <c r="H92" s="20">
        <f t="shared" ref="H92" si="3">F92*G92</f>
        <v>50000</v>
      </c>
    </row>
    <row r="93" spans="1:8" ht="26" customHeight="1" x14ac:dyDescent="0.35">
      <c r="A93" s="29" t="s">
        <v>682</v>
      </c>
      <c r="B93" s="10"/>
      <c r="C93" s="10"/>
      <c r="D93" s="16" t="s">
        <v>309</v>
      </c>
      <c r="E93" s="10" t="s">
        <v>62</v>
      </c>
      <c r="G93" s="19">
        <f>H92</f>
        <v>50000</v>
      </c>
      <c r="H93" s="20"/>
    </row>
    <row r="94" spans="1:8" ht="17.5" customHeight="1" x14ac:dyDescent="0.35">
      <c r="A94" s="29"/>
      <c r="B94" s="10"/>
      <c r="C94" s="10"/>
      <c r="D94" s="16"/>
      <c r="E94" s="10"/>
      <c r="G94" s="19"/>
      <c r="H94" s="20"/>
    </row>
    <row r="95" spans="1:8" ht="17.5" customHeight="1" x14ac:dyDescent="0.35">
      <c r="A95" s="28" t="s">
        <v>136</v>
      </c>
      <c r="B95" s="10"/>
      <c r="C95" s="10"/>
      <c r="D95" s="27" t="s">
        <v>87</v>
      </c>
      <c r="E95" s="10"/>
      <c r="G95" s="19"/>
      <c r="H95" s="20"/>
    </row>
    <row r="96" spans="1:8" ht="17.5" customHeight="1" x14ac:dyDescent="0.35">
      <c r="A96" s="29" t="s">
        <v>683</v>
      </c>
      <c r="B96" s="10"/>
      <c r="C96" s="10"/>
      <c r="D96" s="16" t="s">
        <v>85</v>
      </c>
      <c r="E96" s="10" t="s">
        <v>86</v>
      </c>
      <c r="F96" s="12">
        <v>1</v>
      </c>
      <c r="G96" s="19"/>
      <c r="H96" s="20"/>
    </row>
    <row r="97" spans="1:8" ht="17.5" customHeight="1" x14ac:dyDescent="0.35">
      <c r="A97" s="29"/>
      <c r="B97" s="10"/>
      <c r="C97" s="10"/>
      <c r="E97" s="10"/>
      <c r="G97" s="19"/>
      <c r="H97" s="20"/>
    </row>
    <row r="98" spans="1:8" ht="17.5" customHeight="1" x14ac:dyDescent="0.35">
      <c r="A98" s="29"/>
      <c r="B98" s="10"/>
      <c r="C98" s="10"/>
      <c r="E98" s="10"/>
      <c r="G98" s="19"/>
      <c r="H98" s="20"/>
    </row>
    <row r="99" spans="1:8" ht="17.5" customHeight="1" x14ac:dyDescent="0.35">
      <c r="A99" s="29"/>
      <c r="B99" s="10"/>
      <c r="C99" s="10"/>
      <c r="E99" s="10"/>
      <c r="G99" s="19"/>
      <c r="H99" s="20"/>
    </row>
    <row r="100" spans="1:8" ht="17.5" customHeight="1" x14ac:dyDescent="0.35">
      <c r="A100" s="29"/>
      <c r="B100" s="10"/>
      <c r="C100" s="10"/>
      <c r="E100" s="10"/>
      <c r="G100" s="19"/>
      <c r="H100" s="20"/>
    </row>
    <row r="101" spans="1:8" ht="17.5" customHeight="1" x14ac:dyDescent="0.35">
      <c r="A101" s="29"/>
      <c r="B101" s="10"/>
      <c r="C101" s="10"/>
      <c r="E101" s="10"/>
      <c r="G101" s="19"/>
      <c r="H101" s="20"/>
    </row>
    <row r="102" spans="1:8" ht="17.5" customHeight="1" x14ac:dyDescent="0.35">
      <c r="A102" s="29"/>
      <c r="B102" s="10"/>
      <c r="C102" s="10"/>
      <c r="E102" s="10"/>
      <c r="G102" s="19"/>
      <c r="H102" s="20"/>
    </row>
    <row r="103" spans="1:8" ht="17.5" customHeight="1" x14ac:dyDescent="0.35">
      <c r="A103" s="29"/>
      <c r="B103" s="10"/>
      <c r="C103" s="10"/>
      <c r="E103" s="10"/>
      <c r="G103" s="19"/>
      <c r="H103" s="20"/>
    </row>
    <row r="104" spans="1:8" ht="17.5" customHeight="1" x14ac:dyDescent="0.35">
      <c r="A104" s="29"/>
      <c r="B104" s="10"/>
      <c r="C104" s="10"/>
      <c r="E104" s="10"/>
      <c r="G104" s="19"/>
      <c r="H104" s="20"/>
    </row>
    <row r="105" spans="1:8" ht="17.5" customHeight="1" x14ac:dyDescent="0.35">
      <c r="A105" s="29"/>
      <c r="B105" s="10"/>
      <c r="C105" s="10"/>
      <c r="E105" s="10"/>
      <c r="G105" s="19"/>
      <c r="H105" s="20"/>
    </row>
    <row r="106" spans="1:8" ht="17.5" customHeight="1" x14ac:dyDescent="0.35">
      <c r="A106" s="29"/>
      <c r="B106" s="10"/>
      <c r="C106" s="10"/>
      <c r="E106" s="10"/>
      <c r="G106" s="19"/>
      <c r="H106" s="20"/>
    </row>
    <row r="107" spans="1:8" ht="17.5" customHeight="1" x14ac:dyDescent="0.35">
      <c r="A107" s="30"/>
      <c r="B107" s="11"/>
      <c r="C107" s="11"/>
      <c r="D107" s="8"/>
      <c r="E107" s="11"/>
      <c r="F107" s="15"/>
      <c r="G107" s="21"/>
      <c r="H107" s="22"/>
    </row>
    <row r="108" spans="1:8" ht="20" customHeight="1" x14ac:dyDescent="0.35">
      <c r="A108" s="146" t="s">
        <v>113</v>
      </c>
      <c r="B108" s="147"/>
      <c r="C108" s="147"/>
      <c r="D108" s="147"/>
      <c r="E108" s="147"/>
      <c r="F108" s="147"/>
      <c r="G108" s="148"/>
      <c r="H108" s="24"/>
    </row>
  </sheetData>
  <mergeCells count="5">
    <mergeCell ref="A37:G37"/>
    <mergeCell ref="A38:G38"/>
    <mergeCell ref="A73:G73"/>
    <mergeCell ref="A74:G74"/>
    <mergeCell ref="A108:G108"/>
  </mergeCells>
  <pageMargins left="0.4236111111111111" right="0.4375" top="0.75" bottom="0.65972222222222221" header="0.3" footer="0.3"/>
  <pageSetup paperSize="9" scale="95" orientation="portrait" r:id="rId1"/>
  <headerFooter>
    <oddHeader>&amp;L&amp;"Arial,Regular"&amp;9Tender No.: SCMU 006/2025/2026
KwaJobe Community Water Supply Scheme (Phase 1)
Section C2.2 - Bill of Quantities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71BC6-D42E-489B-924A-8989AE7FB4DD}">
  <dimension ref="A1:H35"/>
  <sheetViews>
    <sheetView view="pageBreakPreview" zoomScaleNormal="100" zoomScaleSheetLayoutView="100" workbookViewId="0">
      <selection activeCell="M18" sqref="M18"/>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16384" width="8.81640625" style="7"/>
  </cols>
  <sheetData>
    <row r="1" spans="1:8" ht="21" x14ac:dyDescent="0.35">
      <c r="A1" s="2" t="s">
        <v>0</v>
      </c>
      <c r="B1" s="5" t="s">
        <v>1</v>
      </c>
      <c r="C1" s="127" t="s">
        <v>546</v>
      </c>
      <c r="D1" s="3" t="s">
        <v>2</v>
      </c>
      <c r="E1" s="6" t="s">
        <v>3</v>
      </c>
      <c r="F1" s="3" t="s">
        <v>4</v>
      </c>
      <c r="G1" s="6" t="s">
        <v>5</v>
      </c>
      <c r="H1" s="4" t="s">
        <v>6</v>
      </c>
    </row>
    <row r="2" spans="1:8" ht="27" customHeight="1" x14ac:dyDescent="0.35">
      <c r="A2" s="28" t="s">
        <v>137</v>
      </c>
      <c r="B2" s="14" t="s">
        <v>88</v>
      </c>
      <c r="C2" s="128"/>
      <c r="D2" s="9" t="s">
        <v>154</v>
      </c>
      <c r="E2" s="10"/>
      <c r="G2" s="19"/>
      <c r="H2" s="20"/>
    </row>
    <row r="3" spans="1:8" ht="17.5" customHeight="1" x14ac:dyDescent="0.35">
      <c r="A3" s="29"/>
      <c r="B3" s="10"/>
      <c r="C3" s="129"/>
      <c r="D3" s="9" t="s">
        <v>89</v>
      </c>
      <c r="E3" s="10"/>
      <c r="G3" s="19"/>
      <c r="H3" s="20"/>
    </row>
    <row r="4" spans="1:8" ht="17.5" customHeight="1" x14ac:dyDescent="0.35">
      <c r="A4" s="29" t="s">
        <v>138</v>
      </c>
      <c r="B4" s="10" t="s">
        <v>90</v>
      </c>
      <c r="C4" s="129" t="s">
        <v>548</v>
      </c>
      <c r="D4" s="7" t="s">
        <v>91</v>
      </c>
      <c r="E4" s="10" t="s">
        <v>92</v>
      </c>
      <c r="F4" s="12">
        <v>11825.5</v>
      </c>
      <c r="G4" s="19"/>
      <c r="H4" s="20"/>
    </row>
    <row r="5" spans="1:8" ht="17.5" customHeight="1" x14ac:dyDescent="0.35">
      <c r="A5" s="29" t="s">
        <v>139</v>
      </c>
      <c r="B5" s="10" t="s">
        <v>93</v>
      </c>
      <c r="C5" s="129"/>
      <c r="D5" s="7" t="s">
        <v>94</v>
      </c>
      <c r="E5" s="10"/>
      <c r="G5" s="19"/>
      <c r="H5" s="20"/>
    </row>
    <row r="6" spans="1:8" ht="17.5" customHeight="1" x14ac:dyDescent="0.35">
      <c r="A6" s="29" t="s">
        <v>141</v>
      </c>
      <c r="B6" s="10"/>
      <c r="C6" s="129" t="s">
        <v>548</v>
      </c>
      <c r="D6" s="7" t="s">
        <v>95</v>
      </c>
      <c r="E6" s="10" t="s">
        <v>182</v>
      </c>
      <c r="F6" s="12">
        <v>6</v>
      </c>
      <c r="G6" s="19"/>
      <c r="H6" s="20"/>
    </row>
    <row r="7" spans="1:8" ht="36.5" customHeight="1" x14ac:dyDescent="0.35">
      <c r="A7" s="29" t="s">
        <v>140</v>
      </c>
      <c r="B7" s="10" t="s">
        <v>97</v>
      </c>
      <c r="C7" s="129" t="s">
        <v>548</v>
      </c>
      <c r="D7" s="16" t="s">
        <v>110</v>
      </c>
      <c r="E7" s="10" t="s">
        <v>98</v>
      </c>
      <c r="F7" s="12">
        <f>F4*0.15*2</f>
        <v>3547.65</v>
      </c>
      <c r="G7" s="19"/>
      <c r="H7" s="20"/>
    </row>
    <row r="8" spans="1:8" ht="17.5" customHeight="1" x14ac:dyDescent="0.35">
      <c r="A8" s="29" t="s">
        <v>142</v>
      </c>
      <c r="B8" s="10" t="s">
        <v>99</v>
      </c>
      <c r="C8" s="129"/>
      <c r="D8" s="7" t="s">
        <v>100</v>
      </c>
      <c r="E8" s="10"/>
      <c r="G8" s="19"/>
      <c r="H8" s="20"/>
    </row>
    <row r="9" spans="1:8" ht="26" customHeight="1" x14ac:dyDescent="0.35">
      <c r="A9" s="29" t="s">
        <v>143</v>
      </c>
      <c r="B9" s="10" t="s">
        <v>101</v>
      </c>
      <c r="C9" s="129" t="s">
        <v>548</v>
      </c>
      <c r="D9" s="16" t="s">
        <v>102</v>
      </c>
      <c r="E9" s="10"/>
      <c r="G9" s="19"/>
      <c r="H9" s="20"/>
    </row>
    <row r="10" spans="1:8" ht="17.5" customHeight="1" x14ac:dyDescent="0.35">
      <c r="A10" s="29" t="s">
        <v>145</v>
      </c>
      <c r="B10" s="10"/>
      <c r="C10" s="129" t="s">
        <v>548</v>
      </c>
      <c r="D10" s="7" t="s">
        <v>103</v>
      </c>
      <c r="E10" s="10" t="s">
        <v>92</v>
      </c>
      <c r="F10" s="12">
        <v>15</v>
      </c>
      <c r="G10" s="19"/>
      <c r="H10" s="20"/>
    </row>
    <row r="11" spans="1:8" ht="17.5" customHeight="1" x14ac:dyDescent="0.35">
      <c r="A11" s="29" t="s">
        <v>144</v>
      </c>
      <c r="B11" s="10" t="s">
        <v>101</v>
      </c>
      <c r="C11" s="129" t="s">
        <v>548</v>
      </c>
      <c r="D11" s="7" t="s">
        <v>104</v>
      </c>
      <c r="E11" s="10"/>
      <c r="G11" s="19"/>
      <c r="H11" s="20"/>
    </row>
    <row r="12" spans="1:8" ht="17.5" customHeight="1" x14ac:dyDescent="0.35">
      <c r="A12" s="29" t="s">
        <v>146</v>
      </c>
      <c r="B12" s="10"/>
      <c r="C12" s="129" t="s">
        <v>548</v>
      </c>
      <c r="D12" s="7" t="s">
        <v>103</v>
      </c>
      <c r="E12" s="10" t="s">
        <v>92</v>
      </c>
      <c r="F12" s="12">
        <v>13</v>
      </c>
      <c r="G12" s="19"/>
      <c r="H12" s="20"/>
    </row>
    <row r="13" spans="1:8" ht="17.5" customHeight="1" x14ac:dyDescent="0.35">
      <c r="A13" s="29"/>
      <c r="B13" s="10"/>
      <c r="C13" s="129"/>
      <c r="E13" s="10"/>
      <c r="G13" s="19"/>
      <c r="H13" s="20"/>
    </row>
    <row r="14" spans="1:8" ht="17.5" customHeight="1" x14ac:dyDescent="0.35">
      <c r="A14" s="28" t="s">
        <v>147</v>
      </c>
      <c r="B14" s="10"/>
      <c r="C14" s="129"/>
      <c r="D14" s="9" t="s">
        <v>105</v>
      </c>
      <c r="E14" s="10"/>
      <c r="G14" s="19"/>
      <c r="H14" s="20"/>
    </row>
    <row r="15" spans="1:8" ht="27.5" customHeight="1" x14ac:dyDescent="0.35">
      <c r="A15" s="29" t="s">
        <v>148</v>
      </c>
      <c r="B15" s="10"/>
      <c r="C15" s="129" t="s">
        <v>548</v>
      </c>
      <c r="D15" s="16" t="s">
        <v>106</v>
      </c>
      <c r="E15" s="10" t="s">
        <v>98</v>
      </c>
      <c r="F15" s="12">
        <v>12</v>
      </c>
      <c r="G15" s="19"/>
      <c r="H15" s="20"/>
    </row>
    <row r="16" spans="1:8" ht="27.5" customHeight="1" x14ac:dyDescent="0.35">
      <c r="A16" s="29" t="s">
        <v>149</v>
      </c>
      <c r="B16" s="13" t="s">
        <v>109</v>
      </c>
      <c r="C16" s="129" t="s">
        <v>548</v>
      </c>
      <c r="D16" s="16" t="s">
        <v>111</v>
      </c>
      <c r="E16" s="10" t="s">
        <v>107</v>
      </c>
      <c r="F16" s="12">
        <v>12</v>
      </c>
      <c r="G16" s="19"/>
      <c r="H16" s="20"/>
    </row>
    <row r="17" spans="1:8" ht="28.5" customHeight="1" x14ac:dyDescent="0.35">
      <c r="A17" s="29" t="s">
        <v>150</v>
      </c>
      <c r="B17" s="10"/>
      <c r="C17" s="129" t="s">
        <v>548</v>
      </c>
      <c r="D17" s="16" t="s">
        <v>108</v>
      </c>
      <c r="E17" s="10" t="s">
        <v>107</v>
      </c>
      <c r="F17" s="12">
        <v>15</v>
      </c>
      <c r="G17" s="19"/>
      <c r="H17" s="20"/>
    </row>
    <row r="18" spans="1:8" ht="17.5" customHeight="1" x14ac:dyDescent="0.35">
      <c r="A18" s="29"/>
      <c r="B18" s="10"/>
      <c r="C18" s="129"/>
      <c r="D18" s="9"/>
      <c r="E18" s="10"/>
      <c r="G18" s="19"/>
      <c r="H18" s="20"/>
    </row>
    <row r="19" spans="1:8" ht="17.5" customHeight="1" x14ac:dyDescent="0.35">
      <c r="A19" s="29"/>
      <c r="B19" s="10"/>
      <c r="C19" s="129"/>
      <c r="E19" s="10"/>
      <c r="G19" s="19"/>
      <c r="H19" s="20"/>
    </row>
    <row r="20" spans="1:8" ht="17.5" customHeight="1" x14ac:dyDescent="0.35">
      <c r="A20" s="29"/>
      <c r="B20" s="10"/>
      <c r="C20" s="129"/>
      <c r="E20" s="10"/>
      <c r="G20" s="19"/>
      <c r="H20" s="20"/>
    </row>
    <row r="21" spans="1:8" ht="17.5" customHeight="1" x14ac:dyDescent="0.35">
      <c r="A21" s="29"/>
      <c r="B21" s="10"/>
      <c r="C21" s="129"/>
      <c r="E21" s="10"/>
      <c r="G21" s="19"/>
      <c r="H21" s="20"/>
    </row>
    <row r="22" spans="1:8" ht="17.5" customHeight="1" x14ac:dyDescent="0.35">
      <c r="A22" s="29"/>
      <c r="B22" s="10"/>
      <c r="C22" s="129"/>
      <c r="E22" s="10"/>
      <c r="G22" s="19"/>
      <c r="H22" s="20"/>
    </row>
    <row r="23" spans="1:8" ht="17.5" customHeight="1" x14ac:dyDescent="0.35">
      <c r="A23" s="29"/>
      <c r="B23" s="10"/>
      <c r="C23" s="129"/>
      <c r="E23" s="10"/>
      <c r="G23" s="19"/>
      <c r="H23" s="20"/>
    </row>
    <row r="24" spans="1:8" ht="17.5" customHeight="1" x14ac:dyDescent="0.35">
      <c r="A24" s="29"/>
      <c r="B24" s="10"/>
      <c r="C24" s="129"/>
      <c r="E24" s="10"/>
      <c r="G24" s="19"/>
      <c r="H24" s="20"/>
    </row>
    <row r="25" spans="1:8" ht="17.5" customHeight="1" x14ac:dyDescent="0.35">
      <c r="A25" s="29"/>
      <c r="B25" s="10"/>
      <c r="C25" s="129"/>
      <c r="E25" s="10"/>
      <c r="G25" s="19"/>
      <c r="H25" s="20"/>
    </row>
    <row r="26" spans="1:8" ht="17.5" customHeight="1" x14ac:dyDescent="0.35">
      <c r="A26" s="29"/>
      <c r="B26" s="10"/>
      <c r="C26" s="129"/>
      <c r="E26" s="10"/>
      <c r="G26" s="19"/>
      <c r="H26" s="20"/>
    </row>
    <row r="27" spans="1:8" ht="17.5" customHeight="1" x14ac:dyDescent="0.35">
      <c r="A27" s="29"/>
      <c r="B27" s="10"/>
      <c r="C27" s="129"/>
      <c r="E27" s="10"/>
      <c r="G27" s="19"/>
      <c r="H27" s="20"/>
    </row>
    <row r="28" spans="1:8" ht="17.5" customHeight="1" x14ac:dyDescent="0.35">
      <c r="A28" s="29"/>
      <c r="B28" s="10"/>
      <c r="C28" s="129"/>
      <c r="E28" s="10"/>
      <c r="G28" s="19"/>
      <c r="H28" s="20"/>
    </row>
    <row r="29" spans="1:8" ht="17.5" customHeight="1" x14ac:dyDescent="0.35">
      <c r="A29" s="29"/>
      <c r="B29" s="10"/>
      <c r="C29" s="129"/>
      <c r="E29" s="10"/>
      <c r="G29" s="19"/>
      <c r="H29" s="20"/>
    </row>
    <row r="30" spans="1:8" ht="17.5" customHeight="1" x14ac:dyDescent="0.35">
      <c r="A30" s="29"/>
      <c r="B30" s="10"/>
      <c r="C30" s="129"/>
      <c r="E30" s="10"/>
      <c r="G30" s="19"/>
      <c r="H30" s="20"/>
    </row>
    <row r="31" spans="1:8" ht="17.5" customHeight="1" x14ac:dyDescent="0.35">
      <c r="A31" s="29"/>
      <c r="B31" s="10"/>
      <c r="C31" s="129"/>
      <c r="E31" s="10"/>
      <c r="G31" s="19"/>
      <c r="H31" s="20"/>
    </row>
    <row r="32" spans="1:8" ht="17.5" customHeight="1" x14ac:dyDescent="0.35">
      <c r="A32" s="29"/>
      <c r="B32" s="10"/>
      <c r="C32" s="129"/>
      <c r="E32" s="10"/>
      <c r="G32" s="19"/>
      <c r="H32" s="20"/>
    </row>
    <row r="33" spans="1:8" ht="17.5" customHeight="1" x14ac:dyDescent="0.35">
      <c r="A33" s="29"/>
      <c r="B33" s="10"/>
      <c r="C33" s="10"/>
      <c r="E33" s="10"/>
      <c r="G33" s="19"/>
      <c r="H33" s="20"/>
    </row>
    <row r="34" spans="1:8" ht="23.5" customHeight="1" x14ac:dyDescent="0.35">
      <c r="A34" s="29"/>
      <c r="B34" s="10"/>
      <c r="C34" s="11"/>
      <c r="D34" s="16"/>
      <c r="E34" s="10"/>
      <c r="G34" s="19"/>
      <c r="H34" s="20"/>
    </row>
    <row r="35" spans="1:8" ht="20" customHeight="1" x14ac:dyDescent="0.35">
      <c r="A35" s="146" t="s">
        <v>112</v>
      </c>
      <c r="B35" s="147"/>
      <c r="C35" s="147"/>
      <c r="D35" s="147"/>
      <c r="E35" s="147"/>
      <c r="F35" s="147"/>
      <c r="G35" s="148"/>
      <c r="H35" s="24"/>
    </row>
  </sheetData>
  <mergeCells count="1">
    <mergeCell ref="A35:G35"/>
  </mergeCells>
  <phoneticPr fontId="6" type="noConversion"/>
  <pageMargins left="0.4236111111111111" right="0.4375" top="0.75" bottom="0.65972222222222221" header="0.3" footer="0.3"/>
  <pageSetup paperSize="9" scale="95" orientation="portrait" r:id="rId1"/>
  <headerFooter>
    <oddHeader>&amp;L&amp;"Arial,Regular"&amp;9Tender No.: SCMU 007/2025/2026
KwaJobe Community Water Supply Scheme (Phase 1)
Section C2.2 - Bill of Quantities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CC8FC-2FE7-4F78-BE6A-B05B18C204DA}">
  <dimension ref="A1:J422"/>
  <sheetViews>
    <sheetView view="pageBreakPreview" zoomScaleNormal="100" zoomScaleSheetLayoutView="100" workbookViewId="0">
      <selection activeCell="K32" sqref="K32"/>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16384" width="8.81640625" style="7"/>
  </cols>
  <sheetData>
    <row r="1" spans="1:10" ht="21" x14ac:dyDescent="0.35">
      <c r="A1" s="2" t="s">
        <v>0</v>
      </c>
      <c r="B1" s="5" t="s">
        <v>1</v>
      </c>
      <c r="C1" s="127" t="s">
        <v>546</v>
      </c>
      <c r="D1" s="3" t="s">
        <v>2</v>
      </c>
      <c r="E1" s="6" t="s">
        <v>3</v>
      </c>
      <c r="F1" s="3" t="s">
        <v>4</v>
      </c>
      <c r="G1" s="6" t="s">
        <v>5</v>
      </c>
      <c r="H1" s="4" t="s">
        <v>6</v>
      </c>
    </row>
    <row r="2" spans="1:10" ht="27" customHeight="1" x14ac:dyDescent="0.35">
      <c r="A2" s="28" t="s">
        <v>186</v>
      </c>
      <c r="B2" s="14" t="s">
        <v>151</v>
      </c>
      <c r="C2" s="128"/>
      <c r="D2" s="9" t="s">
        <v>153</v>
      </c>
      <c r="E2" s="10"/>
      <c r="G2" s="19"/>
      <c r="H2" s="20"/>
    </row>
    <row r="3" spans="1:10" ht="17.5" customHeight="1" x14ac:dyDescent="0.35">
      <c r="A3" s="29"/>
      <c r="B3" s="10"/>
      <c r="C3" s="129"/>
      <c r="D3" s="9" t="s">
        <v>156</v>
      </c>
      <c r="E3" s="10"/>
      <c r="G3" s="19"/>
      <c r="H3" s="20"/>
    </row>
    <row r="4" spans="1:10" ht="45" customHeight="1" x14ac:dyDescent="0.35">
      <c r="A4" s="29" t="s">
        <v>187</v>
      </c>
      <c r="B4" s="10" t="s">
        <v>157</v>
      </c>
      <c r="C4" s="129"/>
      <c r="D4" s="16" t="s">
        <v>158</v>
      </c>
      <c r="E4" s="10"/>
      <c r="G4" s="19"/>
      <c r="H4" s="20"/>
    </row>
    <row r="5" spans="1:10" ht="17.5" customHeight="1" x14ac:dyDescent="0.35">
      <c r="A5" s="29" t="s">
        <v>188</v>
      </c>
      <c r="B5" s="10"/>
      <c r="C5" s="129" t="s">
        <v>548</v>
      </c>
      <c r="D5" s="7" t="s">
        <v>159</v>
      </c>
      <c r="E5" s="10" t="s">
        <v>98</v>
      </c>
      <c r="F5" s="12">
        <v>10</v>
      </c>
      <c r="G5" s="19"/>
      <c r="H5" s="20"/>
      <c r="J5" s="12"/>
    </row>
    <row r="6" spans="1:10" ht="17.5" customHeight="1" x14ac:dyDescent="0.35">
      <c r="A6" s="29" t="s">
        <v>189</v>
      </c>
      <c r="B6" s="10"/>
      <c r="C6" s="129"/>
      <c r="D6" s="7" t="s">
        <v>166</v>
      </c>
      <c r="E6" s="10" t="s">
        <v>98</v>
      </c>
      <c r="F6" s="12">
        <v>9258.4</v>
      </c>
      <c r="G6" s="19"/>
      <c r="H6" s="20"/>
      <c r="J6" s="12"/>
    </row>
    <row r="7" spans="1:10" ht="17.5" customHeight="1" x14ac:dyDescent="0.35">
      <c r="A7" s="29" t="s">
        <v>190</v>
      </c>
      <c r="B7" s="10"/>
      <c r="C7" s="129"/>
      <c r="D7" s="7" t="s">
        <v>160</v>
      </c>
      <c r="E7" s="10" t="s">
        <v>98</v>
      </c>
      <c r="F7" s="12">
        <v>129.5</v>
      </c>
      <c r="G7" s="19"/>
      <c r="H7" s="20"/>
      <c r="J7" s="12"/>
    </row>
    <row r="8" spans="1:10" ht="17.5" customHeight="1" x14ac:dyDescent="0.35">
      <c r="A8" s="29"/>
      <c r="B8" s="10"/>
      <c r="C8" s="129"/>
      <c r="E8" s="10"/>
      <c r="G8" s="19"/>
      <c r="H8" s="20"/>
    </row>
    <row r="9" spans="1:10" ht="26.5" customHeight="1" x14ac:dyDescent="0.35">
      <c r="A9" s="29" t="s">
        <v>191</v>
      </c>
      <c r="B9" s="10" t="s">
        <v>161</v>
      </c>
      <c r="C9" s="129"/>
      <c r="D9" s="16" t="s">
        <v>192</v>
      </c>
      <c r="E9" s="10"/>
      <c r="G9" s="19"/>
      <c r="H9" s="20"/>
    </row>
    <row r="10" spans="1:10" ht="17.5" customHeight="1" x14ac:dyDescent="0.35">
      <c r="A10" s="29" t="s">
        <v>193</v>
      </c>
      <c r="B10" s="10"/>
      <c r="C10" s="129"/>
      <c r="D10" s="7" t="s">
        <v>162</v>
      </c>
      <c r="E10" s="10" t="s">
        <v>98</v>
      </c>
      <c r="F10" s="12">
        <v>10</v>
      </c>
      <c r="G10" s="19"/>
      <c r="H10" s="20"/>
    </row>
    <row r="11" spans="1:10" ht="17.5" customHeight="1" x14ac:dyDescent="0.35">
      <c r="A11" s="29" t="s">
        <v>194</v>
      </c>
      <c r="B11" s="10"/>
      <c r="C11" s="129"/>
      <c r="D11" s="7" t="s">
        <v>163</v>
      </c>
      <c r="E11" s="10" t="s">
        <v>98</v>
      </c>
      <c r="G11" s="19"/>
      <c r="H11" s="20" t="s">
        <v>356</v>
      </c>
    </row>
    <row r="12" spans="1:10" ht="35.5" customHeight="1" x14ac:dyDescent="0.35">
      <c r="A12" s="29" t="s">
        <v>195</v>
      </c>
      <c r="B12" s="10" t="s">
        <v>164</v>
      </c>
      <c r="C12" s="129" t="s">
        <v>548</v>
      </c>
      <c r="D12" s="16" t="s">
        <v>165</v>
      </c>
      <c r="E12" s="10" t="s">
        <v>98</v>
      </c>
      <c r="F12" s="12">
        <v>70</v>
      </c>
      <c r="G12" s="19"/>
      <c r="H12" s="20"/>
    </row>
    <row r="13" spans="1:10" ht="17.5" customHeight="1" x14ac:dyDescent="0.35">
      <c r="A13" s="29"/>
      <c r="B13" s="10"/>
      <c r="C13" s="129"/>
      <c r="E13" s="10"/>
      <c r="G13" s="19"/>
      <c r="H13" s="20"/>
    </row>
    <row r="14" spans="1:10" ht="17.5" customHeight="1" x14ac:dyDescent="0.35">
      <c r="A14" s="28" t="s">
        <v>196</v>
      </c>
      <c r="B14" s="25" t="s">
        <v>34</v>
      </c>
      <c r="C14" s="130"/>
      <c r="D14" s="9" t="s">
        <v>167</v>
      </c>
      <c r="E14" s="10"/>
      <c r="G14" s="19"/>
      <c r="H14" s="20"/>
    </row>
    <row r="15" spans="1:10" ht="26" customHeight="1" x14ac:dyDescent="0.35">
      <c r="A15" s="29" t="s">
        <v>197</v>
      </c>
      <c r="B15" s="10" t="s">
        <v>168</v>
      </c>
      <c r="C15" s="129"/>
      <c r="D15" s="16" t="s">
        <v>169</v>
      </c>
      <c r="E15" s="10" t="s">
        <v>98</v>
      </c>
      <c r="F15" s="12">
        <v>30</v>
      </c>
      <c r="G15" s="19"/>
      <c r="H15" s="20"/>
      <c r="J15" s="36"/>
    </row>
    <row r="16" spans="1:10" ht="17.5" customHeight="1" x14ac:dyDescent="0.35">
      <c r="A16" s="29" t="s">
        <v>198</v>
      </c>
      <c r="B16" s="10" t="s">
        <v>170</v>
      </c>
      <c r="C16" s="129" t="s">
        <v>548</v>
      </c>
      <c r="D16" s="7" t="s">
        <v>171</v>
      </c>
      <c r="E16" s="10"/>
      <c r="G16" s="19"/>
      <c r="H16" s="20"/>
      <c r="J16" s="36"/>
    </row>
    <row r="17" spans="1:10" ht="27.5" customHeight="1" x14ac:dyDescent="0.35">
      <c r="A17" s="29" t="s">
        <v>199</v>
      </c>
      <c r="B17" s="10"/>
      <c r="C17" s="129"/>
      <c r="D17" s="16" t="s">
        <v>172</v>
      </c>
      <c r="E17" s="10" t="s">
        <v>98</v>
      </c>
      <c r="F17" s="12">
        <v>26</v>
      </c>
      <c r="G17" s="19"/>
      <c r="H17" s="20"/>
      <c r="J17" s="36"/>
    </row>
    <row r="18" spans="1:10" ht="17.5" customHeight="1" x14ac:dyDescent="0.35">
      <c r="A18" s="29" t="s">
        <v>200</v>
      </c>
      <c r="B18" s="10" t="s">
        <v>173</v>
      </c>
      <c r="C18" s="129" t="s">
        <v>548</v>
      </c>
      <c r="D18" s="7" t="s">
        <v>174</v>
      </c>
      <c r="E18" s="10" t="s">
        <v>98</v>
      </c>
      <c r="G18" s="19"/>
      <c r="H18" s="20" t="s">
        <v>356</v>
      </c>
      <c r="J18" s="36"/>
    </row>
    <row r="19" spans="1:10" ht="27" customHeight="1" x14ac:dyDescent="0.35">
      <c r="A19" s="29" t="s">
        <v>201</v>
      </c>
      <c r="B19" s="10" t="s">
        <v>175</v>
      </c>
      <c r="C19" s="129"/>
      <c r="D19" s="16" t="s">
        <v>176</v>
      </c>
      <c r="E19" s="10" t="s">
        <v>177</v>
      </c>
      <c r="F19" s="12">
        <v>135</v>
      </c>
      <c r="G19" s="19"/>
      <c r="H19" s="20"/>
      <c r="J19" s="36"/>
    </row>
    <row r="20" spans="1:10" ht="17.5" customHeight="1" x14ac:dyDescent="0.35">
      <c r="A20" s="29"/>
      <c r="B20" s="10"/>
      <c r="C20" s="129"/>
      <c r="E20" s="10"/>
      <c r="G20" s="19"/>
      <c r="H20" s="20"/>
    </row>
    <row r="21" spans="1:10" ht="17.5" customHeight="1" x14ac:dyDescent="0.35">
      <c r="A21" s="28" t="s">
        <v>202</v>
      </c>
      <c r="B21" s="25" t="s">
        <v>178</v>
      </c>
      <c r="C21" s="130"/>
      <c r="D21" s="26" t="s">
        <v>179</v>
      </c>
      <c r="E21" s="10"/>
      <c r="G21" s="19"/>
      <c r="H21" s="20"/>
    </row>
    <row r="22" spans="1:10" ht="17.5" customHeight="1" x14ac:dyDescent="0.35">
      <c r="A22" s="29" t="s">
        <v>203</v>
      </c>
      <c r="B22" s="10"/>
      <c r="C22" s="129"/>
      <c r="D22" s="7" t="s">
        <v>180</v>
      </c>
      <c r="E22" s="10"/>
      <c r="G22" s="19"/>
      <c r="H22" s="20"/>
    </row>
    <row r="23" spans="1:10" ht="17.5" customHeight="1" x14ac:dyDescent="0.35">
      <c r="A23" s="29" t="s">
        <v>357</v>
      </c>
      <c r="B23" s="10"/>
      <c r="C23" s="129"/>
      <c r="D23" s="7" t="s">
        <v>181</v>
      </c>
      <c r="E23" s="10" t="s">
        <v>182</v>
      </c>
      <c r="F23" s="12">
        <v>3</v>
      </c>
      <c r="G23" s="19"/>
      <c r="H23" s="20"/>
      <c r="J23" s="36"/>
    </row>
    <row r="24" spans="1:10" ht="17.5" customHeight="1" x14ac:dyDescent="0.35">
      <c r="A24" s="29" t="s">
        <v>358</v>
      </c>
      <c r="B24" s="10"/>
      <c r="C24" s="129" t="s">
        <v>548</v>
      </c>
      <c r="D24" s="7" t="s">
        <v>183</v>
      </c>
      <c r="E24" s="10" t="s">
        <v>182</v>
      </c>
      <c r="F24" s="12">
        <v>3</v>
      </c>
      <c r="G24" s="19"/>
      <c r="H24" s="20"/>
      <c r="J24" s="36"/>
    </row>
    <row r="25" spans="1:10" ht="17.5" customHeight="1" x14ac:dyDescent="0.35">
      <c r="A25" s="29" t="s">
        <v>204</v>
      </c>
      <c r="B25" s="14"/>
      <c r="C25" s="128"/>
      <c r="D25" s="7" t="s">
        <v>184</v>
      </c>
      <c r="E25" s="10"/>
      <c r="G25" s="19"/>
      <c r="H25" s="20"/>
      <c r="J25" s="36"/>
    </row>
    <row r="26" spans="1:10" ht="17.5" customHeight="1" x14ac:dyDescent="0.35">
      <c r="A26" s="29" t="s">
        <v>205</v>
      </c>
      <c r="B26" s="10"/>
      <c r="C26" s="129"/>
      <c r="D26" s="7" t="s">
        <v>181</v>
      </c>
      <c r="E26" s="10" t="s">
        <v>92</v>
      </c>
      <c r="F26" s="12">
        <v>3</v>
      </c>
      <c r="G26" s="19"/>
      <c r="H26" s="20"/>
      <c r="J26" s="36"/>
    </row>
    <row r="27" spans="1:10" ht="17.5" customHeight="1" x14ac:dyDescent="0.35">
      <c r="A27" s="29" t="s">
        <v>206</v>
      </c>
      <c r="B27" s="10"/>
      <c r="C27" s="129" t="s">
        <v>548</v>
      </c>
      <c r="D27" s="7" t="s">
        <v>183</v>
      </c>
      <c r="E27" s="10" t="s">
        <v>92</v>
      </c>
      <c r="F27" s="12">
        <v>1</v>
      </c>
      <c r="G27" s="19"/>
      <c r="H27" s="20"/>
      <c r="J27" s="36"/>
    </row>
    <row r="28" spans="1:10" ht="17.5" customHeight="1" x14ac:dyDescent="0.35">
      <c r="A28" s="29"/>
      <c r="B28" s="10"/>
      <c r="C28" s="129"/>
      <c r="E28" s="10"/>
      <c r="G28" s="19"/>
      <c r="H28" s="20"/>
    </row>
    <row r="29" spans="1:10" ht="17.5" customHeight="1" x14ac:dyDescent="0.35">
      <c r="A29" s="29"/>
      <c r="B29" s="10"/>
      <c r="C29" s="129"/>
      <c r="E29" s="10"/>
      <c r="G29" s="19"/>
      <c r="H29" s="20"/>
    </row>
    <row r="30" spans="1:10" ht="17.5" customHeight="1" x14ac:dyDescent="0.35">
      <c r="A30" s="29"/>
      <c r="B30" s="10"/>
      <c r="C30" s="129"/>
      <c r="E30" s="10"/>
      <c r="G30" s="19"/>
      <c r="H30" s="20"/>
    </row>
    <row r="31" spans="1:10" ht="17.5" customHeight="1" x14ac:dyDescent="0.35">
      <c r="A31" s="29"/>
      <c r="B31" s="10"/>
      <c r="C31" s="129"/>
      <c r="E31" s="10"/>
      <c r="G31" s="19"/>
      <c r="H31" s="20"/>
    </row>
    <row r="32" spans="1:10" ht="17.5" customHeight="1" x14ac:dyDescent="0.35">
      <c r="A32" s="29"/>
      <c r="B32" s="10"/>
      <c r="C32" s="11"/>
      <c r="E32" s="10"/>
      <c r="G32" s="19"/>
      <c r="H32" s="20"/>
    </row>
    <row r="33" spans="1:8" ht="20" customHeight="1" x14ac:dyDescent="0.35">
      <c r="A33" s="146" t="s">
        <v>152</v>
      </c>
      <c r="B33" s="147"/>
      <c r="C33" s="147"/>
      <c r="D33" s="147"/>
      <c r="E33" s="147"/>
      <c r="F33" s="147"/>
      <c r="G33" s="148"/>
      <c r="H33" s="24"/>
    </row>
    <row r="34" spans="1:8" ht="17.5" customHeight="1" x14ac:dyDescent="0.35"/>
    <row r="35" spans="1:8" ht="17.5" customHeight="1" x14ac:dyDescent="0.35"/>
    <row r="36" spans="1:8" ht="17.5" customHeight="1" x14ac:dyDescent="0.35"/>
    <row r="37" spans="1:8" ht="17.5" customHeight="1" x14ac:dyDescent="0.35"/>
    <row r="38" spans="1:8" ht="17.5" customHeight="1" x14ac:dyDescent="0.35"/>
    <row r="39" spans="1:8" ht="17.5" customHeight="1" x14ac:dyDescent="0.35"/>
    <row r="40" spans="1:8" ht="17.5" customHeight="1" x14ac:dyDescent="0.35"/>
    <row r="41" spans="1:8" ht="17.5" customHeight="1" x14ac:dyDescent="0.35"/>
    <row r="42" spans="1:8" ht="17.5" customHeight="1" x14ac:dyDescent="0.35"/>
    <row r="43" spans="1:8" ht="17.5" customHeight="1" x14ac:dyDescent="0.35"/>
    <row r="44" spans="1:8" ht="17.5" customHeight="1" x14ac:dyDescent="0.35"/>
    <row r="45" spans="1:8" ht="17.5" customHeight="1" x14ac:dyDescent="0.35"/>
    <row r="46" spans="1:8" ht="17.5" customHeight="1" x14ac:dyDescent="0.35"/>
    <row r="47" spans="1:8" ht="17.5" customHeight="1" x14ac:dyDescent="0.35"/>
    <row r="48" spans="1:8" ht="17.5" customHeight="1" x14ac:dyDescent="0.35"/>
    <row r="49" ht="17.5" customHeight="1" x14ac:dyDescent="0.35"/>
    <row r="50" ht="17.5" customHeight="1" x14ac:dyDescent="0.35"/>
    <row r="51" ht="17.5" customHeight="1" x14ac:dyDescent="0.35"/>
    <row r="52" ht="17.5" customHeight="1" x14ac:dyDescent="0.35"/>
    <row r="53" ht="17.5" customHeight="1" x14ac:dyDescent="0.35"/>
    <row r="54" ht="17.5" customHeight="1" x14ac:dyDescent="0.35"/>
    <row r="55" ht="17.5" customHeight="1" x14ac:dyDescent="0.35"/>
    <row r="56" ht="17.5" customHeight="1" x14ac:dyDescent="0.35"/>
    <row r="57" ht="17.5" customHeight="1" x14ac:dyDescent="0.35"/>
    <row r="58" ht="17.5" customHeight="1" x14ac:dyDescent="0.35"/>
    <row r="59" ht="17.5" customHeight="1" x14ac:dyDescent="0.35"/>
    <row r="60" ht="17.5" customHeight="1" x14ac:dyDescent="0.35"/>
    <row r="61" ht="17.5" customHeight="1" x14ac:dyDescent="0.35"/>
    <row r="62" ht="17.5" customHeight="1" x14ac:dyDescent="0.35"/>
    <row r="63" ht="17.5" customHeight="1" x14ac:dyDescent="0.35"/>
    <row r="64" ht="17.5" customHeight="1" x14ac:dyDescent="0.35"/>
    <row r="65" ht="17.5" customHeight="1" x14ac:dyDescent="0.35"/>
    <row r="66" ht="17.5" customHeight="1" x14ac:dyDescent="0.35"/>
    <row r="67" ht="17.5" customHeight="1" x14ac:dyDescent="0.35"/>
    <row r="68" ht="17.5" customHeight="1" x14ac:dyDescent="0.35"/>
    <row r="69" ht="17.5" customHeight="1" x14ac:dyDescent="0.35"/>
    <row r="70" ht="17.5" customHeight="1" x14ac:dyDescent="0.35"/>
    <row r="71" ht="17.5" customHeight="1" x14ac:dyDescent="0.35"/>
    <row r="72" ht="17.5" customHeight="1" x14ac:dyDescent="0.35"/>
    <row r="73" ht="17.5" customHeight="1" x14ac:dyDescent="0.35"/>
    <row r="74" ht="17.5" customHeight="1" x14ac:dyDescent="0.35"/>
    <row r="75" ht="17.5" customHeight="1" x14ac:dyDescent="0.35"/>
    <row r="76" ht="17.5" customHeight="1" x14ac:dyDescent="0.35"/>
    <row r="77" ht="17.5" customHeight="1" x14ac:dyDescent="0.35"/>
    <row r="78" ht="17.5" customHeight="1" x14ac:dyDescent="0.35"/>
    <row r="79" ht="17.5" customHeight="1" x14ac:dyDescent="0.35"/>
    <row r="80" ht="17.5" customHeight="1" x14ac:dyDescent="0.35"/>
    <row r="81" ht="17.5" customHeight="1" x14ac:dyDescent="0.35"/>
    <row r="82" ht="17.5" customHeight="1" x14ac:dyDescent="0.35"/>
    <row r="83" ht="17.5" customHeight="1" x14ac:dyDescent="0.35"/>
    <row r="84" ht="17.5" customHeight="1" x14ac:dyDescent="0.35"/>
    <row r="85" ht="17.5" customHeight="1" x14ac:dyDescent="0.35"/>
    <row r="86" ht="17.5" customHeight="1" x14ac:dyDescent="0.35"/>
    <row r="87" ht="17.5" customHeight="1" x14ac:dyDescent="0.35"/>
    <row r="88" ht="17.5" customHeight="1" x14ac:dyDescent="0.35"/>
    <row r="89" ht="17.5" customHeight="1" x14ac:dyDescent="0.35"/>
    <row r="90" ht="17.5" customHeight="1" x14ac:dyDescent="0.35"/>
    <row r="91" ht="17.5" customHeight="1" x14ac:dyDescent="0.35"/>
    <row r="92" ht="17.5" customHeight="1" x14ac:dyDescent="0.35"/>
    <row r="93" ht="17.5" customHeight="1" x14ac:dyDescent="0.35"/>
    <row r="94" ht="17.5" customHeight="1" x14ac:dyDescent="0.35"/>
    <row r="95" ht="17.5" customHeight="1" x14ac:dyDescent="0.35"/>
    <row r="96" ht="17.5" customHeight="1" x14ac:dyDescent="0.35"/>
    <row r="97" ht="17.5" customHeight="1" x14ac:dyDescent="0.35"/>
    <row r="98" ht="17.5" customHeight="1" x14ac:dyDescent="0.35"/>
    <row r="99" ht="17.5" customHeight="1" x14ac:dyDescent="0.35"/>
    <row r="100" ht="17.5" customHeight="1" x14ac:dyDescent="0.35"/>
    <row r="101" ht="17.5" customHeight="1" x14ac:dyDescent="0.35"/>
    <row r="102" ht="17.5" customHeight="1" x14ac:dyDescent="0.35"/>
    <row r="103" ht="17.5" customHeight="1" x14ac:dyDescent="0.35"/>
    <row r="104" ht="17.5" customHeight="1" x14ac:dyDescent="0.35"/>
    <row r="105" ht="17.5" customHeight="1" x14ac:dyDescent="0.35"/>
    <row r="106" ht="17.5" customHeight="1" x14ac:dyDescent="0.35"/>
    <row r="107" ht="17.5" customHeight="1" x14ac:dyDescent="0.35"/>
    <row r="108" ht="17.5" customHeight="1" x14ac:dyDescent="0.35"/>
    <row r="109" ht="17.5" customHeight="1" x14ac:dyDescent="0.35"/>
    <row r="110" ht="17.5" customHeight="1" x14ac:dyDescent="0.35"/>
    <row r="111" ht="17.5" customHeight="1" x14ac:dyDescent="0.35"/>
    <row r="112" ht="17.5" customHeight="1" x14ac:dyDescent="0.35"/>
    <row r="113" ht="17.5" customHeight="1" x14ac:dyDescent="0.35"/>
    <row r="114" ht="17.5" customHeight="1" x14ac:dyDescent="0.35"/>
    <row r="115" ht="17.5" customHeight="1" x14ac:dyDescent="0.35"/>
    <row r="116" ht="17.5" customHeight="1" x14ac:dyDescent="0.35"/>
    <row r="117" ht="17.5" customHeight="1" x14ac:dyDescent="0.35"/>
    <row r="118" ht="17.5" customHeight="1" x14ac:dyDescent="0.35"/>
    <row r="119" ht="17.5" customHeight="1" x14ac:dyDescent="0.35"/>
    <row r="120" ht="17.5" customHeight="1" x14ac:dyDescent="0.35"/>
    <row r="121" ht="17.5" customHeight="1" x14ac:dyDescent="0.35"/>
    <row r="122" ht="17.5" customHeight="1" x14ac:dyDescent="0.35"/>
    <row r="123" ht="17.5" customHeight="1" x14ac:dyDescent="0.35"/>
    <row r="124" ht="17.5" customHeight="1" x14ac:dyDescent="0.35"/>
    <row r="125" ht="17.5" customHeight="1" x14ac:dyDescent="0.35"/>
    <row r="126" ht="17.5" customHeight="1" x14ac:dyDescent="0.35"/>
    <row r="127" ht="17.5" customHeight="1" x14ac:dyDescent="0.35"/>
    <row r="128" ht="17.5" customHeight="1" x14ac:dyDescent="0.35"/>
    <row r="129" ht="17.5" customHeight="1" x14ac:dyDescent="0.35"/>
    <row r="130" ht="17.5" customHeight="1" x14ac:dyDescent="0.35"/>
    <row r="131" ht="17.5" customHeight="1" x14ac:dyDescent="0.35"/>
    <row r="132" ht="17.5" customHeight="1" x14ac:dyDescent="0.35"/>
    <row r="133" ht="17.5" customHeight="1" x14ac:dyDescent="0.35"/>
    <row r="134" ht="17.5" customHeight="1" x14ac:dyDescent="0.35"/>
    <row r="135" ht="17.5" customHeight="1" x14ac:dyDescent="0.35"/>
    <row r="136" ht="17.5" customHeight="1" x14ac:dyDescent="0.35"/>
    <row r="137" ht="17.5" customHeight="1" x14ac:dyDescent="0.35"/>
    <row r="138" ht="17.5" customHeight="1" x14ac:dyDescent="0.35"/>
    <row r="139" ht="17.5" customHeight="1" x14ac:dyDescent="0.35"/>
    <row r="140" ht="17.5" customHeight="1" x14ac:dyDescent="0.35"/>
    <row r="141" ht="17.5" customHeight="1" x14ac:dyDescent="0.35"/>
    <row r="142" ht="17.5" customHeight="1" x14ac:dyDescent="0.35"/>
    <row r="143" ht="17.5" customHeight="1" x14ac:dyDescent="0.35"/>
    <row r="144" ht="17.5" customHeight="1" x14ac:dyDescent="0.35"/>
    <row r="145" ht="17.5" customHeight="1" x14ac:dyDescent="0.35"/>
    <row r="146" ht="17.5" customHeight="1" x14ac:dyDescent="0.35"/>
    <row r="147" ht="17.5" customHeight="1" x14ac:dyDescent="0.35"/>
    <row r="148" ht="17.5" customHeight="1" x14ac:dyDescent="0.35"/>
    <row r="149" ht="17.5" customHeight="1" x14ac:dyDescent="0.35"/>
    <row r="150" ht="17.5" customHeight="1" x14ac:dyDescent="0.35"/>
    <row r="151" ht="17.5" customHeight="1" x14ac:dyDescent="0.35"/>
    <row r="152" ht="17.5" customHeight="1" x14ac:dyDescent="0.35"/>
    <row r="153" ht="17.5" customHeight="1" x14ac:dyDescent="0.35"/>
    <row r="154" ht="17.5" customHeight="1" x14ac:dyDescent="0.35"/>
    <row r="155" ht="17.5" customHeight="1" x14ac:dyDescent="0.35"/>
    <row r="156" ht="17.5" customHeight="1" x14ac:dyDescent="0.35"/>
    <row r="157" ht="17.5" customHeight="1" x14ac:dyDescent="0.35"/>
    <row r="158" ht="17.5" customHeight="1" x14ac:dyDescent="0.35"/>
    <row r="159" ht="17.5" customHeight="1" x14ac:dyDescent="0.35"/>
    <row r="160" ht="17.5" customHeight="1" x14ac:dyDescent="0.35"/>
    <row r="161" ht="17.5" customHeight="1" x14ac:dyDescent="0.35"/>
    <row r="162" ht="17.5" customHeight="1" x14ac:dyDescent="0.35"/>
    <row r="163" ht="17.5" customHeight="1" x14ac:dyDescent="0.35"/>
    <row r="164" ht="17.5" customHeight="1" x14ac:dyDescent="0.35"/>
    <row r="165" ht="17.5" customHeight="1" x14ac:dyDescent="0.35"/>
    <row r="166" ht="17.5" customHeight="1" x14ac:dyDescent="0.35"/>
    <row r="167" ht="17.5" customHeight="1" x14ac:dyDescent="0.35"/>
    <row r="168" ht="17.5" customHeight="1" x14ac:dyDescent="0.35"/>
    <row r="169" ht="17.5" customHeight="1" x14ac:dyDescent="0.35"/>
    <row r="170" ht="17.5" customHeight="1" x14ac:dyDescent="0.35"/>
    <row r="171" ht="17.5" customHeight="1" x14ac:dyDescent="0.35"/>
    <row r="172" ht="17.5" customHeight="1" x14ac:dyDescent="0.35"/>
    <row r="173" ht="17.5" customHeight="1" x14ac:dyDescent="0.35"/>
    <row r="174" ht="17.5" customHeight="1" x14ac:dyDescent="0.35"/>
    <row r="175" ht="17.5" customHeight="1" x14ac:dyDescent="0.35"/>
    <row r="176" ht="17.5" customHeight="1" x14ac:dyDescent="0.35"/>
    <row r="177" ht="17.5" customHeight="1" x14ac:dyDescent="0.35"/>
    <row r="178" ht="17.5" customHeight="1" x14ac:dyDescent="0.35"/>
    <row r="179" ht="17.5" customHeight="1" x14ac:dyDescent="0.35"/>
    <row r="180" ht="17.5" customHeight="1" x14ac:dyDescent="0.35"/>
    <row r="181" ht="17.5" customHeight="1" x14ac:dyDescent="0.35"/>
    <row r="182" ht="17.5" customHeight="1" x14ac:dyDescent="0.35"/>
    <row r="183" ht="17.5" customHeight="1" x14ac:dyDescent="0.35"/>
    <row r="184" ht="17.5" customHeight="1" x14ac:dyDescent="0.35"/>
    <row r="185" ht="17.5" customHeight="1" x14ac:dyDescent="0.35"/>
    <row r="186" ht="17.5" customHeight="1" x14ac:dyDescent="0.35"/>
    <row r="187" ht="17.5" customHeight="1" x14ac:dyDescent="0.35"/>
    <row r="188" ht="17.5" customHeight="1" x14ac:dyDescent="0.35"/>
    <row r="189" ht="17.5" customHeight="1" x14ac:dyDescent="0.35"/>
    <row r="190" ht="17.5" customHeight="1" x14ac:dyDescent="0.35"/>
    <row r="191" ht="17.5" customHeight="1" x14ac:dyDescent="0.35"/>
    <row r="192" ht="17.5" customHeight="1" x14ac:dyDescent="0.35"/>
    <row r="193" ht="17.5" customHeight="1" x14ac:dyDescent="0.35"/>
    <row r="194" ht="17.5" customHeight="1" x14ac:dyDescent="0.35"/>
    <row r="195" ht="17.5" customHeight="1" x14ac:dyDescent="0.35"/>
    <row r="196" ht="17.5" customHeight="1" x14ac:dyDescent="0.35"/>
    <row r="197" ht="17.5" customHeight="1" x14ac:dyDescent="0.35"/>
    <row r="198" ht="17.5" customHeight="1" x14ac:dyDescent="0.35"/>
    <row r="199" ht="17.5" customHeight="1" x14ac:dyDescent="0.35"/>
    <row r="200" ht="17.5" customHeight="1" x14ac:dyDescent="0.35"/>
    <row r="201" ht="17.5" customHeight="1" x14ac:dyDescent="0.35"/>
    <row r="202" ht="17.5" customHeight="1" x14ac:dyDescent="0.35"/>
    <row r="203" ht="17.5" customHeight="1" x14ac:dyDescent="0.35"/>
    <row r="204" ht="17.5" customHeight="1" x14ac:dyDescent="0.35"/>
    <row r="205" ht="17.5" customHeight="1" x14ac:dyDescent="0.35"/>
    <row r="206" ht="17.5" customHeight="1" x14ac:dyDescent="0.35"/>
    <row r="207" ht="17.5" customHeight="1" x14ac:dyDescent="0.35"/>
    <row r="208" ht="17.5" customHeight="1" x14ac:dyDescent="0.35"/>
    <row r="209" ht="17.5" customHeight="1" x14ac:dyDescent="0.35"/>
    <row r="210" ht="17.5" customHeight="1" x14ac:dyDescent="0.35"/>
    <row r="211" ht="17.5" customHeight="1" x14ac:dyDescent="0.35"/>
    <row r="212" ht="17.5" customHeight="1" x14ac:dyDescent="0.35"/>
    <row r="213" ht="17.5" customHeight="1" x14ac:dyDescent="0.35"/>
    <row r="214" ht="17.5" customHeight="1" x14ac:dyDescent="0.35"/>
    <row r="215" ht="17.5" customHeight="1" x14ac:dyDescent="0.35"/>
    <row r="216" ht="17.5" customHeight="1" x14ac:dyDescent="0.35"/>
    <row r="217" ht="17.5" customHeight="1" x14ac:dyDescent="0.35"/>
    <row r="218" ht="17.5" customHeight="1" x14ac:dyDescent="0.35"/>
    <row r="219" ht="17.5" customHeight="1" x14ac:dyDescent="0.35"/>
    <row r="220" ht="17.5" customHeight="1" x14ac:dyDescent="0.35"/>
    <row r="221" ht="17.5" customHeight="1" x14ac:dyDescent="0.35"/>
    <row r="222" ht="17.5" customHeight="1" x14ac:dyDescent="0.35"/>
    <row r="223" ht="17.5" customHeight="1" x14ac:dyDescent="0.35"/>
    <row r="224" ht="17.5" customHeight="1" x14ac:dyDescent="0.35"/>
    <row r="225" ht="17.5" customHeight="1" x14ac:dyDescent="0.35"/>
    <row r="226" ht="17.5" customHeight="1" x14ac:dyDescent="0.35"/>
    <row r="227" ht="17.5" customHeight="1" x14ac:dyDescent="0.35"/>
    <row r="228" ht="17.5" customHeight="1" x14ac:dyDescent="0.35"/>
    <row r="229" ht="17.5" customHeight="1" x14ac:dyDescent="0.35"/>
    <row r="230" ht="17.5" customHeight="1" x14ac:dyDescent="0.35"/>
    <row r="231" ht="17.5" customHeight="1" x14ac:dyDescent="0.35"/>
    <row r="232" ht="17.5" customHeight="1" x14ac:dyDescent="0.35"/>
    <row r="233" ht="17.5" customHeight="1" x14ac:dyDescent="0.35"/>
    <row r="234" ht="17.5" customHeight="1" x14ac:dyDescent="0.35"/>
    <row r="235" ht="17.5" customHeight="1" x14ac:dyDescent="0.35"/>
    <row r="236" ht="17.5" customHeight="1" x14ac:dyDescent="0.35"/>
    <row r="237" ht="17.5" customHeight="1" x14ac:dyDescent="0.35"/>
    <row r="238" ht="17.5" customHeight="1" x14ac:dyDescent="0.35"/>
    <row r="239" ht="17.5" customHeight="1" x14ac:dyDescent="0.35"/>
    <row r="240" ht="17.5" customHeight="1" x14ac:dyDescent="0.35"/>
    <row r="241" ht="17.5" customHeight="1" x14ac:dyDescent="0.35"/>
    <row r="242" ht="17.5" customHeight="1" x14ac:dyDescent="0.35"/>
    <row r="243" ht="17.5" customHeight="1" x14ac:dyDescent="0.35"/>
    <row r="244" ht="17.5" customHeight="1" x14ac:dyDescent="0.35"/>
    <row r="245" ht="17.5" customHeight="1" x14ac:dyDescent="0.35"/>
    <row r="246" ht="17.5" customHeight="1" x14ac:dyDescent="0.35"/>
    <row r="247" ht="17.5" customHeight="1" x14ac:dyDescent="0.35"/>
    <row r="248" ht="17.5" customHeight="1" x14ac:dyDescent="0.35"/>
    <row r="249" ht="17.5" customHeight="1" x14ac:dyDescent="0.35"/>
    <row r="250" ht="17.5" customHeight="1" x14ac:dyDescent="0.35"/>
    <row r="251" ht="17.5" customHeight="1" x14ac:dyDescent="0.35"/>
    <row r="252" ht="17.5" customHeight="1" x14ac:dyDescent="0.35"/>
    <row r="253" ht="17.5" customHeight="1" x14ac:dyDescent="0.35"/>
    <row r="254" ht="17.5" customHeight="1" x14ac:dyDescent="0.35"/>
    <row r="255" ht="17.5" customHeight="1" x14ac:dyDescent="0.35"/>
    <row r="256" ht="17.5" customHeight="1" x14ac:dyDescent="0.35"/>
    <row r="257" ht="17.5" customHeight="1" x14ac:dyDescent="0.35"/>
    <row r="258" ht="17.5" customHeight="1" x14ac:dyDescent="0.35"/>
    <row r="259" ht="17.5" customHeight="1" x14ac:dyDescent="0.35"/>
    <row r="260" ht="17.5" customHeight="1" x14ac:dyDescent="0.35"/>
    <row r="261" ht="17.5" customHeight="1" x14ac:dyDescent="0.35"/>
    <row r="262" ht="17.5" customHeight="1" x14ac:dyDescent="0.35"/>
    <row r="263" ht="17.5" customHeight="1" x14ac:dyDescent="0.35"/>
    <row r="264" ht="17.5" customHeight="1" x14ac:dyDescent="0.35"/>
    <row r="265" ht="17.5" customHeight="1" x14ac:dyDescent="0.35"/>
    <row r="266" ht="17.5" customHeight="1" x14ac:dyDescent="0.35"/>
    <row r="267" ht="17.5" customHeight="1" x14ac:dyDescent="0.35"/>
    <row r="268" ht="17.5" customHeight="1" x14ac:dyDescent="0.35"/>
    <row r="269" ht="17.5" customHeight="1" x14ac:dyDescent="0.35"/>
    <row r="270" ht="17.5" customHeight="1" x14ac:dyDescent="0.35"/>
    <row r="271" ht="17.5" customHeight="1" x14ac:dyDescent="0.35"/>
    <row r="272" ht="17.5" customHeight="1" x14ac:dyDescent="0.35"/>
    <row r="273" ht="17.5" customHeight="1" x14ac:dyDescent="0.35"/>
    <row r="274" ht="17.5" customHeight="1" x14ac:dyDescent="0.35"/>
    <row r="275" ht="17.5" customHeight="1" x14ac:dyDescent="0.35"/>
    <row r="276" ht="17.5" customHeight="1" x14ac:dyDescent="0.35"/>
    <row r="277" ht="17.5" customHeight="1" x14ac:dyDescent="0.35"/>
    <row r="278" ht="17.5" customHeight="1" x14ac:dyDescent="0.35"/>
    <row r="279" ht="17.5" customHeight="1" x14ac:dyDescent="0.35"/>
    <row r="280" ht="17.5" customHeight="1" x14ac:dyDescent="0.35"/>
    <row r="281" ht="17.5" customHeight="1" x14ac:dyDescent="0.35"/>
    <row r="282" ht="17.5" customHeight="1" x14ac:dyDescent="0.35"/>
    <row r="283" ht="17.5" customHeight="1" x14ac:dyDescent="0.35"/>
    <row r="284" ht="17.5" customHeight="1" x14ac:dyDescent="0.35"/>
    <row r="285" ht="17.5" customHeight="1" x14ac:dyDescent="0.35"/>
    <row r="286" ht="17.5" customHeight="1" x14ac:dyDescent="0.35"/>
    <row r="287" ht="17.5" customHeight="1" x14ac:dyDescent="0.35"/>
    <row r="288" ht="17.5" customHeight="1" x14ac:dyDescent="0.35"/>
    <row r="289" ht="17.5" customHeight="1" x14ac:dyDescent="0.35"/>
    <row r="290" ht="17.5" customHeight="1" x14ac:dyDescent="0.35"/>
    <row r="291" ht="17.5" customHeight="1" x14ac:dyDescent="0.35"/>
    <row r="292" ht="17.5" customHeight="1" x14ac:dyDescent="0.35"/>
    <row r="293" ht="17.5" customHeight="1" x14ac:dyDescent="0.35"/>
    <row r="294" ht="17.5" customHeight="1" x14ac:dyDescent="0.35"/>
    <row r="295" ht="17.5" customHeight="1" x14ac:dyDescent="0.35"/>
    <row r="296" ht="17.5" customHeight="1" x14ac:dyDescent="0.35"/>
    <row r="297" ht="17.5" customHeight="1" x14ac:dyDescent="0.35"/>
    <row r="298" ht="17.5" customHeight="1" x14ac:dyDescent="0.35"/>
    <row r="299" ht="17.5" customHeight="1" x14ac:dyDescent="0.35"/>
    <row r="300" ht="17.5" customHeight="1" x14ac:dyDescent="0.35"/>
    <row r="301" ht="17.5" customHeight="1" x14ac:dyDescent="0.35"/>
    <row r="302" ht="17.5" customHeight="1" x14ac:dyDescent="0.35"/>
    <row r="303" ht="17.5" customHeight="1" x14ac:dyDescent="0.35"/>
    <row r="304" ht="17.5" customHeight="1" x14ac:dyDescent="0.35"/>
    <row r="305" ht="17.5" customHeight="1" x14ac:dyDescent="0.35"/>
    <row r="306" ht="17.5" customHeight="1" x14ac:dyDescent="0.35"/>
    <row r="307" ht="17.5" customHeight="1" x14ac:dyDescent="0.35"/>
    <row r="308" ht="17.5" customHeight="1" x14ac:dyDescent="0.35"/>
    <row r="309" ht="17.5" customHeight="1" x14ac:dyDescent="0.35"/>
    <row r="310" ht="17.5" customHeight="1" x14ac:dyDescent="0.35"/>
    <row r="311" ht="17.5" customHeight="1" x14ac:dyDescent="0.35"/>
    <row r="312" ht="17.5" customHeight="1" x14ac:dyDescent="0.35"/>
    <row r="313" ht="17.5" customHeight="1" x14ac:dyDescent="0.35"/>
    <row r="314" ht="17.5" customHeight="1" x14ac:dyDescent="0.35"/>
    <row r="315" ht="17.5" customHeight="1" x14ac:dyDescent="0.35"/>
    <row r="316" ht="17.5" customHeight="1" x14ac:dyDescent="0.35"/>
    <row r="317" ht="17.5" customHeight="1" x14ac:dyDescent="0.35"/>
    <row r="318" ht="17.5" customHeight="1" x14ac:dyDescent="0.35"/>
    <row r="319" ht="17.5" customHeight="1" x14ac:dyDescent="0.35"/>
    <row r="320" ht="17.5" customHeight="1" x14ac:dyDescent="0.35"/>
    <row r="321" ht="17.5" customHeight="1" x14ac:dyDescent="0.35"/>
    <row r="322" ht="17.5" customHeight="1" x14ac:dyDescent="0.35"/>
    <row r="323" ht="17.5" customHeight="1" x14ac:dyDescent="0.35"/>
    <row r="324" ht="17.5" customHeight="1" x14ac:dyDescent="0.35"/>
    <row r="325" ht="17.5" customHeight="1" x14ac:dyDescent="0.35"/>
    <row r="326" ht="17.5" customHeight="1" x14ac:dyDescent="0.35"/>
    <row r="327" ht="17.5" customHeight="1" x14ac:dyDescent="0.35"/>
    <row r="328" ht="17.5" customHeight="1" x14ac:dyDescent="0.35"/>
    <row r="329" ht="17.5" customHeight="1" x14ac:dyDescent="0.35"/>
    <row r="330" ht="17.5" customHeight="1" x14ac:dyDescent="0.35"/>
    <row r="331" ht="17.5" customHeight="1" x14ac:dyDescent="0.35"/>
    <row r="332" ht="17.5" customHeight="1" x14ac:dyDescent="0.35"/>
    <row r="333" ht="17.5" customHeight="1" x14ac:dyDescent="0.35"/>
    <row r="334" ht="17.5" customHeight="1" x14ac:dyDescent="0.35"/>
    <row r="335" ht="17.5" customHeight="1" x14ac:dyDescent="0.35"/>
    <row r="336" ht="17.5" customHeight="1" x14ac:dyDescent="0.35"/>
    <row r="337" ht="17.5" customHeight="1" x14ac:dyDescent="0.35"/>
    <row r="338" ht="17.5" customHeight="1" x14ac:dyDescent="0.35"/>
    <row r="339" ht="17.5" customHeight="1" x14ac:dyDescent="0.35"/>
    <row r="340" ht="17.5" customHeight="1" x14ac:dyDescent="0.35"/>
    <row r="341" ht="17.5" customHeight="1" x14ac:dyDescent="0.35"/>
    <row r="342" ht="17.5" customHeight="1" x14ac:dyDescent="0.35"/>
    <row r="343" ht="17.5" customHeight="1" x14ac:dyDescent="0.35"/>
    <row r="344" ht="17.5" customHeight="1" x14ac:dyDescent="0.35"/>
    <row r="345" ht="17.5" customHeight="1" x14ac:dyDescent="0.35"/>
    <row r="346" ht="17.5" customHeight="1" x14ac:dyDescent="0.35"/>
    <row r="347" ht="17.5" customHeight="1" x14ac:dyDescent="0.35"/>
    <row r="348" ht="17.5" customHeight="1" x14ac:dyDescent="0.35"/>
    <row r="349" ht="17.5" customHeight="1" x14ac:dyDescent="0.35"/>
    <row r="350" ht="17.5" customHeight="1" x14ac:dyDescent="0.35"/>
    <row r="351" ht="17.5" customHeight="1" x14ac:dyDescent="0.35"/>
    <row r="352" ht="17.5" customHeight="1" x14ac:dyDescent="0.35"/>
    <row r="353" ht="17.5" customHeight="1" x14ac:dyDescent="0.35"/>
    <row r="354" ht="17.5" customHeight="1" x14ac:dyDescent="0.35"/>
    <row r="355" ht="17.5" customHeight="1" x14ac:dyDescent="0.35"/>
    <row r="356" ht="17.5" customHeight="1" x14ac:dyDescent="0.35"/>
    <row r="357" ht="17.5" customHeight="1" x14ac:dyDescent="0.35"/>
    <row r="358" ht="17.5" customHeight="1" x14ac:dyDescent="0.35"/>
    <row r="359" ht="17.5" customHeight="1" x14ac:dyDescent="0.35"/>
    <row r="360" ht="17.5" customHeight="1" x14ac:dyDescent="0.35"/>
    <row r="361" ht="17.5" customHeight="1" x14ac:dyDescent="0.35"/>
    <row r="362" ht="17.5" customHeight="1" x14ac:dyDescent="0.35"/>
    <row r="363" ht="17.5" customHeight="1" x14ac:dyDescent="0.35"/>
    <row r="364" ht="17.5" customHeight="1" x14ac:dyDescent="0.35"/>
    <row r="365" ht="17.5" customHeight="1" x14ac:dyDescent="0.35"/>
    <row r="366" ht="17.5" customHeight="1" x14ac:dyDescent="0.35"/>
    <row r="367" ht="17.5" customHeight="1" x14ac:dyDescent="0.35"/>
    <row r="368" ht="17.5" customHeight="1" x14ac:dyDescent="0.35"/>
    <row r="369" ht="17.5" customHeight="1" x14ac:dyDescent="0.35"/>
    <row r="370" ht="17.5" customHeight="1" x14ac:dyDescent="0.35"/>
    <row r="371" ht="17.5" customHeight="1" x14ac:dyDescent="0.35"/>
    <row r="372" ht="17.5" customHeight="1" x14ac:dyDescent="0.35"/>
    <row r="373" ht="17.5" customHeight="1" x14ac:dyDescent="0.35"/>
    <row r="374" ht="17.5" customHeight="1" x14ac:dyDescent="0.35"/>
    <row r="375" ht="17.5" customHeight="1" x14ac:dyDescent="0.35"/>
    <row r="376" ht="17.5" customHeight="1" x14ac:dyDescent="0.35"/>
    <row r="377" ht="17.5" customHeight="1" x14ac:dyDescent="0.35"/>
    <row r="378" ht="17.5" customHeight="1" x14ac:dyDescent="0.35"/>
    <row r="379" ht="17.5" customHeight="1" x14ac:dyDescent="0.35"/>
    <row r="380" ht="17.5" customHeight="1" x14ac:dyDescent="0.35"/>
    <row r="381" ht="17.5" customHeight="1" x14ac:dyDescent="0.35"/>
    <row r="382" ht="17.5" customHeight="1" x14ac:dyDescent="0.35"/>
    <row r="383" ht="17.5" customHeight="1" x14ac:dyDescent="0.35"/>
    <row r="384" ht="17.5" customHeight="1" x14ac:dyDescent="0.35"/>
    <row r="385" ht="17.5" customHeight="1" x14ac:dyDescent="0.35"/>
    <row r="386" ht="17.5" customHeight="1" x14ac:dyDescent="0.35"/>
    <row r="387" ht="17.5" customHeight="1" x14ac:dyDescent="0.35"/>
    <row r="388" ht="17.5" customHeight="1" x14ac:dyDescent="0.35"/>
    <row r="389" ht="17.5" customHeight="1" x14ac:dyDescent="0.35"/>
    <row r="390" ht="17.5" customHeight="1" x14ac:dyDescent="0.35"/>
    <row r="391" ht="17.5" customHeight="1" x14ac:dyDescent="0.35"/>
    <row r="392" ht="17.5" customHeight="1" x14ac:dyDescent="0.35"/>
    <row r="393" ht="17.5" customHeight="1" x14ac:dyDescent="0.35"/>
    <row r="394" ht="17.5" customHeight="1" x14ac:dyDescent="0.35"/>
    <row r="395" ht="17.5" customHeight="1" x14ac:dyDescent="0.35"/>
    <row r="396" ht="17.5" customHeight="1" x14ac:dyDescent="0.35"/>
    <row r="397" ht="17.5" customHeight="1" x14ac:dyDescent="0.35"/>
    <row r="398" ht="17.5" customHeight="1" x14ac:dyDescent="0.35"/>
    <row r="399" ht="17.5" customHeight="1" x14ac:dyDescent="0.35"/>
    <row r="400" ht="17.5" customHeight="1" x14ac:dyDescent="0.35"/>
    <row r="401" ht="17.5" customHeight="1" x14ac:dyDescent="0.35"/>
    <row r="402" ht="17.5" customHeight="1" x14ac:dyDescent="0.35"/>
    <row r="403" ht="17.5" customHeight="1" x14ac:dyDescent="0.35"/>
    <row r="404" ht="17.5" customHeight="1" x14ac:dyDescent="0.35"/>
    <row r="405" ht="17.5" customHeight="1" x14ac:dyDescent="0.35"/>
    <row r="406" ht="17.5" customHeight="1" x14ac:dyDescent="0.35"/>
    <row r="407" ht="17.5" customHeight="1" x14ac:dyDescent="0.35"/>
    <row r="408" ht="17.5" customHeight="1" x14ac:dyDescent="0.35"/>
    <row r="409" ht="17.5" customHeight="1" x14ac:dyDescent="0.35"/>
    <row r="410" ht="17.5" customHeight="1" x14ac:dyDescent="0.35"/>
    <row r="411" ht="17.5" customHeight="1" x14ac:dyDescent="0.35"/>
    <row r="412" ht="17.5" customHeight="1" x14ac:dyDescent="0.35"/>
    <row r="413" ht="17.5" customHeight="1" x14ac:dyDescent="0.35"/>
    <row r="414" ht="17.5" customHeight="1" x14ac:dyDescent="0.35"/>
    <row r="415" ht="17.5" customHeight="1" x14ac:dyDescent="0.35"/>
    <row r="416" ht="17.5" customHeight="1" x14ac:dyDescent="0.35"/>
    <row r="417" ht="17.5" customHeight="1" x14ac:dyDescent="0.35"/>
    <row r="418" ht="17.5" customHeight="1" x14ac:dyDescent="0.35"/>
    <row r="419" ht="17.5" customHeight="1" x14ac:dyDescent="0.35"/>
    <row r="420" ht="17.5" customHeight="1" x14ac:dyDescent="0.35"/>
    <row r="421" ht="17.5" customHeight="1" x14ac:dyDescent="0.35"/>
    <row r="422" ht="17.5" customHeight="1" x14ac:dyDescent="0.35"/>
  </sheetData>
  <mergeCells count="1">
    <mergeCell ref="A33:G33"/>
  </mergeCells>
  <phoneticPr fontId="6" type="noConversion"/>
  <pageMargins left="0.4236111111111111" right="0.4375" top="0.75" bottom="0.65972222222222221" header="0.3" footer="0.3"/>
  <pageSetup paperSize="9" scale="95" orientation="portrait" r:id="rId1"/>
  <headerFooter>
    <oddHeader>&amp;L&amp;"Arial,Regular"&amp;9Tender No.: SCMU 007/2025/2026
KwaJobe Community Water Supply Scheme (Phase 1)
Section C2.2 - Bill of Quantities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81A20-A718-41A0-AF68-9CBC55D663A3}">
  <dimension ref="A1:K416"/>
  <sheetViews>
    <sheetView zoomScaleNormal="100" zoomScaleSheetLayoutView="100" workbookViewId="0">
      <selection activeCell="K53" sqref="K53"/>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9" width="9" style="7" bestFit="1" customWidth="1"/>
    <col min="10" max="10" width="9.36328125" style="7" customWidth="1"/>
    <col min="11" max="16384" width="8.81640625" style="7"/>
  </cols>
  <sheetData>
    <row r="1" spans="1:11" ht="21" x14ac:dyDescent="0.35">
      <c r="A1" s="2" t="s">
        <v>0</v>
      </c>
      <c r="B1" s="5" t="s">
        <v>1</v>
      </c>
      <c r="C1" s="127" t="s">
        <v>546</v>
      </c>
      <c r="D1" s="3" t="s">
        <v>2</v>
      </c>
      <c r="E1" s="6" t="s">
        <v>3</v>
      </c>
      <c r="F1" s="3" t="s">
        <v>4</v>
      </c>
      <c r="G1" s="6" t="s">
        <v>5</v>
      </c>
      <c r="H1" s="4" t="s">
        <v>6</v>
      </c>
    </row>
    <row r="2" spans="1:11" ht="27" customHeight="1" x14ac:dyDescent="0.35">
      <c r="A2" s="28" t="s">
        <v>208</v>
      </c>
      <c r="B2" s="14" t="s">
        <v>185</v>
      </c>
      <c r="C2" s="128"/>
      <c r="D2" s="9" t="s">
        <v>207</v>
      </c>
      <c r="E2" s="10"/>
      <c r="G2" s="19"/>
      <c r="H2" s="20"/>
    </row>
    <row r="3" spans="1:11" ht="61" customHeight="1" x14ac:dyDescent="0.35">
      <c r="A3" s="28" t="s">
        <v>218</v>
      </c>
      <c r="B3" s="25" t="s">
        <v>90</v>
      </c>
      <c r="C3" s="130"/>
      <c r="D3" s="27" t="s">
        <v>376</v>
      </c>
      <c r="E3" s="10"/>
      <c r="G3" s="19"/>
      <c r="H3" s="20"/>
    </row>
    <row r="4" spans="1:11" ht="17.5" customHeight="1" x14ac:dyDescent="0.35">
      <c r="A4" s="29" t="s">
        <v>210</v>
      </c>
      <c r="B4" s="10"/>
      <c r="C4" s="129" t="s">
        <v>548</v>
      </c>
      <c r="D4" s="7" t="s">
        <v>215</v>
      </c>
      <c r="E4" s="10" t="s">
        <v>92</v>
      </c>
      <c r="F4" s="12">
        <v>2560.6999999999998</v>
      </c>
      <c r="G4" s="19"/>
      <c r="H4" s="20"/>
    </row>
    <row r="5" spans="1:11" ht="17.5" customHeight="1" x14ac:dyDescent="0.35">
      <c r="A5" s="29" t="s">
        <v>211</v>
      </c>
      <c r="B5" s="10"/>
      <c r="C5" s="129" t="s">
        <v>548</v>
      </c>
      <c r="D5" s="7" t="s">
        <v>216</v>
      </c>
      <c r="E5" s="10" t="s">
        <v>92</v>
      </c>
      <c r="F5" s="12">
        <v>6330.4</v>
      </c>
      <c r="G5" s="19"/>
      <c r="H5" s="20"/>
    </row>
    <row r="6" spans="1:11" ht="17.5" customHeight="1" x14ac:dyDescent="0.35">
      <c r="A6" s="29" t="s">
        <v>212</v>
      </c>
      <c r="B6" s="10"/>
      <c r="C6" s="129" t="s">
        <v>548</v>
      </c>
      <c r="D6" s="7" t="s">
        <v>217</v>
      </c>
      <c r="E6" s="10" t="s">
        <v>92</v>
      </c>
      <c r="F6" s="12">
        <v>4706.7</v>
      </c>
      <c r="G6" s="19"/>
      <c r="H6" s="20"/>
      <c r="J6" s="36"/>
    </row>
    <row r="7" spans="1:11" ht="17.5" customHeight="1" x14ac:dyDescent="0.35">
      <c r="A7" s="29" t="s">
        <v>213</v>
      </c>
      <c r="B7" s="10"/>
      <c r="C7" s="129" t="s">
        <v>548</v>
      </c>
      <c r="D7" s="7" t="s">
        <v>432</v>
      </c>
      <c r="E7" s="10" t="s">
        <v>92</v>
      </c>
      <c r="F7" s="12">
        <v>476.1</v>
      </c>
      <c r="G7" s="19"/>
      <c r="H7" s="20"/>
    </row>
    <row r="8" spans="1:11" ht="17.5" customHeight="1" x14ac:dyDescent="0.35">
      <c r="A8" s="29" t="s">
        <v>214</v>
      </c>
      <c r="B8" s="10"/>
      <c r="C8" s="129" t="s">
        <v>548</v>
      </c>
      <c r="D8" s="7" t="s">
        <v>499</v>
      </c>
      <c r="E8" s="10" t="s">
        <v>92</v>
      </c>
      <c r="F8" s="12">
        <v>261.89999999999998</v>
      </c>
      <c r="G8" s="19"/>
      <c r="H8" s="20"/>
    </row>
    <row r="9" spans="1:11" ht="17.5" customHeight="1" x14ac:dyDescent="0.35">
      <c r="A9" s="29" t="s">
        <v>625</v>
      </c>
      <c r="B9" s="10"/>
      <c r="C9" s="129" t="s">
        <v>548</v>
      </c>
      <c r="D9" s="7" t="s">
        <v>626</v>
      </c>
      <c r="E9" s="10" t="s">
        <v>92</v>
      </c>
      <c r="F9" s="12">
        <v>3240</v>
      </c>
      <c r="G9" s="19"/>
      <c r="H9" s="20"/>
    </row>
    <row r="10" spans="1:11" ht="17.5" customHeight="1" x14ac:dyDescent="0.35">
      <c r="A10" s="29"/>
      <c r="B10" s="10"/>
      <c r="C10" s="129"/>
      <c r="E10" s="10"/>
      <c r="G10" s="19"/>
      <c r="H10" s="20"/>
    </row>
    <row r="11" spans="1:11" ht="25" customHeight="1" x14ac:dyDescent="0.35">
      <c r="A11" s="28" t="s">
        <v>312</v>
      </c>
      <c r="B11" s="10"/>
      <c r="C11" s="129"/>
      <c r="D11" s="27" t="s">
        <v>311</v>
      </c>
      <c r="E11" s="10"/>
      <c r="G11" s="19"/>
      <c r="H11" s="20"/>
    </row>
    <row r="12" spans="1:11" ht="118.5" customHeight="1" x14ac:dyDescent="0.35">
      <c r="A12" s="29" t="s">
        <v>313</v>
      </c>
      <c r="B12" s="10"/>
      <c r="C12" s="129"/>
      <c r="D12" s="16" t="s">
        <v>421</v>
      </c>
      <c r="E12" s="10"/>
      <c r="G12" s="19"/>
      <c r="H12" s="20"/>
      <c r="J12" s="16"/>
    </row>
    <row r="13" spans="1:11" ht="17.5" customHeight="1" x14ac:dyDescent="0.35">
      <c r="A13" s="29" t="s">
        <v>314</v>
      </c>
      <c r="B13" s="10"/>
      <c r="C13" s="129"/>
      <c r="D13" s="16" t="s">
        <v>374</v>
      </c>
      <c r="E13" s="10" t="s">
        <v>92</v>
      </c>
      <c r="F13" s="12">
        <v>1</v>
      </c>
      <c r="G13" s="19"/>
      <c r="H13" s="20" t="s">
        <v>356</v>
      </c>
      <c r="I13"/>
      <c r="J13"/>
    </row>
    <row r="14" spans="1:11" ht="17.5" customHeight="1" x14ac:dyDescent="0.35">
      <c r="A14" s="29" t="s">
        <v>315</v>
      </c>
      <c r="B14" s="10"/>
      <c r="C14" s="129"/>
      <c r="D14" s="16" t="s">
        <v>375</v>
      </c>
      <c r="E14" s="10" t="s">
        <v>92</v>
      </c>
      <c r="F14" s="12">
        <v>868.4</v>
      </c>
      <c r="G14" s="19"/>
      <c r="H14" s="20"/>
      <c r="I14"/>
      <c r="J14"/>
    </row>
    <row r="15" spans="1:11" ht="25" customHeight="1" x14ac:dyDescent="0.35">
      <c r="A15" s="29" t="s">
        <v>422</v>
      </c>
      <c r="B15" s="10"/>
      <c r="C15" s="129"/>
      <c r="D15" s="16" t="s">
        <v>427</v>
      </c>
      <c r="E15" s="10" t="s">
        <v>92</v>
      </c>
      <c r="F15" s="12">
        <f>SUM(F13:F14)</f>
        <v>869.4</v>
      </c>
      <c r="G15" s="19"/>
      <c r="H15" s="20"/>
      <c r="I15"/>
      <c r="J15"/>
    </row>
    <row r="16" spans="1:11" ht="34" customHeight="1" x14ac:dyDescent="0.35">
      <c r="A16" s="29" t="s">
        <v>423</v>
      </c>
      <c r="B16" s="10"/>
      <c r="C16" s="129"/>
      <c r="D16" s="16" t="s">
        <v>428</v>
      </c>
      <c r="E16" s="10" t="s">
        <v>92</v>
      </c>
      <c r="F16" s="12">
        <f>ROUND(25%*F15,0)</f>
        <v>217</v>
      </c>
      <c r="G16" s="19"/>
      <c r="H16" s="20"/>
      <c r="I16"/>
      <c r="J16"/>
      <c r="K16"/>
    </row>
    <row r="17" spans="1:10" ht="45.5" customHeight="1" x14ac:dyDescent="0.35">
      <c r="A17" s="29" t="s">
        <v>424</v>
      </c>
      <c r="B17" s="10"/>
      <c r="C17" s="129"/>
      <c r="D17" s="16" t="s">
        <v>436</v>
      </c>
      <c r="E17" s="10" t="s">
        <v>431</v>
      </c>
      <c r="F17" s="12">
        <f>ROUND(F15*1.05/12,0)</f>
        <v>76</v>
      </c>
      <c r="G17" s="19"/>
      <c r="H17" s="20"/>
      <c r="I17"/>
    </row>
    <row r="18" spans="1:10" ht="24" customHeight="1" x14ac:dyDescent="0.35">
      <c r="A18" s="29" t="s">
        <v>425</v>
      </c>
      <c r="B18" s="10"/>
      <c r="C18" s="129"/>
      <c r="D18" s="16" t="s">
        <v>429</v>
      </c>
      <c r="E18" s="10" t="s">
        <v>92</v>
      </c>
      <c r="F18" s="12">
        <f>F15*0.85</f>
        <v>738.99</v>
      </c>
      <c r="G18" s="19"/>
      <c r="H18" s="20"/>
      <c r="I18"/>
      <c r="J18"/>
    </row>
    <row r="19" spans="1:10" ht="15.5" customHeight="1" x14ac:dyDescent="0.35">
      <c r="A19" s="29" t="s">
        <v>426</v>
      </c>
      <c r="B19" s="10"/>
      <c r="C19" s="129"/>
      <c r="D19" s="16" t="s">
        <v>430</v>
      </c>
      <c r="E19" s="10" t="s">
        <v>96</v>
      </c>
      <c r="F19" s="12">
        <f>ROUND((F15/12),0)</f>
        <v>72</v>
      </c>
      <c r="G19" s="19"/>
      <c r="H19" s="20"/>
      <c r="I19"/>
      <c r="J19"/>
    </row>
    <row r="20" spans="1:10" ht="35.5" customHeight="1" x14ac:dyDescent="0.35">
      <c r="A20" s="29" t="s">
        <v>434</v>
      </c>
      <c r="B20" s="10"/>
      <c r="C20" s="129"/>
      <c r="D20" s="16" t="s">
        <v>435</v>
      </c>
      <c r="E20" s="10" t="s">
        <v>96</v>
      </c>
      <c r="F20" s="12">
        <f>F18*2</f>
        <v>1477.98</v>
      </c>
      <c r="G20" s="19"/>
      <c r="H20" s="20"/>
      <c r="I20"/>
      <c r="J20"/>
    </row>
    <row r="21" spans="1:10" ht="17.5" customHeight="1" x14ac:dyDescent="0.35">
      <c r="A21" s="29"/>
      <c r="B21" s="10"/>
      <c r="C21" s="129"/>
      <c r="E21" s="10"/>
      <c r="G21" s="19"/>
      <c r="H21" s="20"/>
      <c r="I21"/>
      <c r="J21"/>
    </row>
    <row r="22" spans="1:10" ht="26" customHeight="1" x14ac:dyDescent="0.35">
      <c r="A22" s="28" t="s">
        <v>219</v>
      </c>
      <c r="B22" s="14" t="s">
        <v>221</v>
      </c>
      <c r="C22" s="128"/>
      <c r="D22" s="27" t="s">
        <v>225</v>
      </c>
      <c r="E22" s="10"/>
      <c r="G22" s="19"/>
      <c r="H22" s="20"/>
      <c r="I22"/>
      <c r="J22"/>
    </row>
    <row r="23" spans="1:10" ht="17.5" customHeight="1" x14ac:dyDescent="0.35">
      <c r="A23" s="29"/>
      <c r="B23" s="10"/>
      <c r="C23" s="129"/>
      <c r="D23" s="18" t="s">
        <v>227</v>
      </c>
      <c r="E23" s="10"/>
      <c r="G23" s="19"/>
      <c r="H23" s="20"/>
      <c r="I23"/>
      <c r="J23"/>
    </row>
    <row r="24" spans="1:10" ht="54" customHeight="1" x14ac:dyDescent="0.35">
      <c r="A24" s="29" t="s">
        <v>220</v>
      </c>
      <c r="B24" s="10" t="s">
        <v>222</v>
      </c>
      <c r="C24" s="129"/>
      <c r="D24" s="16" t="s">
        <v>226</v>
      </c>
      <c r="E24" s="10"/>
      <c r="G24" s="19"/>
      <c r="H24" s="20"/>
      <c r="I24"/>
      <c r="J24"/>
    </row>
    <row r="25" spans="1:10" ht="17.5" customHeight="1" x14ac:dyDescent="0.35">
      <c r="A25" s="29" t="s">
        <v>684</v>
      </c>
      <c r="B25" s="10"/>
      <c r="C25" s="129" t="s">
        <v>548</v>
      </c>
      <c r="D25" s="7" t="s">
        <v>228</v>
      </c>
      <c r="E25" s="10" t="s">
        <v>182</v>
      </c>
      <c r="F25" s="12">
        <v>3</v>
      </c>
      <c r="G25" s="19"/>
      <c r="H25" s="20"/>
      <c r="I25"/>
      <c r="J25"/>
    </row>
    <row r="26" spans="1:10" ht="17.5" customHeight="1" x14ac:dyDescent="0.35">
      <c r="A26" s="29"/>
      <c r="B26" s="10"/>
      <c r="C26" s="129"/>
      <c r="E26" s="10"/>
      <c r="G26" s="19"/>
      <c r="H26" s="20"/>
    </row>
    <row r="27" spans="1:10" ht="20" customHeight="1" x14ac:dyDescent="0.35">
      <c r="A27" s="146" t="s">
        <v>7</v>
      </c>
      <c r="B27" s="147"/>
      <c r="C27" s="148"/>
      <c r="D27" s="147"/>
      <c r="E27" s="147"/>
      <c r="F27" s="147"/>
      <c r="G27" s="148"/>
      <c r="H27" s="24"/>
    </row>
    <row r="28" spans="1:10" ht="20" customHeight="1" x14ac:dyDescent="0.35">
      <c r="A28" s="146" t="s">
        <v>44</v>
      </c>
      <c r="B28" s="147"/>
      <c r="C28" s="148"/>
      <c r="D28" s="147"/>
      <c r="E28" s="147"/>
      <c r="F28" s="147"/>
      <c r="G28" s="148"/>
      <c r="H28" s="23"/>
    </row>
    <row r="29" spans="1:10" ht="17.5" customHeight="1" x14ac:dyDescent="0.35">
      <c r="A29" s="29" t="s">
        <v>685</v>
      </c>
      <c r="B29" s="10"/>
      <c r="C29" s="129" t="s">
        <v>548</v>
      </c>
      <c r="D29" s="7" t="s">
        <v>223</v>
      </c>
      <c r="E29" s="10" t="s">
        <v>182</v>
      </c>
      <c r="F29" s="12">
        <v>8</v>
      </c>
      <c r="G29" s="19"/>
      <c r="H29" s="20"/>
    </row>
    <row r="30" spans="1:10" ht="17.5" customHeight="1" x14ac:dyDescent="0.35">
      <c r="A30" s="28"/>
      <c r="B30" s="25"/>
      <c r="C30" s="129"/>
      <c r="E30" s="10"/>
      <c r="G30" s="19"/>
      <c r="H30" s="20"/>
    </row>
    <row r="31" spans="1:10" ht="26.5" customHeight="1" x14ac:dyDescent="0.35">
      <c r="A31" s="29"/>
      <c r="B31" s="10"/>
      <c r="C31" s="10"/>
      <c r="D31" s="18" t="s">
        <v>231</v>
      </c>
      <c r="E31" s="10"/>
      <c r="G31" s="19"/>
      <c r="H31" s="20"/>
    </row>
    <row r="32" spans="1:10" ht="45" customHeight="1" x14ac:dyDescent="0.35">
      <c r="A32" s="29" t="s">
        <v>686</v>
      </c>
      <c r="B32" s="10" t="s">
        <v>99</v>
      </c>
      <c r="C32" s="10"/>
      <c r="D32" s="16" t="s">
        <v>230</v>
      </c>
      <c r="E32" s="10"/>
      <c r="G32" s="19"/>
      <c r="H32" s="20"/>
    </row>
    <row r="33" spans="1:10" ht="17.5" customHeight="1" x14ac:dyDescent="0.35">
      <c r="A33" s="29" t="s">
        <v>687</v>
      </c>
      <c r="B33" s="10"/>
      <c r="C33" s="10" t="s">
        <v>548</v>
      </c>
      <c r="D33" s="7" t="s">
        <v>229</v>
      </c>
      <c r="E33" s="10" t="s">
        <v>182</v>
      </c>
      <c r="F33" s="12">
        <v>1</v>
      </c>
      <c r="G33" s="19"/>
      <c r="H33" s="20"/>
    </row>
    <row r="34" spans="1:10" ht="17.5" customHeight="1" x14ac:dyDescent="0.35">
      <c r="A34" s="29"/>
      <c r="B34" s="10"/>
      <c r="C34" s="10"/>
      <c r="E34" s="10"/>
      <c r="G34" s="19"/>
      <c r="H34" s="20"/>
    </row>
    <row r="35" spans="1:10" ht="17.5" customHeight="1" x14ac:dyDescent="0.35">
      <c r="A35" s="28"/>
      <c r="B35" s="10"/>
      <c r="C35" s="10"/>
      <c r="D35" s="17" t="s">
        <v>233</v>
      </c>
      <c r="E35" s="10"/>
      <c r="G35" s="19"/>
      <c r="H35" s="20"/>
    </row>
    <row r="36" spans="1:10" ht="62.5" customHeight="1" x14ac:dyDescent="0.35">
      <c r="A36" s="29" t="s">
        <v>688</v>
      </c>
      <c r="B36" s="10" t="s">
        <v>99</v>
      </c>
      <c r="C36" s="10"/>
      <c r="D36" s="31" t="s">
        <v>232</v>
      </c>
      <c r="E36" s="10"/>
      <c r="G36" s="19"/>
      <c r="H36" s="20"/>
    </row>
    <row r="37" spans="1:10" ht="17.5" customHeight="1" x14ac:dyDescent="0.35">
      <c r="A37" s="29" t="s">
        <v>689</v>
      </c>
      <c r="B37" s="10"/>
      <c r="C37" s="10" t="s">
        <v>548</v>
      </c>
      <c r="D37" s="16" t="s">
        <v>224</v>
      </c>
      <c r="E37" s="10" t="s">
        <v>182</v>
      </c>
      <c r="F37" s="12">
        <v>1</v>
      </c>
      <c r="G37" s="19"/>
      <c r="H37" s="20"/>
    </row>
    <row r="38" spans="1:10" ht="17.5" customHeight="1" x14ac:dyDescent="0.35">
      <c r="A38" s="29"/>
      <c r="B38" s="10"/>
      <c r="C38" s="10"/>
      <c r="E38" s="10"/>
      <c r="G38" s="19"/>
      <c r="H38" s="20"/>
    </row>
    <row r="39" spans="1:10" ht="17.5" customHeight="1" x14ac:dyDescent="0.35">
      <c r="A39" s="28" t="s">
        <v>690</v>
      </c>
      <c r="B39" s="25" t="s">
        <v>93</v>
      </c>
      <c r="C39" s="25"/>
      <c r="D39" s="9" t="s">
        <v>234</v>
      </c>
      <c r="E39" s="10"/>
      <c r="G39" s="19"/>
      <c r="H39" s="20"/>
    </row>
    <row r="40" spans="1:10" ht="17.5" customHeight="1" x14ac:dyDescent="0.35">
      <c r="A40" s="29" t="s">
        <v>691</v>
      </c>
      <c r="B40" s="10"/>
      <c r="C40" s="10"/>
      <c r="D40" s="7" t="s">
        <v>235</v>
      </c>
      <c r="E40" s="10" t="s">
        <v>236</v>
      </c>
      <c r="F40" s="12">
        <v>90</v>
      </c>
      <c r="G40" s="19"/>
      <c r="H40" s="20"/>
    </row>
    <row r="41" spans="1:10" ht="26" customHeight="1" x14ac:dyDescent="0.35">
      <c r="A41" s="29" t="s">
        <v>692</v>
      </c>
      <c r="B41" s="10"/>
      <c r="C41" s="10"/>
      <c r="D41" s="16" t="s">
        <v>373</v>
      </c>
      <c r="E41" s="10" t="s">
        <v>86</v>
      </c>
      <c r="F41" s="12">
        <v>1</v>
      </c>
      <c r="G41" s="19"/>
      <c r="H41" s="20"/>
    </row>
    <row r="42" spans="1:10" ht="17.5" customHeight="1" x14ac:dyDescent="0.35">
      <c r="A42" s="29"/>
      <c r="B42" s="10"/>
      <c r="C42" s="10"/>
      <c r="E42" s="10"/>
      <c r="G42" s="19"/>
      <c r="H42" s="20"/>
    </row>
    <row r="43" spans="1:10" ht="17.5" customHeight="1" x14ac:dyDescent="0.35">
      <c r="A43" s="28" t="s">
        <v>693</v>
      </c>
      <c r="B43" s="10"/>
      <c r="C43" s="10"/>
      <c r="D43" s="9" t="s">
        <v>237</v>
      </c>
      <c r="E43" s="10"/>
      <c r="G43" s="19"/>
      <c r="H43" s="20"/>
    </row>
    <row r="44" spans="1:10" ht="24.5" customHeight="1" x14ac:dyDescent="0.35">
      <c r="A44" s="29" t="s">
        <v>694</v>
      </c>
      <c r="B44" s="10"/>
      <c r="C44" s="10" t="s">
        <v>548</v>
      </c>
      <c r="D44" s="16" t="s">
        <v>238</v>
      </c>
      <c r="E44" s="10" t="s">
        <v>96</v>
      </c>
      <c r="F44" s="12">
        <v>56</v>
      </c>
      <c r="G44" s="19"/>
      <c r="H44" s="20"/>
    </row>
    <row r="45" spans="1:10" ht="17.5" customHeight="1" x14ac:dyDescent="0.35">
      <c r="A45" s="29"/>
      <c r="B45" s="10"/>
      <c r="C45" s="10"/>
      <c r="D45" s="16"/>
      <c r="E45" s="10"/>
      <c r="G45" s="19"/>
      <c r="H45" s="20"/>
    </row>
    <row r="46" spans="1:10" ht="17.5" customHeight="1" x14ac:dyDescent="0.35">
      <c r="A46" s="28" t="s">
        <v>695</v>
      </c>
      <c r="B46" s="25"/>
      <c r="C46" s="25"/>
      <c r="D46" s="26" t="s">
        <v>239</v>
      </c>
      <c r="E46" s="10"/>
      <c r="G46" s="19"/>
      <c r="H46" s="20"/>
    </row>
    <row r="47" spans="1:10" ht="47" customHeight="1" x14ac:dyDescent="0.35">
      <c r="A47" s="29" t="s">
        <v>696</v>
      </c>
      <c r="B47" s="10"/>
      <c r="C47" s="10" t="s">
        <v>548</v>
      </c>
      <c r="D47" s="16" t="s">
        <v>241</v>
      </c>
      <c r="E47" s="10" t="s">
        <v>96</v>
      </c>
      <c r="F47" s="12">
        <v>269</v>
      </c>
      <c r="G47" s="19"/>
      <c r="H47" s="20"/>
    </row>
    <row r="48" spans="1:10" ht="17.5" customHeight="1" x14ac:dyDescent="0.35">
      <c r="A48" s="29" t="s">
        <v>697</v>
      </c>
      <c r="B48" s="10"/>
      <c r="C48" s="10" t="s">
        <v>548</v>
      </c>
      <c r="D48" s="7" t="s">
        <v>240</v>
      </c>
      <c r="E48" s="10" t="s">
        <v>96</v>
      </c>
      <c r="F48" s="12">
        <v>269</v>
      </c>
      <c r="G48" s="19"/>
      <c r="H48" s="20"/>
      <c r="J48" s="36"/>
    </row>
    <row r="49" spans="1:10" ht="17.5" customHeight="1" x14ac:dyDescent="0.35">
      <c r="A49" s="29"/>
      <c r="B49" s="10"/>
      <c r="C49" s="10"/>
      <c r="E49" s="10"/>
      <c r="G49" s="19"/>
      <c r="H49" s="20"/>
      <c r="J49" s="36"/>
    </row>
    <row r="50" spans="1:10" ht="17.5" customHeight="1" x14ac:dyDescent="0.35">
      <c r="A50" s="28" t="s">
        <v>698</v>
      </c>
      <c r="B50" s="25" t="s">
        <v>377</v>
      </c>
      <c r="C50" s="110"/>
      <c r="D50" s="136" t="s">
        <v>378</v>
      </c>
      <c r="E50" s="10"/>
      <c r="G50" s="19"/>
      <c r="H50" s="20"/>
      <c r="J50" s="36"/>
    </row>
    <row r="51" spans="1:10" ht="29.5" customHeight="1" x14ac:dyDescent="0.35">
      <c r="A51" s="29" t="s">
        <v>699</v>
      </c>
      <c r="B51" s="10"/>
      <c r="D51" s="137" t="s">
        <v>380</v>
      </c>
      <c r="E51" s="10" t="s">
        <v>379</v>
      </c>
      <c r="F51" s="12">
        <v>1</v>
      </c>
      <c r="G51" s="19">
        <v>150000</v>
      </c>
      <c r="H51" s="20">
        <f t="shared" ref="H51" si="0">F51*G51</f>
        <v>150000</v>
      </c>
      <c r="J51" s="36"/>
    </row>
    <row r="52" spans="1:10" ht="17.5" customHeight="1" x14ac:dyDescent="0.35">
      <c r="A52" s="29" t="s">
        <v>700</v>
      </c>
      <c r="B52" s="10"/>
      <c r="D52" s="138" t="s">
        <v>502</v>
      </c>
      <c r="E52" s="10" t="s">
        <v>62</v>
      </c>
      <c r="G52" s="19">
        <f>H51</f>
        <v>150000</v>
      </c>
      <c r="H52" s="20"/>
      <c r="J52" s="36"/>
    </row>
    <row r="53" spans="1:10" ht="25" customHeight="1" x14ac:dyDescent="0.35">
      <c r="A53" s="29" t="s">
        <v>701</v>
      </c>
      <c r="B53" s="10"/>
      <c r="D53" s="137" t="s">
        <v>381</v>
      </c>
      <c r="E53" s="10" t="s">
        <v>379</v>
      </c>
      <c r="F53" s="12">
        <v>1</v>
      </c>
      <c r="G53" s="19">
        <v>150000</v>
      </c>
      <c r="H53" s="20">
        <f t="shared" ref="H53" si="1">F53*G53</f>
        <v>150000</v>
      </c>
      <c r="J53" s="36"/>
    </row>
    <row r="54" spans="1:10" ht="17.5" customHeight="1" x14ac:dyDescent="0.35">
      <c r="A54" s="29" t="s">
        <v>702</v>
      </c>
      <c r="B54" s="10"/>
      <c r="D54" s="138" t="s">
        <v>502</v>
      </c>
      <c r="E54" s="10" t="s">
        <v>62</v>
      </c>
      <c r="G54" s="19">
        <f>H53</f>
        <v>150000</v>
      </c>
      <c r="H54" s="20"/>
      <c r="J54" s="36"/>
    </row>
    <row r="55" spans="1:10" ht="17.5" customHeight="1" x14ac:dyDescent="0.35">
      <c r="A55" s="29"/>
      <c r="B55" s="10"/>
      <c r="C55" s="10"/>
      <c r="E55" s="10"/>
      <c r="G55" s="19"/>
      <c r="H55" s="20"/>
      <c r="J55" s="36"/>
    </row>
    <row r="56" spans="1:10" s="12" customFormat="1" ht="20" customHeight="1" x14ac:dyDescent="0.35">
      <c r="A56" s="146" t="s">
        <v>209</v>
      </c>
      <c r="B56" s="147"/>
      <c r="C56" s="147"/>
      <c r="D56" s="147"/>
      <c r="E56" s="147"/>
      <c r="F56" s="147"/>
      <c r="G56" s="148"/>
      <c r="H56" s="24"/>
    </row>
    <row r="57" spans="1:10" s="12" customFormat="1" ht="17.5" customHeight="1" x14ac:dyDescent="0.35">
      <c r="D57" s="7"/>
    </row>
    <row r="58" spans="1:10" s="12" customFormat="1" ht="17.5" customHeight="1" x14ac:dyDescent="0.35">
      <c r="D58" s="7"/>
    </row>
    <row r="59" spans="1:10" s="12" customFormat="1" ht="17.5" customHeight="1" x14ac:dyDescent="0.35">
      <c r="D59" s="7"/>
    </row>
    <row r="60" spans="1:10" s="12" customFormat="1" ht="17.5" customHeight="1" x14ac:dyDescent="0.35">
      <c r="D60" s="7"/>
    </row>
    <row r="61" spans="1:10" s="12" customFormat="1" ht="17.5" customHeight="1" x14ac:dyDescent="0.35">
      <c r="D61" s="7"/>
    </row>
    <row r="62" spans="1:10" s="12" customFormat="1" ht="17.5" customHeight="1" x14ac:dyDescent="0.35">
      <c r="D62" s="7"/>
    </row>
    <row r="63" spans="1:10" s="12" customFormat="1" ht="17.5" customHeight="1" x14ac:dyDescent="0.35">
      <c r="D63" s="7"/>
    </row>
    <row r="64" spans="1:10" s="12" customFormat="1" ht="17.5" customHeight="1" x14ac:dyDescent="0.35">
      <c r="D64" s="7"/>
    </row>
    <row r="65" spans="4:4" s="12" customFormat="1" ht="17.5" customHeight="1" x14ac:dyDescent="0.35">
      <c r="D65" s="7"/>
    </row>
    <row r="66" spans="4:4" s="12" customFormat="1" ht="17.5" customHeight="1" x14ac:dyDescent="0.35">
      <c r="D66" s="7"/>
    </row>
    <row r="67" spans="4:4" s="12" customFormat="1" ht="17.5" customHeight="1" x14ac:dyDescent="0.35">
      <c r="D67" s="7"/>
    </row>
    <row r="68" spans="4:4" s="12" customFormat="1" ht="17.5" customHeight="1" x14ac:dyDescent="0.35">
      <c r="D68" s="7"/>
    </row>
    <row r="69" spans="4:4" s="12" customFormat="1" ht="17.5" customHeight="1" x14ac:dyDescent="0.35">
      <c r="D69" s="7"/>
    </row>
    <row r="70" spans="4:4" s="12" customFormat="1" ht="17.5" customHeight="1" x14ac:dyDescent="0.35">
      <c r="D70" s="7"/>
    </row>
    <row r="71" spans="4:4" s="12" customFormat="1" ht="17.5" customHeight="1" x14ac:dyDescent="0.35">
      <c r="D71" s="7"/>
    </row>
    <row r="72" spans="4:4" s="12" customFormat="1" ht="17.5" customHeight="1" x14ac:dyDescent="0.35">
      <c r="D72" s="7"/>
    </row>
    <row r="73" spans="4:4" s="12" customFormat="1" ht="17.5" customHeight="1" x14ac:dyDescent="0.35">
      <c r="D73" s="7"/>
    </row>
    <row r="74" spans="4:4" s="12" customFormat="1" ht="17.5" customHeight="1" x14ac:dyDescent="0.35">
      <c r="D74" s="7"/>
    </row>
    <row r="75" spans="4:4" s="12" customFormat="1" ht="17.5" customHeight="1" x14ac:dyDescent="0.35">
      <c r="D75" s="7"/>
    </row>
    <row r="76" spans="4:4" s="12" customFormat="1" ht="17.5" customHeight="1" x14ac:dyDescent="0.35">
      <c r="D76" s="7"/>
    </row>
    <row r="77" spans="4:4" s="12" customFormat="1" ht="17.5" customHeight="1" x14ac:dyDescent="0.35">
      <c r="D77" s="7"/>
    </row>
    <row r="78" spans="4:4" s="12" customFormat="1" ht="17.5" customHeight="1" x14ac:dyDescent="0.35">
      <c r="D78" s="7"/>
    </row>
    <row r="79" spans="4:4" s="12" customFormat="1" ht="17.5" customHeight="1" x14ac:dyDescent="0.35">
      <c r="D79" s="7"/>
    </row>
    <row r="80" spans="4:4" s="12" customFormat="1" ht="17.5" customHeight="1" x14ac:dyDescent="0.35">
      <c r="D80" s="7"/>
    </row>
    <row r="81" spans="4:4" s="12" customFormat="1" ht="17.5" customHeight="1" x14ac:dyDescent="0.35">
      <c r="D81" s="7"/>
    </row>
    <row r="82" spans="4:4" s="12" customFormat="1" ht="17.5" customHeight="1" x14ac:dyDescent="0.35">
      <c r="D82" s="7"/>
    </row>
    <row r="83" spans="4:4" s="12" customFormat="1" ht="17.5" customHeight="1" x14ac:dyDescent="0.35">
      <c r="D83" s="7"/>
    </row>
    <row r="84" spans="4:4" s="12" customFormat="1" ht="17.5" customHeight="1" x14ac:dyDescent="0.35">
      <c r="D84" s="7"/>
    </row>
    <row r="85" spans="4:4" s="12" customFormat="1" ht="17.5" customHeight="1" x14ac:dyDescent="0.35">
      <c r="D85" s="7"/>
    </row>
    <row r="86" spans="4:4" s="12" customFormat="1" ht="17.5" customHeight="1" x14ac:dyDescent="0.35">
      <c r="D86" s="7"/>
    </row>
    <row r="87" spans="4:4" s="12" customFormat="1" ht="17.5" customHeight="1" x14ac:dyDescent="0.35">
      <c r="D87" s="7"/>
    </row>
    <row r="88" spans="4:4" s="12" customFormat="1" ht="17.5" customHeight="1" x14ac:dyDescent="0.35">
      <c r="D88" s="7"/>
    </row>
    <row r="89" spans="4:4" s="12" customFormat="1" ht="17.5" customHeight="1" x14ac:dyDescent="0.35">
      <c r="D89" s="7"/>
    </row>
    <row r="90" spans="4:4" s="12" customFormat="1" ht="17.5" customHeight="1" x14ac:dyDescent="0.35">
      <c r="D90" s="7"/>
    </row>
    <row r="91" spans="4:4" s="12" customFormat="1" ht="17.5" customHeight="1" x14ac:dyDescent="0.35">
      <c r="D91" s="7"/>
    </row>
    <row r="92" spans="4:4" s="12" customFormat="1" ht="17.5" customHeight="1" x14ac:dyDescent="0.35">
      <c r="D92" s="7"/>
    </row>
    <row r="93" spans="4:4" s="12" customFormat="1" ht="17.5" customHeight="1" x14ac:dyDescent="0.35">
      <c r="D93" s="7"/>
    </row>
    <row r="94" spans="4:4" s="12" customFormat="1" ht="17.5" customHeight="1" x14ac:dyDescent="0.35">
      <c r="D94" s="7"/>
    </row>
    <row r="95" spans="4:4" s="12" customFormat="1" ht="17.5" customHeight="1" x14ac:dyDescent="0.35">
      <c r="D95" s="7"/>
    </row>
    <row r="96" spans="4:4" s="12" customFormat="1" ht="17.5" customHeight="1" x14ac:dyDescent="0.35">
      <c r="D96" s="7"/>
    </row>
    <row r="97" spans="4:4" s="12" customFormat="1" ht="17.5" customHeight="1" x14ac:dyDescent="0.35">
      <c r="D97" s="7"/>
    </row>
    <row r="98" spans="4:4" s="12" customFormat="1" ht="17.5" customHeight="1" x14ac:dyDescent="0.35">
      <c r="D98" s="7"/>
    </row>
    <row r="99" spans="4:4" s="12" customFormat="1" ht="17.5" customHeight="1" x14ac:dyDescent="0.35">
      <c r="D99" s="7"/>
    </row>
    <row r="100" spans="4:4" s="12" customFormat="1" ht="17.5" customHeight="1" x14ac:dyDescent="0.35">
      <c r="D100" s="7"/>
    </row>
    <row r="101" spans="4:4" s="12" customFormat="1" ht="17.5" customHeight="1" x14ac:dyDescent="0.35">
      <c r="D101" s="7"/>
    </row>
    <row r="102" spans="4:4" s="12" customFormat="1" ht="17.5" customHeight="1" x14ac:dyDescent="0.35">
      <c r="D102" s="7"/>
    </row>
    <row r="103" spans="4:4" s="12" customFormat="1" ht="17.5" customHeight="1" x14ac:dyDescent="0.35">
      <c r="D103" s="7"/>
    </row>
    <row r="104" spans="4:4" s="12" customFormat="1" ht="17.5" customHeight="1" x14ac:dyDescent="0.35">
      <c r="D104" s="7"/>
    </row>
    <row r="105" spans="4:4" s="12" customFormat="1" ht="17.5" customHeight="1" x14ac:dyDescent="0.35">
      <c r="D105" s="7"/>
    </row>
    <row r="106" spans="4:4" s="12" customFormat="1" ht="17.5" customHeight="1" x14ac:dyDescent="0.35">
      <c r="D106" s="7"/>
    </row>
    <row r="107" spans="4:4" s="12" customFormat="1" ht="17.5" customHeight="1" x14ac:dyDescent="0.35">
      <c r="D107" s="7"/>
    </row>
    <row r="108" spans="4:4" s="12" customFormat="1" ht="17.5" customHeight="1" x14ac:dyDescent="0.35">
      <c r="D108" s="7"/>
    </row>
    <row r="109" spans="4:4" s="12" customFormat="1" ht="17.5" customHeight="1" x14ac:dyDescent="0.35">
      <c r="D109" s="7"/>
    </row>
    <row r="110" spans="4:4" s="12" customFormat="1" ht="17.5" customHeight="1" x14ac:dyDescent="0.35">
      <c r="D110" s="7"/>
    </row>
    <row r="111" spans="4:4" s="12" customFormat="1" ht="17.5" customHeight="1" x14ac:dyDescent="0.35">
      <c r="D111" s="7"/>
    </row>
    <row r="112" spans="4:4" s="12" customFormat="1" ht="17.5" customHeight="1" x14ac:dyDescent="0.35">
      <c r="D112" s="7"/>
    </row>
    <row r="113" spans="4:4" s="12" customFormat="1" ht="17.5" customHeight="1" x14ac:dyDescent="0.35">
      <c r="D113" s="7"/>
    </row>
    <row r="114" spans="4:4" s="12" customFormat="1" ht="17.5" customHeight="1" x14ac:dyDescent="0.35">
      <c r="D114" s="7"/>
    </row>
    <row r="115" spans="4:4" s="12" customFormat="1" ht="17.5" customHeight="1" x14ac:dyDescent="0.35">
      <c r="D115" s="7"/>
    </row>
    <row r="116" spans="4:4" s="12" customFormat="1" ht="17.5" customHeight="1" x14ac:dyDescent="0.35">
      <c r="D116" s="7"/>
    </row>
    <row r="117" spans="4:4" s="12" customFormat="1" ht="17.5" customHeight="1" x14ac:dyDescent="0.35">
      <c r="D117" s="7"/>
    </row>
    <row r="118" spans="4:4" s="12" customFormat="1" ht="17.5" customHeight="1" x14ac:dyDescent="0.35">
      <c r="D118" s="7"/>
    </row>
    <row r="119" spans="4:4" s="12" customFormat="1" ht="17.5" customHeight="1" x14ac:dyDescent="0.35">
      <c r="D119" s="7"/>
    </row>
    <row r="120" spans="4:4" s="12" customFormat="1" ht="17.5" customHeight="1" x14ac:dyDescent="0.35">
      <c r="D120" s="7"/>
    </row>
    <row r="121" spans="4:4" s="12" customFormat="1" ht="17.5" customHeight="1" x14ac:dyDescent="0.35">
      <c r="D121" s="7"/>
    </row>
    <row r="122" spans="4:4" s="12" customFormat="1" ht="17.5" customHeight="1" x14ac:dyDescent="0.35">
      <c r="D122" s="7"/>
    </row>
    <row r="123" spans="4:4" s="12" customFormat="1" ht="17.5" customHeight="1" x14ac:dyDescent="0.35">
      <c r="D123" s="7"/>
    </row>
    <row r="124" spans="4:4" s="12" customFormat="1" ht="17.5" customHeight="1" x14ac:dyDescent="0.35">
      <c r="D124" s="7"/>
    </row>
    <row r="125" spans="4:4" s="12" customFormat="1" ht="17.5" customHeight="1" x14ac:dyDescent="0.35">
      <c r="D125" s="7"/>
    </row>
    <row r="126" spans="4:4" s="12" customFormat="1" ht="17.5" customHeight="1" x14ac:dyDescent="0.35">
      <c r="D126" s="7"/>
    </row>
    <row r="127" spans="4:4" s="12" customFormat="1" ht="17.5" customHeight="1" x14ac:dyDescent="0.35">
      <c r="D127" s="7"/>
    </row>
    <row r="128" spans="4:4" s="12" customFormat="1" ht="17.5" customHeight="1" x14ac:dyDescent="0.35">
      <c r="D128" s="7"/>
    </row>
    <row r="129" spans="4:4" s="12" customFormat="1" ht="17.5" customHeight="1" x14ac:dyDescent="0.35">
      <c r="D129" s="7"/>
    </row>
    <row r="130" spans="4:4" s="12" customFormat="1" ht="17.5" customHeight="1" x14ac:dyDescent="0.35">
      <c r="D130" s="7"/>
    </row>
    <row r="131" spans="4:4" s="12" customFormat="1" ht="17.5" customHeight="1" x14ac:dyDescent="0.35">
      <c r="D131" s="7"/>
    </row>
    <row r="132" spans="4:4" s="12" customFormat="1" ht="17.5" customHeight="1" x14ac:dyDescent="0.35">
      <c r="D132" s="7"/>
    </row>
    <row r="133" spans="4:4" s="12" customFormat="1" ht="17.5" customHeight="1" x14ac:dyDescent="0.35">
      <c r="D133" s="7"/>
    </row>
    <row r="134" spans="4:4" s="12" customFormat="1" ht="17.5" customHeight="1" x14ac:dyDescent="0.35">
      <c r="D134" s="7"/>
    </row>
    <row r="135" spans="4:4" s="12" customFormat="1" ht="17.5" customHeight="1" x14ac:dyDescent="0.35">
      <c r="D135" s="7"/>
    </row>
    <row r="136" spans="4:4" s="12" customFormat="1" ht="17.5" customHeight="1" x14ac:dyDescent="0.35">
      <c r="D136" s="7"/>
    </row>
    <row r="137" spans="4:4" s="12" customFormat="1" ht="17.5" customHeight="1" x14ac:dyDescent="0.35">
      <c r="D137" s="7"/>
    </row>
    <row r="138" spans="4:4" s="12" customFormat="1" ht="17.5" customHeight="1" x14ac:dyDescent="0.35">
      <c r="D138" s="7"/>
    </row>
    <row r="139" spans="4:4" s="12" customFormat="1" ht="17.5" customHeight="1" x14ac:dyDescent="0.35">
      <c r="D139" s="7"/>
    </row>
    <row r="140" spans="4:4" s="12" customFormat="1" ht="17.5" customHeight="1" x14ac:dyDescent="0.35">
      <c r="D140" s="7"/>
    </row>
    <row r="141" spans="4:4" s="12" customFormat="1" ht="17.5" customHeight="1" x14ac:dyDescent="0.35">
      <c r="D141" s="7"/>
    </row>
    <row r="142" spans="4:4" s="12" customFormat="1" ht="17.5" customHeight="1" x14ac:dyDescent="0.35">
      <c r="D142" s="7"/>
    </row>
    <row r="143" spans="4:4" s="12" customFormat="1" ht="17.5" customHeight="1" x14ac:dyDescent="0.35">
      <c r="D143" s="7"/>
    </row>
    <row r="144" spans="4:4" s="12" customFormat="1" ht="17.5" customHeight="1" x14ac:dyDescent="0.35">
      <c r="D144" s="7"/>
    </row>
    <row r="145" spans="4:4" s="12" customFormat="1" ht="17.5" customHeight="1" x14ac:dyDescent="0.35">
      <c r="D145" s="7"/>
    </row>
    <row r="146" spans="4:4" s="12" customFormat="1" ht="17.5" customHeight="1" x14ac:dyDescent="0.35">
      <c r="D146" s="7"/>
    </row>
    <row r="147" spans="4:4" s="12" customFormat="1" ht="17.5" customHeight="1" x14ac:dyDescent="0.35">
      <c r="D147" s="7"/>
    </row>
    <row r="148" spans="4:4" s="12" customFormat="1" ht="17.5" customHeight="1" x14ac:dyDescent="0.35">
      <c r="D148" s="7"/>
    </row>
    <row r="149" spans="4:4" s="12" customFormat="1" ht="17.5" customHeight="1" x14ac:dyDescent="0.35">
      <c r="D149" s="7"/>
    </row>
    <row r="150" spans="4:4" s="12" customFormat="1" ht="17.5" customHeight="1" x14ac:dyDescent="0.35">
      <c r="D150" s="7"/>
    </row>
    <row r="151" spans="4:4" s="12" customFormat="1" ht="17.5" customHeight="1" x14ac:dyDescent="0.35">
      <c r="D151" s="7"/>
    </row>
    <row r="152" spans="4:4" s="12" customFormat="1" ht="17.5" customHeight="1" x14ac:dyDescent="0.35">
      <c r="D152" s="7"/>
    </row>
    <row r="153" spans="4:4" s="12" customFormat="1" ht="17.5" customHeight="1" x14ac:dyDescent="0.35">
      <c r="D153" s="7"/>
    </row>
    <row r="154" spans="4:4" s="12" customFormat="1" ht="17.5" customHeight="1" x14ac:dyDescent="0.35">
      <c r="D154" s="7"/>
    </row>
    <row r="155" spans="4:4" s="12" customFormat="1" ht="17.5" customHeight="1" x14ac:dyDescent="0.35">
      <c r="D155" s="7"/>
    </row>
    <row r="156" spans="4:4" s="12" customFormat="1" ht="17.5" customHeight="1" x14ac:dyDescent="0.35">
      <c r="D156" s="7"/>
    </row>
    <row r="157" spans="4:4" s="12" customFormat="1" ht="17.5" customHeight="1" x14ac:dyDescent="0.35">
      <c r="D157" s="7"/>
    </row>
    <row r="158" spans="4:4" s="12" customFormat="1" ht="17.5" customHeight="1" x14ac:dyDescent="0.35">
      <c r="D158" s="7"/>
    </row>
    <row r="159" spans="4:4" s="12" customFormat="1" ht="17.5" customHeight="1" x14ac:dyDescent="0.35">
      <c r="D159" s="7"/>
    </row>
    <row r="160" spans="4:4" s="12" customFormat="1" ht="17.5" customHeight="1" x14ac:dyDescent="0.35">
      <c r="D160" s="7"/>
    </row>
    <row r="161" spans="4:4" s="12" customFormat="1" ht="17.5" customHeight="1" x14ac:dyDescent="0.35">
      <c r="D161" s="7"/>
    </row>
    <row r="162" spans="4:4" s="12" customFormat="1" ht="17.5" customHeight="1" x14ac:dyDescent="0.35">
      <c r="D162" s="7"/>
    </row>
    <row r="163" spans="4:4" s="12" customFormat="1" ht="17.5" customHeight="1" x14ac:dyDescent="0.35">
      <c r="D163" s="7"/>
    </row>
    <row r="164" spans="4:4" s="12" customFormat="1" ht="17.5" customHeight="1" x14ac:dyDescent="0.35">
      <c r="D164" s="7"/>
    </row>
    <row r="165" spans="4:4" s="12" customFormat="1" ht="17.5" customHeight="1" x14ac:dyDescent="0.35">
      <c r="D165" s="7"/>
    </row>
    <row r="166" spans="4:4" s="12" customFormat="1" ht="17.5" customHeight="1" x14ac:dyDescent="0.35">
      <c r="D166" s="7"/>
    </row>
    <row r="167" spans="4:4" s="12" customFormat="1" ht="17.5" customHeight="1" x14ac:dyDescent="0.35">
      <c r="D167" s="7"/>
    </row>
    <row r="168" spans="4:4" s="12" customFormat="1" ht="17.5" customHeight="1" x14ac:dyDescent="0.35">
      <c r="D168" s="7"/>
    </row>
    <row r="169" spans="4:4" s="12" customFormat="1" ht="17.5" customHeight="1" x14ac:dyDescent="0.35">
      <c r="D169" s="7"/>
    </row>
    <row r="170" spans="4:4" s="12" customFormat="1" ht="17.5" customHeight="1" x14ac:dyDescent="0.35">
      <c r="D170" s="7"/>
    </row>
    <row r="171" spans="4:4" s="12" customFormat="1" ht="17.5" customHeight="1" x14ac:dyDescent="0.35">
      <c r="D171" s="7"/>
    </row>
    <row r="172" spans="4:4" s="12" customFormat="1" ht="17.5" customHeight="1" x14ac:dyDescent="0.35">
      <c r="D172" s="7"/>
    </row>
    <row r="173" spans="4:4" s="12" customFormat="1" ht="17.5" customHeight="1" x14ac:dyDescent="0.35">
      <c r="D173" s="7"/>
    </row>
    <row r="174" spans="4:4" s="12" customFormat="1" ht="17.5" customHeight="1" x14ac:dyDescent="0.35">
      <c r="D174" s="7"/>
    </row>
    <row r="175" spans="4:4" s="12" customFormat="1" ht="17.5" customHeight="1" x14ac:dyDescent="0.35">
      <c r="D175" s="7"/>
    </row>
    <row r="176" spans="4:4" s="12" customFormat="1" ht="17.5" customHeight="1" x14ac:dyDescent="0.35">
      <c r="D176" s="7"/>
    </row>
    <row r="177" spans="4:4" s="12" customFormat="1" ht="17.5" customHeight="1" x14ac:dyDescent="0.35">
      <c r="D177" s="7"/>
    </row>
    <row r="178" spans="4:4" s="12" customFormat="1" ht="17.5" customHeight="1" x14ac:dyDescent="0.35">
      <c r="D178" s="7"/>
    </row>
    <row r="179" spans="4:4" s="12" customFormat="1" ht="17.5" customHeight="1" x14ac:dyDescent="0.35">
      <c r="D179" s="7"/>
    </row>
    <row r="180" spans="4:4" s="12" customFormat="1" ht="17.5" customHeight="1" x14ac:dyDescent="0.35">
      <c r="D180" s="7"/>
    </row>
    <row r="181" spans="4:4" s="12" customFormat="1" ht="17.5" customHeight="1" x14ac:dyDescent="0.35">
      <c r="D181" s="7"/>
    </row>
    <row r="182" spans="4:4" s="12" customFormat="1" ht="17.5" customHeight="1" x14ac:dyDescent="0.35">
      <c r="D182" s="7"/>
    </row>
    <row r="183" spans="4:4" s="12" customFormat="1" ht="17.5" customHeight="1" x14ac:dyDescent="0.35">
      <c r="D183" s="7"/>
    </row>
    <row r="184" spans="4:4" s="12" customFormat="1" ht="17.5" customHeight="1" x14ac:dyDescent="0.35">
      <c r="D184" s="7"/>
    </row>
    <row r="185" spans="4:4" s="12" customFormat="1" ht="17.5" customHeight="1" x14ac:dyDescent="0.35">
      <c r="D185" s="7"/>
    </row>
    <row r="186" spans="4:4" s="12" customFormat="1" ht="17.5" customHeight="1" x14ac:dyDescent="0.35">
      <c r="D186" s="7"/>
    </row>
    <row r="187" spans="4:4" s="12" customFormat="1" ht="17.5" customHeight="1" x14ac:dyDescent="0.35">
      <c r="D187" s="7"/>
    </row>
    <row r="188" spans="4:4" s="12" customFormat="1" ht="17.5" customHeight="1" x14ac:dyDescent="0.35">
      <c r="D188" s="7"/>
    </row>
    <row r="189" spans="4:4" s="12" customFormat="1" ht="17.5" customHeight="1" x14ac:dyDescent="0.35">
      <c r="D189" s="7"/>
    </row>
    <row r="190" spans="4:4" s="12" customFormat="1" ht="17.5" customHeight="1" x14ac:dyDescent="0.35">
      <c r="D190" s="7"/>
    </row>
    <row r="191" spans="4:4" s="12" customFormat="1" ht="17.5" customHeight="1" x14ac:dyDescent="0.35">
      <c r="D191" s="7"/>
    </row>
    <row r="192" spans="4:4" s="12" customFormat="1" ht="17.5" customHeight="1" x14ac:dyDescent="0.35">
      <c r="D192" s="7"/>
    </row>
    <row r="193" spans="4:4" s="12" customFormat="1" ht="17.5" customHeight="1" x14ac:dyDescent="0.35">
      <c r="D193" s="7"/>
    </row>
    <row r="194" spans="4:4" s="12" customFormat="1" ht="17.5" customHeight="1" x14ac:dyDescent="0.35">
      <c r="D194" s="7"/>
    </row>
    <row r="195" spans="4:4" s="12" customFormat="1" ht="17.5" customHeight="1" x14ac:dyDescent="0.35">
      <c r="D195" s="7"/>
    </row>
    <row r="196" spans="4:4" s="12" customFormat="1" ht="17.5" customHeight="1" x14ac:dyDescent="0.35">
      <c r="D196" s="7"/>
    </row>
    <row r="197" spans="4:4" s="12" customFormat="1" ht="17.5" customHeight="1" x14ac:dyDescent="0.35">
      <c r="D197" s="7"/>
    </row>
    <row r="198" spans="4:4" s="12" customFormat="1" ht="17.5" customHeight="1" x14ac:dyDescent="0.35">
      <c r="D198" s="7"/>
    </row>
    <row r="199" spans="4:4" s="12" customFormat="1" ht="17.5" customHeight="1" x14ac:dyDescent="0.35">
      <c r="D199" s="7"/>
    </row>
    <row r="200" spans="4:4" s="12" customFormat="1" ht="17.5" customHeight="1" x14ac:dyDescent="0.35">
      <c r="D200" s="7"/>
    </row>
    <row r="201" spans="4:4" s="12" customFormat="1" ht="17.5" customHeight="1" x14ac:dyDescent="0.35">
      <c r="D201" s="7"/>
    </row>
    <row r="202" spans="4:4" s="12" customFormat="1" ht="17.5" customHeight="1" x14ac:dyDescent="0.35">
      <c r="D202" s="7"/>
    </row>
    <row r="203" spans="4:4" s="12" customFormat="1" ht="17.5" customHeight="1" x14ac:dyDescent="0.35">
      <c r="D203" s="7"/>
    </row>
    <row r="204" spans="4:4" s="12" customFormat="1" ht="17.5" customHeight="1" x14ac:dyDescent="0.35">
      <c r="D204" s="7"/>
    </row>
    <row r="205" spans="4:4" s="12" customFormat="1" ht="17.5" customHeight="1" x14ac:dyDescent="0.35">
      <c r="D205" s="7"/>
    </row>
    <row r="206" spans="4:4" s="12" customFormat="1" ht="17.5" customHeight="1" x14ac:dyDescent="0.35">
      <c r="D206" s="7"/>
    </row>
    <row r="207" spans="4:4" s="12" customFormat="1" ht="17.5" customHeight="1" x14ac:dyDescent="0.35">
      <c r="D207" s="7"/>
    </row>
    <row r="208" spans="4:4" s="12" customFormat="1" ht="17.5" customHeight="1" x14ac:dyDescent="0.35">
      <c r="D208" s="7"/>
    </row>
    <row r="209" spans="4:4" s="12" customFormat="1" ht="17.5" customHeight="1" x14ac:dyDescent="0.35">
      <c r="D209" s="7"/>
    </row>
    <row r="210" spans="4:4" s="12" customFormat="1" ht="17.5" customHeight="1" x14ac:dyDescent="0.35">
      <c r="D210" s="7"/>
    </row>
    <row r="211" spans="4:4" s="12" customFormat="1" ht="17.5" customHeight="1" x14ac:dyDescent="0.35">
      <c r="D211" s="7"/>
    </row>
    <row r="212" spans="4:4" s="12" customFormat="1" ht="17.5" customHeight="1" x14ac:dyDescent="0.35">
      <c r="D212" s="7"/>
    </row>
    <row r="213" spans="4:4" s="12" customFormat="1" ht="17.5" customHeight="1" x14ac:dyDescent="0.35">
      <c r="D213" s="7"/>
    </row>
    <row r="214" spans="4:4" s="12" customFormat="1" ht="17.5" customHeight="1" x14ac:dyDescent="0.35">
      <c r="D214" s="7"/>
    </row>
    <row r="215" spans="4:4" s="12" customFormat="1" ht="17.5" customHeight="1" x14ac:dyDescent="0.35">
      <c r="D215" s="7"/>
    </row>
    <row r="216" spans="4:4" s="12" customFormat="1" ht="17.5" customHeight="1" x14ac:dyDescent="0.35">
      <c r="D216" s="7"/>
    </row>
    <row r="217" spans="4:4" s="12" customFormat="1" ht="17.5" customHeight="1" x14ac:dyDescent="0.35">
      <c r="D217" s="7"/>
    </row>
    <row r="218" spans="4:4" s="12" customFormat="1" ht="17.5" customHeight="1" x14ac:dyDescent="0.35">
      <c r="D218" s="7"/>
    </row>
    <row r="219" spans="4:4" s="12" customFormat="1" ht="17.5" customHeight="1" x14ac:dyDescent="0.35">
      <c r="D219" s="7"/>
    </row>
    <row r="220" spans="4:4" s="12" customFormat="1" ht="17.5" customHeight="1" x14ac:dyDescent="0.35">
      <c r="D220" s="7"/>
    </row>
    <row r="221" spans="4:4" s="12" customFormat="1" ht="17.5" customHeight="1" x14ac:dyDescent="0.35">
      <c r="D221" s="7"/>
    </row>
    <row r="222" spans="4:4" s="12" customFormat="1" ht="17.5" customHeight="1" x14ac:dyDescent="0.35">
      <c r="D222" s="7"/>
    </row>
    <row r="223" spans="4:4" s="12" customFormat="1" ht="17.5" customHeight="1" x14ac:dyDescent="0.35">
      <c r="D223" s="7"/>
    </row>
    <row r="224" spans="4:4" s="12" customFormat="1" ht="17.5" customHeight="1" x14ac:dyDescent="0.35">
      <c r="D224" s="7"/>
    </row>
    <row r="225" spans="4:4" s="12" customFormat="1" ht="17.5" customHeight="1" x14ac:dyDescent="0.35">
      <c r="D225" s="7"/>
    </row>
    <row r="226" spans="4:4" s="12" customFormat="1" ht="17.5" customHeight="1" x14ac:dyDescent="0.35">
      <c r="D226" s="7"/>
    </row>
    <row r="227" spans="4:4" s="12" customFormat="1" ht="17.5" customHeight="1" x14ac:dyDescent="0.35">
      <c r="D227" s="7"/>
    </row>
    <row r="228" spans="4:4" s="12" customFormat="1" ht="17.5" customHeight="1" x14ac:dyDescent="0.35">
      <c r="D228" s="7"/>
    </row>
    <row r="229" spans="4:4" s="12" customFormat="1" ht="17.5" customHeight="1" x14ac:dyDescent="0.35">
      <c r="D229" s="7"/>
    </row>
    <row r="230" spans="4:4" s="12" customFormat="1" ht="17.5" customHeight="1" x14ac:dyDescent="0.35">
      <c r="D230" s="7"/>
    </row>
    <row r="231" spans="4:4" s="12" customFormat="1" ht="17.5" customHeight="1" x14ac:dyDescent="0.35">
      <c r="D231" s="7"/>
    </row>
    <row r="232" spans="4:4" s="12" customFormat="1" ht="17.5" customHeight="1" x14ac:dyDescent="0.35">
      <c r="D232" s="7"/>
    </row>
    <row r="233" spans="4:4" s="12" customFormat="1" ht="17.5" customHeight="1" x14ac:dyDescent="0.35">
      <c r="D233" s="7"/>
    </row>
    <row r="234" spans="4:4" s="12" customFormat="1" ht="17.5" customHeight="1" x14ac:dyDescent="0.35">
      <c r="D234" s="7"/>
    </row>
    <row r="235" spans="4:4" s="12" customFormat="1" ht="17.5" customHeight="1" x14ac:dyDescent="0.35">
      <c r="D235" s="7"/>
    </row>
    <row r="236" spans="4:4" s="12" customFormat="1" ht="17.5" customHeight="1" x14ac:dyDescent="0.35">
      <c r="D236" s="7"/>
    </row>
    <row r="237" spans="4:4" s="12" customFormat="1" ht="17.5" customHeight="1" x14ac:dyDescent="0.35">
      <c r="D237" s="7"/>
    </row>
    <row r="238" spans="4:4" s="12" customFormat="1" ht="17.5" customHeight="1" x14ac:dyDescent="0.35">
      <c r="D238" s="7"/>
    </row>
    <row r="239" spans="4:4" s="12" customFormat="1" ht="17.5" customHeight="1" x14ac:dyDescent="0.35">
      <c r="D239" s="7"/>
    </row>
    <row r="240" spans="4:4" s="12" customFormat="1" ht="17.5" customHeight="1" x14ac:dyDescent="0.35">
      <c r="D240" s="7"/>
    </row>
    <row r="241" spans="4:4" s="12" customFormat="1" ht="17.5" customHeight="1" x14ac:dyDescent="0.35">
      <c r="D241" s="7"/>
    </row>
    <row r="242" spans="4:4" s="12" customFormat="1" ht="17.5" customHeight="1" x14ac:dyDescent="0.35">
      <c r="D242" s="7"/>
    </row>
    <row r="243" spans="4:4" s="12" customFormat="1" ht="17.5" customHeight="1" x14ac:dyDescent="0.35">
      <c r="D243" s="7"/>
    </row>
    <row r="244" spans="4:4" s="12" customFormat="1" ht="17.5" customHeight="1" x14ac:dyDescent="0.35">
      <c r="D244" s="7"/>
    </row>
    <row r="245" spans="4:4" s="12" customFormat="1" ht="17.5" customHeight="1" x14ac:dyDescent="0.35">
      <c r="D245" s="7"/>
    </row>
    <row r="246" spans="4:4" s="12" customFormat="1" ht="17.5" customHeight="1" x14ac:dyDescent="0.35">
      <c r="D246" s="7"/>
    </row>
    <row r="247" spans="4:4" s="12" customFormat="1" ht="17.5" customHeight="1" x14ac:dyDescent="0.35">
      <c r="D247" s="7"/>
    </row>
    <row r="248" spans="4:4" s="12" customFormat="1" ht="17.5" customHeight="1" x14ac:dyDescent="0.35">
      <c r="D248" s="7"/>
    </row>
    <row r="249" spans="4:4" s="12" customFormat="1" ht="17.5" customHeight="1" x14ac:dyDescent="0.35">
      <c r="D249" s="7"/>
    </row>
    <row r="250" spans="4:4" s="12" customFormat="1" ht="17.5" customHeight="1" x14ac:dyDescent="0.35">
      <c r="D250" s="7"/>
    </row>
    <row r="251" spans="4:4" s="12" customFormat="1" ht="17.5" customHeight="1" x14ac:dyDescent="0.35">
      <c r="D251" s="7"/>
    </row>
    <row r="252" spans="4:4" s="12" customFormat="1" ht="17.5" customHeight="1" x14ac:dyDescent="0.35">
      <c r="D252" s="7"/>
    </row>
    <row r="253" spans="4:4" s="12" customFormat="1" ht="17.5" customHeight="1" x14ac:dyDescent="0.35">
      <c r="D253" s="7"/>
    </row>
    <row r="254" spans="4:4" s="12" customFormat="1" ht="17.5" customHeight="1" x14ac:dyDescent="0.35">
      <c r="D254" s="7"/>
    </row>
    <row r="255" spans="4:4" s="12" customFormat="1" ht="17.5" customHeight="1" x14ac:dyDescent="0.35">
      <c r="D255" s="7"/>
    </row>
    <row r="256" spans="4:4" s="12" customFormat="1" ht="17.5" customHeight="1" x14ac:dyDescent="0.35">
      <c r="D256" s="7"/>
    </row>
    <row r="257" spans="4:4" s="12" customFormat="1" ht="17.5" customHeight="1" x14ac:dyDescent="0.35">
      <c r="D257" s="7"/>
    </row>
    <row r="258" spans="4:4" s="12" customFormat="1" ht="17.5" customHeight="1" x14ac:dyDescent="0.35">
      <c r="D258" s="7"/>
    </row>
    <row r="259" spans="4:4" s="12" customFormat="1" ht="17.5" customHeight="1" x14ac:dyDescent="0.35">
      <c r="D259" s="7"/>
    </row>
    <row r="260" spans="4:4" s="12" customFormat="1" ht="17.5" customHeight="1" x14ac:dyDescent="0.35">
      <c r="D260" s="7"/>
    </row>
    <row r="261" spans="4:4" s="12" customFormat="1" ht="17.5" customHeight="1" x14ac:dyDescent="0.35">
      <c r="D261" s="7"/>
    </row>
    <row r="262" spans="4:4" s="12" customFormat="1" ht="17.5" customHeight="1" x14ac:dyDescent="0.35">
      <c r="D262" s="7"/>
    </row>
    <row r="263" spans="4:4" s="12" customFormat="1" ht="17.5" customHeight="1" x14ac:dyDescent="0.35">
      <c r="D263" s="7"/>
    </row>
    <row r="264" spans="4:4" s="12" customFormat="1" ht="17.5" customHeight="1" x14ac:dyDescent="0.35">
      <c r="D264" s="7"/>
    </row>
    <row r="265" spans="4:4" s="12" customFormat="1" ht="17.5" customHeight="1" x14ac:dyDescent="0.35">
      <c r="D265" s="7"/>
    </row>
    <row r="266" spans="4:4" s="12" customFormat="1" ht="17.5" customHeight="1" x14ac:dyDescent="0.35">
      <c r="D266" s="7"/>
    </row>
    <row r="267" spans="4:4" s="12" customFormat="1" ht="17.5" customHeight="1" x14ac:dyDescent="0.35">
      <c r="D267" s="7"/>
    </row>
    <row r="268" spans="4:4" s="12" customFormat="1" ht="17.5" customHeight="1" x14ac:dyDescent="0.35">
      <c r="D268" s="7"/>
    </row>
    <row r="269" spans="4:4" s="12" customFormat="1" ht="17.5" customHeight="1" x14ac:dyDescent="0.35">
      <c r="D269" s="7"/>
    </row>
    <row r="270" spans="4:4" s="12" customFormat="1" ht="17.5" customHeight="1" x14ac:dyDescent="0.35">
      <c r="D270" s="7"/>
    </row>
    <row r="271" spans="4:4" s="12" customFormat="1" ht="17.5" customHeight="1" x14ac:dyDescent="0.35">
      <c r="D271" s="7"/>
    </row>
    <row r="272" spans="4:4" s="12" customFormat="1" ht="17.5" customHeight="1" x14ac:dyDescent="0.35">
      <c r="D272" s="7"/>
    </row>
    <row r="273" spans="4:4" s="12" customFormat="1" ht="17.5" customHeight="1" x14ac:dyDescent="0.35">
      <c r="D273" s="7"/>
    </row>
    <row r="274" spans="4:4" s="12" customFormat="1" ht="17.5" customHeight="1" x14ac:dyDescent="0.35">
      <c r="D274" s="7"/>
    </row>
    <row r="275" spans="4:4" s="12" customFormat="1" ht="17.5" customHeight="1" x14ac:dyDescent="0.35">
      <c r="D275" s="7"/>
    </row>
    <row r="276" spans="4:4" s="12" customFormat="1" ht="17.5" customHeight="1" x14ac:dyDescent="0.35">
      <c r="D276" s="7"/>
    </row>
    <row r="277" spans="4:4" s="12" customFormat="1" ht="17.5" customHeight="1" x14ac:dyDescent="0.35">
      <c r="D277" s="7"/>
    </row>
    <row r="278" spans="4:4" s="12" customFormat="1" ht="17.5" customHeight="1" x14ac:dyDescent="0.35">
      <c r="D278" s="7"/>
    </row>
    <row r="279" spans="4:4" s="12" customFormat="1" ht="17.5" customHeight="1" x14ac:dyDescent="0.35">
      <c r="D279" s="7"/>
    </row>
    <row r="280" spans="4:4" s="12" customFormat="1" ht="17.5" customHeight="1" x14ac:dyDescent="0.35">
      <c r="D280" s="7"/>
    </row>
    <row r="281" spans="4:4" s="12" customFormat="1" ht="17.5" customHeight="1" x14ac:dyDescent="0.35">
      <c r="D281" s="7"/>
    </row>
    <row r="282" spans="4:4" s="12" customFormat="1" ht="17.5" customHeight="1" x14ac:dyDescent="0.35">
      <c r="D282" s="7"/>
    </row>
    <row r="283" spans="4:4" s="12" customFormat="1" ht="17.5" customHeight="1" x14ac:dyDescent="0.35">
      <c r="D283" s="7"/>
    </row>
    <row r="284" spans="4:4" s="12" customFormat="1" ht="17.5" customHeight="1" x14ac:dyDescent="0.35">
      <c r="D284" s="7"/>
    </row>
    <row r="285" spans="4:4" s="12" customFormat="1" ht="17.5" customHeight="1" x14ac:dyDescent="0.35">
      <c r="D285" s="7"/>
    </row>
    <row r="286" spans="4:4" s="12" customFormat="1" ht="17.5" customHeight="1" x14ac:dyDescent="0.35">
      <c r="D286" s="7"/>
    </row>
    <row r="287" spans="4:4" s="12" customFormat="1" ht="17.5" customHeight="1" x14ac:dyDescent="0.35">
      <c r="D287" s="7"/>
    </row>
    <row r="288" spans="4:4" s="12" customFormat="1" ht="17.5" customHeight="1" x14ac:dyDescent="0.35">
      <c r="D288" s="7"/>
    </row>
    <row r="289" spans="4:4" s="12" customFormat="1" ht="17.5" customHeight="1" x14ac:dyDescent="0.35">
      <c r="D289" s="7"/>
    </row>
    <row r="290" spans="4:4" s="12" customFormat="1" ht="17.5" customHeight="1" x14ac:dyDescent="0.35">
      <c r="D290" s="7"/>
    </row>
    <row r="291" spans="4:4" s="12" customFormat="1" ht="17.5" customHeight="1" x14ac:dyDescent="0.35">
      <c r="D291" s="7"/>
    </row>
    <row r="292" spans="4:4" s="12" customFormat="1" ht="17.5" customHeight="1" x14ac:dyDescent="0.35">
      <c r="D292" s="7"/>
    </row>
    <row r="293" spans="4:4" s="12" customFormat="1" ht="17.5" customHeight="1" x14ac:dyDescent="0.35">
      <c r="D293" s="7"/>
    </row>
    <row r="294" spans="4:4" s="12" customFormat="1" ht="17.5" customHeight="1" x14ac:dyDescent="0.35">
      <c r="D294" s="7"/>
    </row>
    <row r="295" spans="4:4" s="12" customFormat="1" ht="17.5" customHeight="1" x14ac:dyDescent="0.35">
      <c r="D295" s="7"/>
    </row>
    <row r="296" spans="4:4" s="12" customFormat="1" ht="17.5" customHeight="1" x14ac:dyDescent="0.35">
      <c r="D296" s="7"/>
    </row>
    <row r="297" spans="4:4" s="12" customFormat="1" ht="17.5" customHeight="1" x14ac:dyDescent="0.35">
      <c r="D297" s="7"/>
    </row>
    <row r="298" spans="4:4" s="12" customFormat="1" ht="17.5" customHeight="1" x14ac:dyDescent="0.35">
      <c r="D298" s="7"/>
    </row>
    <row r="299" spans="4:4" s="12" customFormat="1" ht="17.5" customHeight="1" x14ac:dyDescent="0.35">
      <c r="D299" s="7"/>
    </row>
    <row r="300" spans="4:4" s="12" customFormat="1" ht="17.5" customHeight="1" x14ac:dyDescent="0.35">
      <c r="D300" s="7"/>
    </row>
    <row r="301" spans="4:4" s="12" customFormat="1" ht="17.5" customHeight="1" x14ac:dyDescent="0.35">
      <c r="D301" s="7"/>
    </row>
    <row r="302" spans="4:4" s="12" customFormat="1" ht="17.5" customHeight="1" x14ac:dyDescent="0.35">
      <c r="D302" s="7"/>
    </row>
    <row r="303" spans="4:4" s="12" customFormat="1" ht="17.5" customHeight="1" x14ac:dyDescent="0.35">
      <c r="D303" s="7"/>
    </row>
    <row r="304" spans="4:4" s="12" customFormat="1" ht="17.5" customHeight="1" x14ac:dyDescent="0.35">
      <c r="D304" s="7"/>
    </row>
    <row r="305" spans="4:4" s="12" customFormat="1" ht="17.5" customHeight="1" x14ac:dyDescent="0.35">
      <c r="D305" s="7"/>
    </row>
    <row r="306" spans="4:4" s="12" customFormat="1" ht="17.5" customHeight="1" x14ac:dyDescent="0.35">
      <c r="D306" s="7"/>
    </row>
    <row r="307" spans="4:4" s="12" customFormat="1" ht="17.5" customHeight="1" x14ac:dyDescent="0.35">
      <c r="D307" s="7"/>
    </row>
    <row r="308" spans="4:4" s="12" customFormat="1" ht="17.5" customHeight="1" x14ac:dyDescent="0.35">
      <c r="D308" s="7"/>
    </row>
    <row r="309" spans="4:4" s="12" customFormat="1" ht="17.5" customHeight="1" x14ac:dyDescent="0.35">
      <c r="D309" s="7"/>
    </row>
    <row r="310" spans="4:4" s="12" customFormat="1" ht="17.5" customHeight="1" x14ac:dyDescent="0.35">
      <c r="D310" s="7"/>
    </row>
    <row r="311" spans="4:4" s="12" customFormat="1" ht="17.5" customHeight="1" x14ac:dyDescent="0.35">
      <c r="D311" s="7"/>
    </row>
    <row r="312" spans="4:4" s="12" customFormat="1" ht="17.5" customHeight="1" x14ac:dyDescent="0.35">
      <c r="D312" s="7"/>
    </row>
    <row r="313" spans="4:4" s="12" customFormat="1" ht="17.5" customHeight="1" x14ac:dyDescent="0.35">
      <c r="D313" s="7"/>
    </row>
    <row r="314" spans="4:4" s="12" customFormat="1" ht="17.5" customHeight="1" x14ac:dyDescent="0.35">
      <c r="D314" s="7"/>
    </row>
    <row r="315" spans="4:4" s="12" customFormat="1" ht="17.5" customHeight="1" x14ac:dyDescent="0.35">
      <c r="D315" s="7"/>
    </row>
    <row r="316" spans="4:4" s="12" customFormat="1" ht="17.5" customHeight="1" x14ac:dyDescent="0.35">
      <c r="D316" s="7"/>
    </row>
    <row r="317" spans="4:4" s="12" customFormat="1" ht="17.5" customHeight="1" x14ac:dyDescent="0.35">
      <c r="D317" s="7"/>
    </row>
    <row r="318" spans="4:4" s="12" customFormat="1" ht="17.5" customHeight="1" x14ac:dyDescent="0.35">
      <c r="D318" s="7"/>
    </row>
    <row r="319" spans="4:4" s="12" customFormat="1" ht="17.5" customHeight="1" x14ac:dyDescent="0.35">
      <c r="D319" s="7"/>
    </row>
    <row r="320" spans="4:4" s="12" customFormat="1" ht="17.5" customHeight="1" x14ac:dyDescent="0.35">
      <c r="D320" s="7"/>
    </row>
    <row r="321" spans="4:4" s="12" customFormat="1" ht="17.5" customHeight="1" x14ac:dyDescent="0.35">
      <c r="D321" s="7"/>
    </row>
    <row r="322" spans="4:4" s="12" customFormat="1" ht="17.5" customHeight="1" x14ac:dyDescent="0.35">
      <c r="D322" s="7"/>
    </row>
    <row r="323" spans="4:4" s="12" customFormat="1" ht="17.5" customHeight="1" x14ac:dyDescent="0.35">
      <c r="D323" s="7"/>
    </row>
    <row r="324" spans="4:4" s="12" customFormat="1" ht="17.5" customHeight="1" x14ac:dyDescent="0.35">
      <c r="D324" s="7"/>
    </row>
    <row r="325" spans="4:4" s="12" customFormat="1" ht="17.5" customHeight="1" x14ac:dyDescent="0.35">
      <c r="D325" s="7"/>
    </row>
    <row r="326" spans="4:4" s="12" customFormat="1" ht="17.5" customHeight="1" x14ac:dyDescent="0.35">
      <c r="D326" s="7"/>
    </row>
    <row r="327" spans="4:4" s="12" customFormat="1" ht="17.5" customHeight="1" x14ac:dyDescent="0.35">
      <c r="D327" s="7"/>
    </row>
    <row r="328" spans="4:4" s="12" customFormat="1" ht="17.5" customHeight="1" x14ac:dyDescent="0.35">
      <c r="D328" s="7"/>
    </row>
    <row r="329" spans="4:4" s="12" customFormat="1" ht="17.5" customHeight="1" x14ac:dyDescent="0.35">
      <c r="D329" s="7"/>
    </row>
    <row r="330" spans="4:4" s="12" customFormat="1" ht="17.5" customHeight="1" x14ac:dyDescent="0.35">
      <c r="D330" s="7"/>
    </row>
    <row r="331" spans="4:4" s="12" customFormat="1" ht="17.5" customHeight="1" x14ac:dyDescent="0.35">
      <c r="D331" s="7"/>
    </row>
    <row r="332" spans="4:4" s="12" customFormat="1" ht="17.5" customHeight="1" x14ac:dyDescent="0.35">
      <c r="D332" s="7"/>
    </row>
    <row r="333" spans="4:4" s="12" customFormat="1" ht="17.5" customHeight="1" x14ac:dyDescent="0.35">
      <c r="D333" s="7"/>
    </row>
    <row r="334" spans="4:4" s="12" customFormat="1" ht="17.5" customHeight="1" x14ac:dyDescent="0.35">
      <c r="D334" s="7"/>
    </row>
    <row r="335" spans="4:4" s="12" customFormat="1" ht="17.5" customHeight="1" x14ac:dyDescent="0.35">
      <c r="D335" s="7"/>
    </row>
    <row r="336" spans="4:4" s="12" customFormat="1" ht="17.5" customHeight="1" x14ac:dyDescent="0.35">
      <c r="D336" s="7"/>
    </row>
    <row r="337" spans="4:4" s="12" customFormat="1" ht="17.5" customHeight="1" x14ac:dyDescent="0.35">
      <c r="D337" s="7"/>
    </row>
    <row r="338" spans="4:4" s="12" customFormat="1" ht="17.5" customHeight="1" x14ac:dyDescent="0.35">
      <c r="D338" s="7"/>
    </row>
    <row r="339" spans="4:4" s="12" customFormat="1" ht="17.5" customHeight="1" x14ac:dyDescent="0.35">
      <c r="D339" s="7"/>
    </row>
    <row r="340" spans="4:4" s="12" customFormat="1" ht="17.5" customHeight="1" x14ac:dyDescent="0.35">
      <c r="D340" s="7"/>
    </row>
    <row r="341" spans="4:4" s="12" customFormat="1" ht="17.5" customHeight="1" x14ac:dyDescent="0.35">
      <c r="D341" s="7"/>
    </row>
    <row r="342" spans="4:4" s="12" customFormat="1" ht="17.5" customHeight="1" x14ac:dyDescent="0.35">
      <c r="D342" s="7"/>
    </row>
    <row r="343" spans="4:4" s="12" customFormat="1" ht="17.5" customHeight="1" x14ac:dyDescent="0.35">
      <c r="D343" s="7"/>
    </row>
    <row r="344" spans="4:4" s="12" customFormat="1" ht="17.5" customHeight="1" x14ac:dyDescent="0.35">
      <c r="D344" s="7"/>
    </row>
    <row r="345" spans="4:4" s="12" customFormat="1" ht="17.5" customHeight="1" x14ac:dyDescent="0.35">
      <c r="D345" s="7"/>
    </row>
    <row r="346" spans="4:4" s="12" customFormat="1" ht="17.5" customHeight="1" x14ac:dyDescent="0.35">
      <c r="D346" s="7"/>
    </row>
    <row r="347" spans="4:4" s="12" customFormat="1" ht="17.5" customHeight="1" x14ac:dyDescent="0.35">
      <c r="D347" s="7"/>
    </row>
    <row r="348" spans="4:4" s="12" customFormat="1" ht="17.5" customHeight="1" x14ac:dyDescent="0.35">
      <c r="D348" s="7"/>
    </row>
    <row r="349" spans="4:4" s="12" customFormat="1" ht="17.5" customHeight="1" x14ac:dyDescent="0.35">
      <c r="D349" s="7"/>
    </row>
    <row r="350" spans="4:4" s="12" customFormat="1" ht="17.5" customHeight="1" x14ac:dyDescent="0.35">
      <c r="D350" s="7"/>
    </row>
    <row r="351" spans="4:4" s="12" customFormat="1" ht="17.5" customHeight="1" x14ac:dyDescent="0.35">
      <c r="D351" s="7"/>
    </row>
    <row r="352" spans="4:4" s="12" customFormat="1" ht="17.5" customHeight="1" x14ac:dyDescent="0.35">
      <c r="D352" s="7"/>
    </row>
    <row r="353" spans="4:4" s="12" customFormat="1" ht="17.5" customHeight="1" x14ac:dyDescent="0.35">
      <c r="D353" s="7"/>
    </row>
    <row r="354" spans="4:4" s="12" customFormat="1" ht="17.5" customHeight="1" x14ac:dyDescent="0.35">
      <c r="D354" s="7"/>
    </row>
    <row r="355" spans="4:4" s="12" customFormat="1" ht="17.5" customHeight="1" x14ac:dyDescent="0.35">
      <c r="D355" s="7"/>
    </row>
    <row r="356" spans="4:4" s="12" customFormat="1" ht="17.5" customHeight="1" x14ac:dyDescent="0.35">
      <c r="D356" s="7"/>
    </row>
    <row r="357" spans="4:4" s="12" customFormat="1" ht="17.5" customHeight="1" x14ac:dyDescent="0.35">
      <c r="D357" s="7"/>
    </row>
    <row r="358" spans="4:4" s="12" customFormat="1" ht="17.5" customHeight="1" x14ac:dyDescent="0.35">
      <c r="D358" s="7"/>
    </row>
    <row r="359" spans="4:4" s="12" customFormat="1" ht="17.5" customHeight="1" x14ac:dyDescent="0.35">
      <c r="D359" s="7"/>
    </row>
    <row r="360" spans="4:4" s="12" customFormat="1" ht="17.5" customHeight="1" x14ac:dyDescent="0.35">
      <c r="D360" s="7"/>
    </row>
    <row r="361" spans="4:4" s="12" customFormat="1" ht="17.5" customHeight="1" x14ac:dyDescent="0.35">
      <c r="D361" s="7"/>
    </row>
    <row r="362" spans="4:4" s="12" customFormat="1" ht="17.5" customHeight="1" x14ac:dyDescent="0.35">
      <c r="D362" s="7"/>
    </row>
    <row r="363" spans="4:4" s="12" customFormat="1" ht="17.5" customHeight="1" x14ac:dyDescent="0.35">
      <c r="D363" s="7"/>
    </row>
    <row r="364" spans="4:4" s="12" customFormat="1" ht="17.5" customHeight="1" x14ac:dyDescent="0.35">
      <c r="D364" s="7"/>
    </row>
    <row r="365" spans="4:4" s="12" customFormat="1" ht="17.5" customHeight="1" x14ac:dyDescent="0.35">
      <c r="D365" s="7"/>
    </row>
    <row r="366" spans="4:4" s="12" customFormat="1" ht="17.5" customHeight="1" x14ac:dyDescent="0.35">
      <c r="D366" s="7"/>
    </row>
    <row r="367" spans="4:4" s="12" customFormat="1" ht="17.5" customHeight="1" x14ac:dyDescent="0.35">
      <c r="D367" s="7"/>
    </row>
    <row r="368" spans="4:4" s="12" customFormat="1" ht="17.5" customHeight="1" x14ac:dyDescent="0.35">
      <c r="D368" s="7"/>
    </row>
    <row r="369" spans="4:4" s="12" customFormat="1" ht="17.5" customHeight="1" x14ac:dyDescent="0.35">
      <c r="D369" s="7"/>
    </row>
    <row r="370" spans="4:4" s="12" customFormat="1" ht="17.5" customHeight="1" x14ac:dyDescent="0.35">
      <c r="D370" s="7"/>
    </row>
    <row r="371" spans="4:4" s="12" customFormat="1" ht="17.5" customHeight="1" x14ac:dyDescent="0.35">
      <c r="D371" s="7"/>
    </row>
    <row r="372" spans="4:4" s="12" customFormat="1" ht="17.5" customHeight="1" x14ac:dyDescent="0.35">
      <c r="D372" s="7"/>
    </row>
    <row r="373" spans="4:4" s="12" customFormat="1" ht="17.5" customHeight="1" x14ac:dyDescent="0.35">
      <c r="D373" s="7"/>
    </row>
    <row r="374" spans="4:4" s="12" customFormat="1" ht="17.5" customHeight="1" x14ac:dyDescent="0.35">
      <c r="D374" s="7"/>
    </row>
    <row r="375" spans="4:4" s="12" customFormat="1" ht="17.5" customHeight="1" x14ac:dyDescent="0.35">
      <c r="D375" s="7"/>
    </row>
    <row r="376" spans="4:4" s="12" customFormat="1" ht="17.5" customHeight="1" x14ac:dyDescent="0.35">
      <c r="D376" s="7"/>
    </row>
    <row r="377" spans="4:4" s="12" customFormat="1" ht="17.5" customHeight="1" x14ac:dyDescent="0.35">
      <c r="D377" s="7"/>
    </row>
    <row r="378" spans="4:4" s="12" customFormat="1" ht="17.5" customHeight="1" x14ac:dyDescent="0.35">
      <c r="D378" s="7"/>
    </row>
    <row r="379" spans="4:4" s="12" customFormat="1" ht="17.5" customHeight="1" x14ac:dyDescent="0.35">
      <c r="D379" s="7"/>
    </row>
    <row r="380" spans="4:4" s="12" customFormat="1" ht="17.5" customHeight="1" x14ac:dyDescent="0.35">
      <c r="D380" s="7"/>
    </row>
    <row r="381" spans="4:4" s="12" customFormat="1" ht="17.5" customHeight="1" x14ac:dyDescent="0.35">
      <c r="D381" s="7"/>
    </row>
    <row r="382" spans="4:4" s="12" customFormat="1" ht="17.5" customHeight="1" x14ac:dyDescent="0.35">
      <c r="D382" s="7"/>
    </row>
    <row r="383" spans="4:4" s="12" customFormat="1" ht="17.5" customHeight="1" x14ac:dyDescent="0.35">
      <c r="D383" s="7"/>
    </row>
    <row r="384" spans="4:4" s="12" customFormat="1" ht="17.5" customHeight="1" x14ac:dyDescent="0.35">
      <c r="D384" s="7"/>
    </row>
    <row r="385" spans="4:4" s="12" customFormat="1" ht="17.5" customHeight="1" x14ac:dyDescent="0.35">
      <c r="D385" s="7"/>
    </row>
    <row r="386" spans="4:4" s="12" customFormat="1" ht="17.5" customHeight="1" x14ac:dyDescent="0.35">
      <c r="D386" s="7"/>
    </row>
    <row r="387" spans="4:4" s="12" customFormat="1" ht="17.5" customHeight="1" x14ac:dyDescent="0.35">
      <c r="D387" s="7"/>
    </row>
    <row r="388" spans="4:4" s="12" customFormat="1" ht="17.5" customHeight="1" x14ac:dyDescent="0.35">
      <c r="D388" s="7"/>
    </row>
    <row r="389" spans="4:4" s="12" customFormat="1" ht="17.5" customHeight="1" x14ac:dyDescent="0.35">
      <c r="D389" s="7"/>
    </row>
    <row r="390" spans="4:4" s="12" customFormat="1" ht="17.5" customHeight="1" x14ac:dyDescent="0.35">
      <c r="D390" s="7"/>
    </row>
    <row r="391" spans="4:4" s="12" customFormat="1" ht="17.5" customHeight="1" x14ac:dyDescent="0.35">
      <c r="D391" s="7"/>
    </row>
    <row r="392" spans="4:4" s="12" customFormat="1" ht="17.5" customHeight="1" x14ac:dyDescent="0.35">
      <c r="D392" s="7"/>
    </row>
    <row r="393" spans="4:4" s="12" customFormat="1" ht="17.5" customHeight="1" x14ac:dyDescent="0.35">
      <c r="D393" s="7"/>
    </row>
    <row r="394" spans="4:4" s="12" customFormat="1" ht="17.5" customHeight="1" x14ac:dyDescent="0.35">
      <c r="D394" s="7"/>
    </row>
    <row r="395" spans="4:4" s="12" customFormat="1" ht="17.5" customHeight="1" x14ac:dyDescent="0.35">
      <c r="D395" s="7"/>
    </row>
    <row r="396" spans="4:4" s="12" customFormat="1" ht="17.5" customHeight="1" x14ac:dyDescent="0.35">
      <c r="D396" s="7"/>
    </row>
    <row r="397" spans="4:4" s="12" customFormat="1" ht="17.5" customHeight="1" x14ac:dyDescent="0.35">
      <c r="D397" s="7"/>
    </row>
    <row r="398" spans="4:4" s="12" customFormat="1" ht="17.5" customHeight="1" x14ac:dyDescent="0.35">
      <c r="D398" s="7"/>
    </row>
    <row r="399" spans="4:4" s="12" customFormat="1" ht="17.5" customHeight="1" x14ac:dyDescent="0.35">
      <c r="D399" s="7"/>
    </row>
    <row r="400" spans="4:4" s="12" customFormat="1" ht="17.5" customHeight="1" x14ac:dyDescent="0.35">
      <c r="D400" s="7"/>
    </row>
    <row r="401" spans="4:4" s="12" customFormat="1" ht="17.5" customHeight="1" x14ac:dyDescent="0.35">
      <c r="D401" s="7"/>
    </row>
    <row r="402" spans="4:4" s="12" customFormat="1" ht="17.5" customHeight="1" x14ac:dyDescent="0.35">
      <c r="D402" s="7"/>
    </row>
    <row r="403" spans="4:4" s="12" customFormat="1" ht="17.5" customHeight="1" x14ac:dyDescent="0.35">
      <c r="D403" s="7"/>
    </row>
    <row r="404" spans="4:4" s="12" customFormat="1" ht="17.5" customHeight="1" x14ac:dyDescent="0.35">
      <c r="D404" s="7"/>
    </row>
    <row r="405" spans="4:4" s="12" customFormat="1" ht="17.5" customHeight="1" x14ac:dyDescent="0.35">
      <c r="D405" s="7"/>
    </row>
    <row r="406" spans="4:4" s="12" customFormat="1" ht="17.5" customHeight="1" x14ac:dyDescent="0.35">
      <c r="D406" s="7"/>
    </row>
    <row r="407" spans="4:4" s="12" customFormat="1" ht="17.5" customHeight="1" x14ac:dyDescent="0.35">
      <c r="D407" s="7"/>
    </row>
    <row r="408" spans="4:4" s="12" customFormat="1" ht="17.5" customHeight="1" x14ac:dyDescent="0.35">
      <c r="D408" s="7"/>
    </row>
    <row r="409" spans="4:4" s="12" customFormat="1" ht="17.5" customHeight="1" x14ac:dyDescent="0.35">
      <c r="D409" s="7"/>
    </row>
    <row r="410" spans="4:4" s="12" customFormat="1" ht="17.5" customHeight="1" x14ac:dyDescent="0.35">
      <c r="D410" s="7"/>
    </row>
    <row r="411" spans="4:4" s="12" customFormat="1" ht="17.5" customHeight="1" x14ac:dyDescent="0.35">
      <c r="D411" s="7"/>
    </row>
    <row r="412" spans="4:4" s="12" customFormat="1" ht="17.5" customHeight="1" x14ac:dyDescent="0.35">
      <c r="D412" s="7"/>
    </row>
    <row r="413" spans="4:4" s="12" customFormat="1" ht="17.5" customHeight="1" x14ac:dyDescent="0.35">
      <c r="D413" s="7"/>
    </row>
    <row r="414" spans="4:4" s="12" customFormat="1" ht="17.5" customHeight="1" x14ac:dyDescent="0.35">
      <c r="D414" s="7"/>
    </row>
    <row r="415" spans="4:4" s="12" customFormat="1" ht="17.5" customHeight="1" x14ac:dyDescent="0.35">
      <c r="D415" s="7"/>
    </row>
    <row r="416" spans="4:4" s="12" customFormat="1" ht="17.5" customHeight="1" x14ac:dyDescent="0.35">
      <c r="D416" s="7"/>
    </row>
  </sheetData>
  <mergeCells count="3">
    <mergeCell ref="A27:G27"/>
    <mergeCell ref="A28:G28"/>
    <mergeCell ref="A56:G56"/>
  </mergeCells>
  <phoneticPr fontId="6" type="noConversion"/>
  <pageMargins left="0.4236111111111111" right="0.4375" top="0.75" bottom="0.65972222222222221" header="0.3" footer="0.3"/>
  <pageSetup paperSize="9" scale="95" orientation="portrait" r:id="rId1"/>
  <headerFooter>
    <oddHeader>&amp;L&amp;"Arial,Regular"&amp;9Tender No.: SCMU 007/2025/2026
KwaJobe Community Water Supply Scheme (Phase 1)
Section C2.2 - Bill of Quantities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486A1-95C9-4565-995D-D8FB3DA2F0DB}">
  <dimension ref="A1:H77"/>
  <sheetViews>
    <sheetView view="pageBreakPreview" topLeftCell="A41" zoomScaleNormal="100" zoomScaleSheetLayoutView="100" workbookViewId="0">
      <selection activeCell="O74" sqref="O74"/>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16384" width="8.81640625" style="7"/>
  </cols>
  <sheetData>
    <row r="1" spans="1:8" ht="21" x14ac:dyDescent="0.35">
      <c r="A1" s="2" t="s">
        <v>0</v>
      </c>
      <c r="B1" s="5" t="s">
        <v>1</v>
      </c>
      <c r="C1" s="127" t="s">
        <v>546</v>
      </c>
      <c r="D1" s="3" t="s">
        <v>2</v>
      </c>
      <c r="E1" s="6" t="s">
        <v>3</v>
      </c>
      <c r="F1" s="3" t="s">
        <v>4</v>
      </c>
      <c r="G1" s="6" t="s">
        <v>5</v>
      </c>
      <c r="H1" s="4" t="s">
        <v>6</v>
      </c>
    </row>
    <row r="2" spans="1:8" ht="25.5" customHeight="1" x14ac:dyDescent="0.35">
      <c r="A2" s="28" t="s">
        <v>242</v>
      </c>
      <c r="B2" s="14" t="s">
        <v>268</v>
      </c>
      <c r="C2" s="128"/>
      <c r="D2" s="9" t="s">
        <v>267</v>
      </c>
      <c r="E2" s="10"/>
      <c r="G2" s="19"/>
      <c r="H2" s="20"/>
    </row>
    <row r="3" spans="1:8" ht="31.5" customHeight="1" x14ac:dyDescent="0.35">
      <c r="A3" s="29"/>
      <c r="B3" s="13" t="s">
        <v>269</v>
      </c>
      <c r="C3" s="133"/>
      <c r="D3" s="18" t="s">
        <v>272</v>
      </c>
      <c r="E3" s="10"/>
      <c r="G3" s="19"/>
      <c r="H3" s="20"/>
    </row>
    <row r="4" spans="1:8" ht="24.5" customHeight="1" x14ac:dyDescent="0.35">
      <c r="A4" s="29" t="s">
        <v>116</v>
      </c>
      <c r="B4" s="13" t="s">
        <v>270</v>
      </c>
      <c r="C4" s="129"/>
      <c r="D4" s="18" t="s">
        <v>271</v>
      </c>
      <c r="E4" s="10"/>
      <c r="G4" s="19"/>
      <c r="H4" s="20"/>
    </row>
    <row r="5" spans="1:8" ht="17.5" customHeight="1" x14ac:dyDescent="0.35">
      <c r="A5" s="29"/>
      <c r="B5" s="10"/>
      <c r="C5" s="129"/>
      <c r="E5" s="10"/>
      <c r="G5" s="19"/>
      <c r="H5" s="20"/>
    </row>
    <row r="6" spans="1:8" ht="17.5" customHeight="1" x14ac:dyDescent="0.35">
      <c r="A6" s="28" t="s">
        <v>244</v>
      </c>
      <c r="B6" s="25"/>
      <c r="C6" s="130"/>
      <c r="D6" s="9" t="s">
        <v>363</v>
      </c>
      <c r="E6" s="10"/>
      <c r="G6" s="19"/>
      <c r="H6" s="20"/>
    </row>
    <row r="7" spans="1:8" ht="17.5" customHeight="1" x14ac:dyDescent="0.35">
      <c r="A7" s="29" t="s">
        <v>280</v>
      </c>
      <c r="B7" s="10"/>
      <c r="C7" s="129" t="s">
        <v>548</v>
      </c>
      <c r="D7" s="7" t="s">
        <v>361</v>
      </c>
      <c r="E7" s="10" t="s">
        <v>182</v>
      </c>
      <c r="F7" s="12">
        <v>3</v>
      </c>
      <c r="G7" s="19"/>
      <c r="H7" s="20"/>
    </row>
    <row r="8" spans="1:8" ht="17.5" customHeight="1" x14ac:dyDescent="0.35">
      <c r="A8" s="29" t="s">
        <v>281</v>
      </c>
      <c r="B8" s="10"/>
      <c r="C8" s="129" t="s">
        <v>548</v>
      </c>
      <c r="D8" s="16" t="s">
        <v>362</v>
      </c>
      <c r="E8" s="10" t="s">
        <v>182</v>
      </c>
      <c r="F8" s="12">
        <v>1</v>
      </c>
      <c r="G8" s="19"/>
      <c r="H8" s="20"/>
    </row>
    <row r="9" spans="1:8" ht="17.5" customHeight="1" x14ac:dyDescent="0.35">
      <c r="A9" s="29" t="s">
        <v>282</v>
      </c>
      <c r="B9" s="10"/>
      <c r="C9" s="129" t="s">
        <v>548</v>
      </c>
      <c r="D9" s="16" t="s">
        <v>364</v>
      </c>
      <c r="E9" s="10" t="s">
        <v>182</v>
      </c>
      <c r="F9" s="12">
        <v>1</v>
      </c>
      <c r="G9" s="19"/>
      <c r="H9" s="20"/>
    </row>
    <row r="10" spans="1:8" ht="17.5" customHeight="1" x14ac:dyDescent="0.35">
      <c r="A10" s="29" t="s">
        <v>283</v>
      </c>
      <c r="B10" s="10"/>
      <c r="C10" s="129" t="s">
        <v>548</v>
      </c>
      <c r="D10" s="16" t="s">
        <v>365</v>
      </c>
      <c r="E10" s="10" t="s">
        <v>182</v>
      </c>
      <c r="G10" s="19"/>
      <c r="H10" s="20" t="s">
        <v>356</v>
      </c>
    </row>
    <row r="11" spans="1:8" ht="17.5" customHeight="1" x14ac:dyDescent="0.35">
      <c r="A11" s="29"/>
      <c r="B11" s="10"/>
      <c r="C11" s="129"/>
      <c r="E11" s="10"/>
      <c r="G11" s="19"/>
      <c r="H11" s="20"/>
    </row>
    <row r="12" spans="1:8" ht="27.5" customHeight="1" x14ac:dyDescent="0.35">
      <c r="A12" s="29"/>
      <c r="B12" s="10" t="s">
        <v>93</v>
      </c>
      <c r="C12" s="129"/>
      <c r="D12" s="18" t="s">
        <v>366</v>
      </c>
      <c r="E12" s="10"/>
      <c r="G12" s="19"/>
      <c r="H12" s="20"/>
    </row>
    <row r="13" spans="1:8" ht="17.5" customHeight="1" x14ac:dyDescent="0.35">
      <c r="A13" s="28" t="s">
        <v>245</v>
      </c>
      <c r="B13" s="25"/>
      <c r="C13" s="130"/>
      <c r="D13" s="9" t="s">
        <v>367</v>
      </c>
      <c r="E13" s="10"/>
      <c r="G13" s="19"/>
      <c r="H13" s="20"/>
    </row>
    <row r="14" spans="1:8" ht="17.5" customHeight="1" x14ac:dyDescent="0.35">
      <c r="A14" s="29" t="s">
        <v>284</v>
      </c>
      <c r="B14" s="10"/>
      <c r="C14" s="129" t="s">
        <v>548</v>
      </c>
      <c r="D14" s="16" t="s">
        <v>368</v>
      </c>
      <c r="E14" s="10" t="s">
        <v>182</v>
      </c>
      <c r="F14" s="12">
        <v>1</v>
      </c>
      <c r="G14" s="19"/>
      <c r="H14" s="20"/>
    </row>
    <row r="15" spans="1:8" ht="17.5" customHeight="1" x14ac:dyDescent="0.35">
      <c r="A15" s="29" t="s">
        <v>401</v>
      </c>
      <c r="B15" s="10"/>
      <c r="C15" s="129" t="s">
        <v>548</v>
      </c>
      <c r="D15" s="16" t="s">
        <v>369</v>
      </c>
      <c r="E15" s="10" t="s">
        <v>182</v>
      </c>
      <c r="F15" s="12">
        <v>1</v>
      </c>
      <c r="G15" s="19"/>
      <c r="H15" s="20"/>
    </row>
    <row r="16" spans="1:8" ht="17.5" customHeight="1" x14ac:dyDescent="0.35">
      <c r="A16" s="29"/>
      <c r="B16" s="10"/>
      <c r="C16" s="129"/>
      <c r="E16" s="10"/>
      <c r="G16" s="19"/>
      <c r="H16" s="20"/>
    </row>
    <row r="17" spans="1:8" ht="17.5" customHeight="1" x14ac:dyDescent="0.35">
      <c r="A17" s="29"/>
      <c r="B17" s="10"/>
      <c r="C17" s="129"/>
      <c r="D17" s="9" t="s">
        <v>388</v>
      </c>
      <c r="E17" s="10"/>
      <c r="G17" s="19"/>
      <c r="H17" s="20"/>
    </row>
    <row r="18" spans="1:8" ht="43.5" customHeight="1" x14ac:dyDescent="0.35">
      <c r="A18" s="28" t="s">
        <v>285</v>
      </c>
      <c r="B18" s="10"/>
      <c r="C18" s="129"/>
      <c r="D18" s="16" t="s">
        <v>389</v>
      </c>
      <c r="E18" s="10"/>
      <c r="G18" s="19"/>
      <c r="H18" s="20"/>
    </row>
    <row r="19" spans="1:8" ht="17.5" customHeight="1" x14ac:dyDescent="0.35">
      <c r="A19" s="29" t="s">
        <v>286</v>
      </c>
      <c r="B19" s="10"/>
      <c r="C19" s="129" t="s">
        <v>548</v>
      </c>
      <c r="D19" s="7" t="s">
        <v>273</v>
      </c>
      <c r="E19" s="10" t="s">
        <v>182</v>
      </c>
      <c r="F19" s="12">
        <v>10</v>
      </c>
      <c r="G19" s="19"/>
      <c r="H19" s="20"/>
    </row>
    <row r="20" spans="1:8" ht="17.5" customHeight="1" x14ac:dyDescent="0.35">
      <c r="A20" s="29" t="s">
        <v>289</v>
      </c>
      <c r="B20" s="10"/>
      <c r="C20" s="129" t="s">
        <v>548</v>
      </c>
      <c r="D20" s="7" t="s">
        <v>370</v>
      </c>
      <c r="E20" s="10" t="s">
        <v>182</v>
      </c>
      <c r="F20" s="12">
        <v>3</v>
      </c>
      <c r="G20" s="19"/>
      <c r="H20" s="20"/>
    </row>
    <row r="21" spans="1:8" ht="17.5" customHeight="1" x14ac:dyDescent="0.35">
      <c r="A21" s="29" t="s">
        <v>290</v>
      </c>
      <c r="B21" s="10"/>
      <c r="C21" s="129" t="s">
        <v>548</v>
      </c>
      <c r="D21" s="7" t="s">
        <v>386</v>
      </c>
      <c r="E21" s="10" t="s">
        <v>182</v>
      </c>
      <c r="F21" s="12">
        <v>4</v>
      </c>
      <c r="G21" s="19"/>
      <c r="H21" s="20"/>
    </row>
    <row r="22" spans="1:8" ht="17.5" customHeight="1" x14ac:dyDescent="0.35">
      <c r="A22" s="29" t="s">
        <v>291</v>
      </c>
      <c r="B22" s="10"/>
      <c r="C22" s="129" t="s">
        <v>548</v>
      </c>
      <c r="D22" s="7" t="s">
        <v>279</v>
      </c>
      <c r="E22" s="10" t="s">
        <v>182</v>
      </c>
      <c r="F22" s="12">
        <v>1</v>
      </c>
      <c r="G22" s="19"/>
      <c r="H22" s="20"/>
    </row>
    <row r="23" spans="1:8" ht="17.5" customHeight="1" x14ac:dyDescent="0.35">
      <c r="A23" s="29"/>
      <c r="B23" s="10"/>
      <c r="C23" s="129"/>
      <c r="E23" s="10"/>
      <c r="G23" s="19"/>
      <c r="H23" s="20"/>
    </row>
    <row r="24" spans="1:8" ht="17.5" customHeight="1" x14ac:dyDescent="0.35">
      <c r="A24" s="28" t="s">
        <v>287</v>
      </c>
      <c r="B24" s="10"/>
      <c r="C24" s="129"/>
      <c r="D24" s="9" t="s">
        <v>390</v>
      </c>
      <c r="E24" s="10"/>
      <c r="G24" s="19"/>
      <c r="H24" s="20"/>
    </row>
    <row r="25" spans="1:8" ht="17.5" customHeight="1" x14ac:dyDescent="0.35">
      <c r="A25" s="29" t="s">
        <v>288</v>
      </c>
      <c r="B25" s="10"/>
      <c r="C25" s="129" t="s">
        <v>548</v>
      </c>
      <c r="D25" s="7" t="s">
        <v>387</v>
      </c>
      <c r="E25" s="10" t="s">
        <v>182</v>
      </c>
      <c r="F25" s="12">
        <v>1</v>
      </c>
      <c r="G25" s="19"/>
      <c r="H25" s="20"/>
    </row>
    <row r="26" spans="1:8" ht="17.5" customHeight="1" x14ac:dyDescent="0.35">
      <c r="A26" s="29" t="s">
        <v>292</v>
      </c>
      <c r="B26" s="10"/>
      <c r="C26" s="129" t="s">
        <v>548</v>
      </c>
      <c r="D26" s="7" t="s">
        <v>610</v>
      </c>
      <c r="E26" s="10" t="s">
        <v>182</v>
      </c>
      <c r="F26" s="12">
        <v>1</v>
      </c>
      <c r="G26" s="19"/>
      <c r="H26" s="20"/>
    </row>
    <row r="27" spans="1:8" ht="17.5" customHeight="1" x14ac:dyDescent="0.35">
      <c r="A27" s="29"/>
      <c r="B27" s="10"/>
      <c r="C27" s="10"/>
      <c r="E27" s="10"/>
      <c r="G27" s="19"/>
      <c r="H27" s="20"/>
    </row>
    <row r="28" spans="1:8" ht="17.5" customHeight="1" x14ac:dyDescent="0.35">
      <c r="A28" s="28" t="s">
        <v>397</v>
      </c>
      <c r="B28" s="10"/>
      <c r="C28" s="10"/>
      <c r="D28" s="9" t="s">
        <v>275</v>
      </c>
      <c r="E28" s="10"/>
      <c r="G28" s="19"/>
      <c r="H28" s="20"/>
    </row>
    <row r="29" spans="1:8" ht="17.5" customHeight="1" x14ac:dyDescent="0.35">
      <c r="A29" s="29" t="s">
        <v>398</v>
      </c>
      <c r="B29" s="10"/>
      <c r="C29" s="10" t="s">
        <v>548</v>
      </c>
      <c r="D29" s="7" t="s">
        <v>391</v>
      </c>
      <c r="E29" s="10" t="s">
        <v>182</v>
      </c>
      <c r="F29" s="12">
        <v>1</v>
      </c>
      <c r="G29" s="19"/>
      <c r="H29" s="20"/>
    </row>
    <row r="30" spans="1:8" ht="17.5" customHeight="1" x14ac:dyDescent="0.35">
      <c r="A30" s="29" t="s">
        <v>399</v>
      </c>
      <c r="B30" s="10"/>
      <c r="C30" s="10" t="s">
        <v>548</v>
      </c>
      <c r="D30" s="7" t="s">
        <v>392</v>
      </c>
      <c r="E30" s="10" t="s">
        <v>182</v>
      </c>
      <c r="F30" s="12">
        <v>2</v>
      </c>
      <c r="G30" s="19"/>
      <c r="H30" s="20"/>
    </row>
    <row r="31" spans="1:8" ht="17.5" customHeight="1" x14ac:dyDescent="0.35">
      <c r="A31" s="29" t="s">
        <v>400</v>
      </c>
      <c r="B31" s="10"/>
      <c r="C31" s="10" t="s">
        <v>548</v>
      </c>
      <c r="D31" s="7" t="s">
        <v>276</v>
      </c>
      <c r="E31" s="10" t="s">
        <v>182</v>
      </c>
      <c r="F31" s="12">
        <v>5</v>
      </c>
      <c r="G31" s="19"/>
      <c r="H31" s="20"/>
    </row>
    <row r="32" spans="1:8" ht="17.5" customHeight="1" x14ac:dyDescent="0.35">
      <c r="A32" s="29"/>
      <c r="B32" s="10"/>
      <c r="C32" s="10"/>
      <c r="E32" s="10"/>
      <c r="G32" s="19"/>
      <c r="H32" s="20"/>
    </row>
    <row r="33" spans="1:8" ht="17.5" customHeight="1" x14ac:dyDescent="0.35">
      <c r="A33" s="28" t="s">
        <v>402</v>
      </c>
      <c r="B33" s="10"/>
      <c r="C33" s="10"/>
      <c r="D33" s="9" t="s">
        <v>393</v>
      </c>
      <c r="E33" s="10"/>
      <c r="G33" s="19"/>
      <c r="H33" s="20"/>
    </row>
    <row r="34" spans="1:8" ht="17.5" customHeight="1" x14ac:dyDescent="0.35">
      <c r="A34" s="29" t="s">
        <v>403</v>
      </c>
      <c r="B34" s="10"/>
      <c r="C34" s="10" t="s">
        <v>548</v>
      </c>
      <c r="D34" s="7" t="s">
        <v>277</v>
      </c>
      <c r="E34" s="10" t="s">
        <v>182</v>
      </c>
      <c r="F34" s="12">
        <v>7</v>
      </c>
      <c r="G34" s="19"/>
      <c r="H34" s="20"/>
    </row>
    <row r="35" spans="1:8" ht="17.5" customHeight="1" x14ac:dyDescent="0.35">
      <c r="A35" s="29" t="s">
        <v>404</v>
      </c>
      <c r="B35" s="10"/>
      <c r="C35" s="10" t="s">
        <v>548</v>
      </c>
      <c r="D35" s="7" t="s">
        <v>278</v>
      </c>
      <c r="E35" s="10" t="s">
        <v>182</v>
      </c>
      <c r="F35" s="12">
        <v>1</v>
      </c>
      <c r="G35" s="19"/>
      <c r="H35" s="20"/>
    </row>
    <row r="36" spans="1:8" ht="17.5" customHeight="1" x14ac:dyDescent="0.35">
      <c r="A36" s="29" t="s">
        <v>405</v>
      </c>
      <c r="B36" s="10"/>
      <c r="C36" s="10" t="s">
        <v>548</v>
      </c>
      <c r="D36" s="7" t="s">
        <v>386</v>
      </c>
      <c r="E36" s="10" t="s">
        <v>182</v>
      </c>
      <c r="F36" s="12">
        <v>11</v>
      </c>
      <c r="G36" s="19"/>
      <c r="H36" s="20"/>
    </row>
    <row r="37" spans="1:8" ht="17.5" customHeight="1" x14ac:dyDescent="0.35">
      <c r="A37" s="29"/>
      <c r="B37" s="10"/>
      <c r="C37" s="11"/>
      <c r="E37" s="10"/>
      <c r="G37" s="19"/>
      <c r="H37" s="20"/>
    </row>
    <row r="38" spans="1:8" ht="20" customHeight="1" x14ac:dyDescent="0.35">
      <c r="A38" s="146" t="s">
        <v>7</v>
      </c>
      <c r="B38" s="147"/>
      <c r="C38" s="147"/>
      <c r="D38" s="147"/>
      <c r="E38" s="147"/>
      <c r="F38" s="147"/>
      <c r="G38" s="148"/>
      <c r="H38" s="24"/>
    </row>
    <row r="39" spans="1:8" ht="20" customHeight="1" x14ac:dyDescent="0.35">
      <c r="A39" s="146" t="s">
        <v>44</v>
      </c>
      <c r="B39" s="147"/>
      <c r="C39" s="147"/>
      <c r="D39" s="147"/>
      <c r="E39" s="147"/>
      <c r="F39" s="147"/>
      <c r="G39" s="148"/>
      <c r="H39" s="23"/>
    </row>
    <row r="40" spans="1:8" ht="17.5" customHeight="1" x14ac:dyDescent="0.35">
      <c r="A40" s="29" t="s">
        <v>406</v>
      </c>
      <c r="B40" s="10"/>
      <c r="C40" s="10" t="s">
        <v>548</v>
      </c>
      <c r="D40" s="7" t="s">
        <v>274</v>
      </c>
      <c r="E40" s="10" t="s">
        <v>182</v>
      </c>
      <c r="F40" s="12">
        <v>1</v>
      </c>
      <c r="G40" s="19"/>
      <c r="H40" s="20"/>
    </row>
    <row r="41" spans="1:8" ht="17.5" customHeight="1" x14ac:dyDescent="0.35">
      <c r="A41" s="28"/>
      <c r="B41" s="10"/>
      <c r="C41" s="10"/>
      <c r="E41" s="10"/>
      <c r="G41" s="19"/>
      <c r="H41" s="20"/>
    </row>
    <row r="42" spans="1:8" ht="17.5" customHeight="1" x14ac:dyDescent="0.35">
      <c r="A42" s="28" t="s">
        <v>407</v>
      </c>
      <c r="B42" s="10"/>
      <c r="C42" s="10"/>
      <c r="D42" s="9" t="s">
        <v>394</v>
      </c>
      <c r="E42" s="10"/>
      <c r="G42" s="19"/>
      <c r="H42" s="20"/>
    </row>
    <row r="43" spans="1:8" ht="39" customHeight="1" x14ac:dyDescent="0.35">
      <c r="A43" s="29" t="s">
        <v>408</v>
      </c>
      <c r="B43" s="10"/>
      <c r="C43" s="10" t="s">
        <v>548</v>
      </c>
      <c r="D43" s="16" t="s">
        <v>395</v>
      </c>
      <c r="E43" s="10" t="s">
        <v>182</v>
      </c>
      <c r="F43" s="12">
        <v>1</v>
      </c>
      <c r="G43" s="19"/>
      <c r="H43" s="20"/>
    </row>
    <row r="44" spans="1:8" ht="17.5" customHeight="1" x14ac:dyDescent="0.35">
      <c r="A44" s="29"/>
      <c r="B44" s="10"/>
      <c r="C44" s="10"/>
      <c r="E44" s="10"/>
      <c r="G44" s="19"/>
      <c r="H44" s="20"/>
    </row>
    <row r="45" spans="1:8" ht="17.5" customHeight="1" x14ac:dyDescent="0.35">
      <c r="A45" s="28" t="s">
        <v>409</v>
      </c>
      <c r="B45" s="10"/>
      <c r="C45" s="10"/>
      <c r="D45" s="9" t="s">
        <v>396</v>
      </c>
      <c r="E45" s="10"/>
      <c r="G45" s="19"/>
      <c r="H45" s="20"/>
    </row>
    <row r="46" spans="1:8" ht="17.5" customHeight="1" x14ac:dyDescent="0.35">
      <c r="A46" s="29" t="s">
        <v>410</v>
      </c>
      <c r="B46" s="10"/>
      <c r="C46" s="10" t="s">
        <v>548</v>
      </c>
      <c r="D46" s="7" t="s">
        <v>391</v>
      </c>
      <c r="E46" s="10" t="s">
        <v>182</v>
      </c>
      <c r="F46" s="12">
        <v>2</v>
      </c>
      <c r="G46" s="19"/>
      <c r="H46" s="20"/>
    </row>
    <row r="47" spans="1:8" ht="17.5" customHeight="1" x14ac:dyDescent="0.35">
      <c r="A47" s="29" t="s">
        <v>411</v>
      </c>
      <c r="B47" s="10"/>
      <c r="C47" s="10" t="s">
        <v>548</v>
      </c>
      <c r="D47" s="7" t="s">
        <v>392</v>
      </c>
      <c r="E47" s="10" t="s">
        <v>182</v>
      </c>
      <c r="F47" s="12">
        <v>9</v>
      </c>
      <c r="G47" s="19"/>
      <c r="H47" s="20"/>
    </row>
    <row r="48" spans="1:8" ht="17.5" customHeight="1" x14ac:dyDescent="0.35">
      <c r="A48" s="29" t="s">
        <v>412</v>
      </c>
      <c r="B48" s="10"/>
      <c r="C48" s="10" t="s">
        <v>548</v>
      </c>
      <c r="D48" s="7" t="s">
        <v>386</v>
      </c>
      <c r="E48" s="10" t="s">
        <v>182</v>
      </c>
      <c r="F48" s="12">
        <v>6</v>
      </c>
      <c r="G48" s="19"/>
      <c r="H48" s="20"/>
    </row>
    <row r="49" spans="1:8" ht="17.5" customHeight="1" x14ac:dyDescent="0.35">
      <c r="A49" s="29"/>
      <c r="B49" s="10"/>
      <c r="C49" s="10"/>
      <c r="E49" s="10"/>
      <c r="G49" s="19"/>
      <c r="H49" s="20"/>
    </row>
    <row r="50" spans="1:8" ht="17.5" customHeight="1" x14ac:dyDescent="0.35">
      <c r="A50" s="28" t="s">
        <v>417</v>
      </c>
      <c r="B50" s="10"/>
      <c r="C50" s="10"/>
      <c r="D50" s="9" t="s">
        <v>415</v>
      </c>
      <c r="E50" s="10"/>
      <c r="G50" s="19"/>
      <c r="H50" s="20"/>
    </row>
    <row r="51" spans="1:8" ht="17.5" customHeight="1" x14ac:dyDescent="0.35">
      <c r="A51" s="29" t="s">
        <v>418</v>
      </c>
      <c r="B51" s="10"/>
      <c r="C51" s="10" t="s">
        <v>548</v>
      </c>
      <c r="D51" s="7" t="s">
        <v>416</v>
      </c>
      <c r="E51" s="10" t="s">
        <v>182</v>
      </c>
      <c r="F51" s="12">
        <v>10</v>
      </c>
      <c r="G51" s="19"/>
      <c r="H51" s="20"/>
    </row>
    <row r="52" spans="1:8" ht="17.5" customHeight="1" x14ac:dyDescent="0.35">
      <c r="A52" s="29"/>
      <c r="B52" s="10"/>
      <c r="C52" s="10"/>
      <c r="E52" s="10"/>
      <c r="G52" s="19"/>
      <c r="H52" s="20"/>
    </row>
    <row r="53" spans="1:8" ht="17.5" customHeight="1" x14ac:dyDescent="0.35">
      <c r="A53" s="29"/>
      <c r="B53" s="10"/>
      <c r="C53" s="10"/>
      <c r="E53" s="10"/>
      <c r="G53" s="19"/>
      <c r="H53" s="20"/>
    </row>
    <row r="54" spans="1:8" ht="17.5" customHeight="1" x14ac:dyDescent="0.35">
      <c r="A54" s="29"/>
      <c r="B54" s="10"/>
      <c r="C54" s="10"/>
      <c r="E54" s="10"/>
      <c r="G54" s="19"/>
      <c r="H54" s="20"/>
    </row>
    <row r="55" spans="1:8" ht="17.5" customHeight="1" x14ac:dyDescent="0.35">
      <c r="A55" s="29"/>
      <c r="B55" s="10"/>
      <c r="C55" s="10"/>
      <c r="E55" s="10"/>
      <c r="G55" s="19"/>
      <c r="H55" s="20"/>
    </row>
    <row r="56" spans="1:8" ht="17.5" customHeight="1" x14ac:dyDescent="0.35">
      <c r="A56" s="29"/>
      <c r="B56" s="10"/>
      <c r="C56" s="10"/>
      <c r="E56" s="10"/>
      <c r="G56" s="19"/>
      <c r="H56" s="20"/>
    </row>
    <row r="57" spans="1:8" ht="17.5" customHeight="1" x14ac:dyDescent="0.35">
      <c r="A57" s="29"/>
      <c r="B57" s="10"/>
      <c r="C57" s="10"/>
      <c r="E57" s="10"/>
      <c r="G57" s="19"/>
      <c r="H57" s="20"/>
    </row>
    <row r="58" spans="1:8" ht="17.5" customHeight="1" x14ac:dyDescent="0.35">
      <c r="A58" s="29"/>
      <c r="B58" s="10"/>
      <c r="C58" s="10"/>
      <c r="E58" s="10"/>
      <c r="G58" s="19"/>
      <c r="H58" s="20"/>
    </row>
    <row r="59" spans="1:8" ht="17.5" customHeight="1" x14ac:dyDescent="0.35">
      <c r="A59" s="29"/>
      <c r="B59" s="10"/>
      <c r="C59" s="10"/>
      <c r="E59" s="10"/>
      <c r="G59" s="19"/>
      <c r="H59" s="20"/>
    </row>
    <row r="60" spans="1:8" ht="17.5" customHeight="1" x14ac:dyDescent="0.35">
      <c r="A60" s="29"/>
      <c r="B60" s="10"/>
      <c r="C60" s="10"/>
      <c r="E60" s="10"/>
      <c r="G60" s="19"/>
      <c r="H60" s="20"/>
    </row>
    <row r="61" spans="1:8" ht="17.5" customHeight="1" x14ac:dyDescent="0.35">
      <c r="A61" s="29"/>
      <c r="B61" s="10"/>
      <c r="C61" s="10"/>
      <c r="E61" s="10"/>
      <c r="G61" s="19"/>
      <c r="H61" s="20"/>
    </row>
    <row r="62" spans="1:8" ht="17.5" customHeight="1" x14ac:dyDescent="0.35">
      <c r="A62" s="29"/>
      <c r="B62" s="10"/>
      <c r="C62" s="10"/>
      <c r="E62" s="10"/>
      <c r="G62" s="19"/>
      <c r="H62" s="20"/>
    </row>
    <row r="63" spans="1:8" ht="17.5" customHeight="1" x14ac:dyDescent="0.35">
      <c r="A63" s="29"/>
      <c r="B63" s="10"/>
      <c r="C63" s="10"/>
      <c r="E63" s="10"/>
      <c r="G63" s="19"/>
      <c r="H63" s="20"/>
    </row>
    <row r="64" spans="1:8" ht="17.5" customHeight="1" x14ac:dyDescent="0.35">
      <c r="A64" s="29"/>
      <c r="B64" s="10"/>
      <c r="C64" s="10"/>
      <c r="E64" s="10"/>
      <c r="G64" s="19"/>
      <c r="H64" s="20"/>
    </row>
    <row r="65" spans="1:8" ht="17.5" customHeight="1" x14ac:dyDescent="0.35">
      <c r="A65" s="29"/>
      <c r="B65" s="10"/>
      <c r="C65" s="10"/>
      <c r="E65" s="10"/>
      <c r="G65" s="19"/>
      <c r="H65" s="20"/>
    </row>
    <row r="66" spans="1:8" ht="17.5" customHeight="1" x14ac:dyDescent="0.35">
      <c r="A66" s="29"/>
      <c r="B66" s="10"/>
      <c r="C66" s="10"/>
      <c r="E66" s="10"/>
      <c r="G66" s="19"/>
      <c r="H66" s="20"/>
    </row>
    <row r="67" spans="1:8" ht="17.5" customHeight="1" x14ac:dyDescent="0.35">
      <c r="A67" s="29"/>
      <c r="B67" s="10"/>
      <c r="C67" s="10"/>
      <c r="E67" s="10"/>
      <c r="G67" s="19"/>
      <c r="H67" s="20"/>
    </row>
    <row r="68" spans="1:8" ht="17.5" customHeight="1" x14ac:dyDescent="0.35">
      <c r="A68" s="29"/>
      <c r="B68" s="10"/>
      <c r="C68" s="10"/>
      <c r="E68" s="10"/>
      <c r="G68" s="19"/>
      <c r="H68" s="20"/>
    </row>
    <row r="69" spans="1:8" ht="17.5" customHeight="1" x14ac:dyDescent="0.35">
      <c r="A69" s="29"/>
      <c r="B69" s="10"/>
      <c r="C69" s="10"/>
      <c r="E69" s="10"/>
      <c r="G69" s="19"/>
      <c r="H69" s="20"/>
    </row>
    <row r="70" spans="1:8" ht="17.5" customHeight="1" x14ac:dyDescent="0.35">
      <c r="A70" s="29"/>
      <c r="B70" s="10"/>
      <c r="C70" s="10"/>
      <c r="E70" s="10"/>
      <c r="G70" s="19"/>
      <c r="H70" s="20"/>
    </row>
    <row r="71" spans="1:8" ht="17.5" customHeight="1" x14ac:dyDescent="0.35">
      <c r="A71" s="29"/>
      <c r="B71" s="10"/>
      <c r="C71" s="10"/>
      <c r="E71" s="10"/>
      <c r="G71" s="19"/>
      <c r="H71" s="20"/>
    </row>
    <row r="72" spans="1:8" ht="17.5" customHeight="1" x14ac:dyDescent="0.35">
      <c r="A72" s="29"/>
      <c r="B72" s="10"/>
      <c r="C72" s="10"/>
      <c r="E72" s="10"/>
      <c r="G72" s="19"/>
      <c r="H72" s="20"/>
    </row>
    <row r="73" spans="1:8" ht="17.5" customHeight="1" x14ac:dyDescent="0.35">
      <c r="A73" s="29"/>
      <c r="B73" s="10"/>
      <c r="C73" s="10"/>
      <c r="E73" s="10"/>
      <c r="G73" s="19"/>
      <c r="H73" s="20"/>
    </row>
    <row r="74" spans="1:8" ht="17.5" customHeight="1" x14ac:dyDescent="0.35">
      <c r="A74" s="29"/>
      <c r="B74" s="10"/>
      <c r="C74" s="10"/>
      <c r="E74" s="10"/>
      <c r="G74" s="19"/>
      <c r="H74" s="20"/>
    </row>
    <row r="75" spans="1:8" ht="17.5" customHeight="1" x14ac:dyDescent="0.35">
      <c r="A75" s="29"/>
      <c r="B75" s="10"/>
      <c r="C75" s="10"/>
      <c r="E75" s="10"/>
      <c r="G75" s="19"/>
      <c r="H75" s="20"/>
    </row>
    <row r="76" spans="1:8" ht="17.5" customHeight="1" x14ac:dyDescent="0.35">
      <c r="A76" s="29"/>
      <c r="B76" s="10"/>
      <c r="C76" s="11"/>
      <c r="D76" s="16"/>
      <c r="E76" s="10"/>
      <c r="G76" s="19"/>
      <c r="H76" s="20"/>
    </row>
    <row r="77" spans="1:8" ht="20" customHeight="1" x14ac:dyDescent="0.35">
      <c r="A77" s="146" t="s">
        <v>257</v>
      </c>
      <c r="B77" s="147"/>
      <c r="C77" s="147"/>
      <c r="D77" s="147"/>
      <c r="E77" s="147"/>
      <c r="F77" s="147"/>
      <c r="G77" s="148"/>
      <c r="H77" s="24"/>
    </row>
  </sheetData>
  <mergeCells count="3">
    <mergeCell ref="A77:G77"/>
    <mergeCell ref="A38:G38"/>
    <mergeCell ref="A39:G39"/>
  </mergeCells>
  <phoneticPr fontId="6" type="noConversion"/>
  <pageMargins left="0.4236111111111111" right="0.4375" top="0.75" bottom="0.65972222222222221" header="0.3" footer="0.3"/>
  <pageSetup paperSize="9" scale="95" orientation="portrait" r:id="rId1"/>
  <headerFooter>
    <oddHeader>&amp;L&amp;"Arial,Regular"&amp;9Tender No.: SCMU 007/2025/2026
KwaJobe Community Water Supply Scheme (Phase 1)
Section C2.2 - Bill of Quantities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CD02-43FD-4C15-8262-F836764B25CB}">
  <dimension ref="A1:J36"/>
  <sheetViews>
    <sheetView view="pageBreakPreview" zoomScale="115" zoomScaleNormal="100" zoomScaleSheetLayoutView="115" workbookViewId="0">
      <selection activeCell="L7" sqref="L7"/>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16384" width="8.81640625" style="7"/>
  </cols>
  <sheetData>
    <row r="1" spans="1:10" ht="21" x14ac:dyDescent="0.35">
      <c r="A1" s="2" t="s">
        <v>0</v>
      </c>
      <c r="B1" s="5" t="s">
        <v>1</v>
      </c>
      <c r="C1" s="127" t="s">
        <v>546</v>
      </c>
      <c r="D1" s="3" t="s">
        <v>2</v>
      </c>
      <c r="E1" s="6" t="s">
        <v>3</v>
      </c>
      <c r="F1" s="3" t="s">
        <v>4</v>
      </c>
      <c r="G1" s="6" t="s">
        <v>5</v>
      </c>
      <c r="H1" s="4" t="s">
        <v>6</v>
      </c>
    </row>
    <row r="2" spans="1:10" ht="25.5" customHeight="1" x14ac:dyDescent="0.35">
      <c r="A2" s="28" t="s">
        <v>259</v>
      </c>
      <c r="B2" s="14" t="s">
        <v>243</v>
      </c>
      <c r="C2" s="128"/>
      <c r="D2" s="9" t="s">
        <v>303</v>
      </c>
      <c r="E2" s="10"/>
      <c r="G2" s="19"/>
      <c r="H2" s="20"/>
    </row>
    <row r="3" spans="1:10" ht="24" customHeight="1" x14ac:dyDescent="0.35">
      <c r="A3" s="28" t="s">
        <v>294</v>
      </c>
      <c r="B3" s="14" t="s">
        <v>254</v>
      </c>
      <c r="C3" s="128"/>
      <c r="D3" s="9" t="s">
        <v>253</v>
      </c>
      <c r="E3" s="10"/>
      <c r="G3" s="19"/>
      <c r="H3" s="20"/>
    </row>
    <row r="4" spans="1:10" ht="17.5" customHeight="1" x14ac:dyDescent="0.35">
      <c r="A4" s="29" t="s">
        <v>260</v>
      </c>
      <c r="B4" s="10" t="s">
        <v>255</v>
      </c>
      <c r="C4" s="129" t="s">
        <v>548</v>
      </c>
      <c r="D4" s="7" t="s">
        <v>252</v>
      </c>
      <c r="E4" s="10" t="s">
        <v>98</v>
      </c>
      <c r="F4" s="12">
        <v>2491.6</v>
      </c>
      <c r="G4" s="19"/>
      <c r="H4" s="20"/>
    </row>
    <row r="5" spans="1:10" ht="17.5" customHeight="1" x14ac:dyDescent="0.35">
      <c r="A5" s="29" t="s">
        <v>261</v>
      </c>
      <c r="B5" s="10" t="s">
        <v>256</v>
      </c>
      <c r="C5" s="129" t="s">
        <v>548</v>
      </c>
      <c r="D5" s="7" t="s">
        <v>248</v>
      </c>
      <c r="E5" s="10" t="s">
        <v>98</v>
      </c>
      <c r="F5" s="12">
        <v>1674.7</v>
      </c>
      <c r="G5" s="19"/>
      <c r="H5" s="20"/>
      <c r="J5" s="36"/>
    </row>
    <row r="6" spans="1:10" ht="17.5" customHeight="1" x14ac:dyDescent="0.35">
      <c r="A6" s="28" t="s">
        <v>295</v>
      </c>
      <c r="B6" s="25" t="s">
        <v>246</v>
      </c>
      <c r="C6" s="130"/>
      <c r="D6" s="9" t="s">
        <v>247</v>
      </c>
      <c r="E6" s="10"/>
      <c r="G6" s="19"/>
      <c r="H6" s="20"/>
    </row>
    <row r="7" spans="1:10" ht="17.5" customHeight="1" x14ac:dyDescent="0.35">
      <c r="A7" s="29" t="s">
        <v>296</v>
      </c>
      <c r="B7" s="10" t="s">
        <v>325</v>
      </c>
      <c r="C7" s="129" t="s">
        <v>548</v>
      </c>
      <c r="D7" s="7" t="s">
        <v>252</v>
      </c>
      <c r="E7" s="10" t="s">
        <v>98</v>
      </c>
      <c r="F7" s="12">
        <v>872.8</v>
      </c>
      <c r="G7" s="19"/>
      <c r="H7" s="20"/>
    </row>
    <row r="8" spans="1:10" ht="17.5" customHeight="1" x14ac:dyDescent="0.35">
      <c r="A8" s="29" t="s">
        <v>297</v>
      </c>
      <c r="B8" s="10" t="s">
        <v>326</v>
      </c>
      <c r="C8" s="129" t="s">
        <v>548</v>
      </c>
      <c r="D8" s="7" t="s">
        <v>248</v>
      </c>
      <c r="E8" s="10" t="s">
        <v>98</v>
      </c>
      <c r="F8" s="12">
        <v>643</v>
      </c>
      <c r="G8" s="19"/>
      <c r="H8" s="20"/>
    </row>
    <row r="9" spans="1:10" ht="34.5" customHeight="1" x14ac:dyDescent="0.35">
      <c r="A9" s="29" t="s">
        <v>298</v>
      </c>
      <c r="B9" s="10"/>
      <c r="C9" s="129"/>
      <c r="D9" s="16" t="s">
        <v>249</v>
      </c>
      <c r="E9" s="10" t="s">
        <v>98</v>
      </c>
      <c r="F9" s="12">
        <v>394.7</v>
      </c>
      <c r="G9" s="19"/>
      <c r="H9" s="20"/>
    </row>
    <row r="10" spans="1:10" ht="34.5" customHeight="1" x14ac:dyDescent="0.35">
      <c r="A10" s="29" t="s">
        <v>299</v>
      </c>
      <c r="B10" s="10"/>
      <c r="C10" s="129"/>
      <c r="D10" s="16" t="s">
        <v>249</v>
      </c>
      <c r="E10" s="10" t="s">
        <v>98</v>
      </c>
      <c r="F10" s="12">
        <v>247.1</v>
      </c>
      <c r="G10" s="19"/>
      <c r="H10" s="20"/>
    </row>
    <row r="11" spans="1:10" ht="17.5" customHeight="1" x14ac:dyDescent="0.35">
      <c r="A11" s="29"/>
      <c r="B11" s="10"/>
      <c r="C11" s="129"/>
      <c r="E11" s="10"/>
      <c r="G11" s="19"/>
      <c r="H11" s="20"/>
    </row>
    <row r="12" spans="1:10" ht="17.5" customHeight="1" x14ac:dyDescent="0.35">
      <c r="A12" s="28" t="s">
        <v>300</v>
      </c>
      <c r="B12" s="25" t="s">
        <v>250</v>
      </c>
      <c r="C12" s="130"/>
      <c r="D12" s="9" t="s">
        <v>251</v>
      </c>
      <c r="E12" s="10"/>
      <c r="G12" s="19"/>
      <c r="H12" s="20"/>
    </row>
    <row r="13" spans="1:10" ht="17.5" customHeight="1" x14ac:dyDescent="0.35">
      <c r="A13" s="29" t="s">
        <v>301</v>
      </c>
      <c r="B13" s="10" t="s">
        <v>327</v>
      </c>
      <c r="C13" s="129" t="s">
        <v>548</v>
      </c>
      <c r="D13" s="7" t="s">
        <v>252</v>
      </c>
      <c r="E13" s="10" t="s">
        <v>98</v>
      </c>
      <c r="F13" s="12">
        <v>200</v>
      </c>
      <c r="G13" s="19"/>
      <c r="H13" s="20"/>
    </row>
    <row r="14" spans="1:10" ht="17.5" customHeight="1" x14ac:dyDescent="0.35">
      <c r="A14" s="29" t="s">
        <v>302</v>
      </c>
      <c r="B14" s="10" t="s">
        <v>328</v>
      </c>
      <c r="C14" s="129" t="s">
        <v>548</v>
      </c>
      <c r="D14" s="7" t="s">
        <v>248</v>
      </c>
      <c r="E14" s="10" t="s">
        <v>98</v>
      </c>
      <c r="F14" s="12">
        <v>200</v>
      </c>
      <c r="G14" s="19"/>
      <c r="H14" s="20"/>
    </row>
    <row r="15" spans="1:10" ht="26" customHeight="1" x14ac:dyDescent="0.35">
      <c r="A15" s="29"/>
      <c r="B15" s="10"/>
      <c r="C15" s="129"/>
      <c r="D15" s="16"/>
      <c r="E15" s="10"/>
      <c r="G15" s="19"/>
      <c r="H15" s="20"/>
    </row>
    <row r="16" spans="1:10" ht="27" customHeight="1" x14ac:dyDescent="0.35">
      <c r="A16" s="29"/>
      <c r="B16" s="10"/>
      <c r="C16" s="129"/>
      <c r="D16" s="16"/>
      <c r="E16" s="10"/>
      <c r="G16" s="19"/>
      <c r="H16" s="20"/>
    </row>
    <row r="17" spans="1:8" ht="17.5" customHeight="1" x14ac:dyDescent="0.35">
      <c r="A17" s="29"/>
      <c r="B17" s="10"/>
      <c r="C17" s="129"/>
      <c r="E17" s="10"/>
      <c r="G17" s="19"/>
      <c r="H17" s="20"/>
    </row>
    <row r="18" spans="1:8" ht="17.5" customHeight="1" x14ac:dyDescent="0.35">
      <c r="A18" s="29"/>
      <c r="B18" s="10"/>
      <c r="C18" s="129"/>
      <c r="E18" s="10"/>
      <c r="G18" s="19"/>
      <c r="H18" s="20"/>
    </row>
    <row r="19" spans="1:8" ht="17.5" customHeight="1" x14ac:dyDescent="0.35">
      <c r="A19" s="29"/>
      <c r="B19" s="10"/>
      <c r="C19" s="129"/>
      <c r="E19" s="10"/>
      <c r="G19" s="19"/>
      <c r="H19" s="20"/>
    </row>
    <row r="20" spans="1:8" ht="17.5" customHeight="1" x14ac:dyDescent="0.35">
      <c r="A20" s="29"/>
      <c r="B20" s="10"/>
      <c r="C20" s="129"/>
      <c r="E20" s="10"/>
      <c r="G20" s="19"/>
      <c r="H20" s="20"/>
    </row>
    <row r="21" spans="1:8" ht="17.5" customHeight="1" x14ac:dyDescent="0.35">
      <c r="A21" s="29"/>
      <c r="B21" s="10"/>
      <c r="C21" s="129"/>
      <c r="E21" s="10"/>
      <c r="G21" s="19"/>
      <c r="H21" s="20"/>
    </row>
    <row r="22" spans="1:8" ht="17.5" customHeight="1" x14ac:dyDescent="0.35">
      <c r="A22" s="29"/>
      <c r="B22" s="10"/>
      <c r="C22" s="129"/>
      <c r="E22" s="10"/>
      <c r="G22" s="19"/>
      <c r="H22" s="20"/>
    </row>
    <row r="23" spans="1:8" ht="17.5" customHeight="1" x14ac:dyDescent="0.35">
      <c r="A23" s="29"/>
      <c r="B23" s="10"/>
      <c r="C23" s="129"/>
      <c r="E23" s="10"/>
      <c r="G23" s="19"/>
      <c r="H23" s="20"/>
    </row>
    <row r="24" spans="1:8" ht="17.5" customHeight="1" x14ac:dyDescent="0.35">
      <c r="A24" s="29"/>
      <c r="B24" s="10"/>
      <c r="C24" s="129"/>
      <c r="E24" s="10"/>
      <c r="G24" s="19"/>
      <c r="H24" s="20"/>
    </row>
    <row r="25" spans="1:8" ht="17.5" customHeight="1" x14ac:dyDescent="0.35">
      <c r="A25" s="29"/>
      <c r="B25" s="10"/>
      <c r="C25" s="129"/>
      <c r="E25" s="10"/>
      <c r="G25" s="19"/>
      <c r="H25" s="20"/>
    </row>
    <row r="26" spans="1:8" ht="17.5" customHeight="1" x14ac:dyDescent="0.35">
      <c r="A26" s="29"/>
      <c r="B26" s="10"/>
      <c r="C26" s="129"/>
      <c r="E26" s="10"/>
      <c r="G26" s="19"/>
      <c r="H26" s="20"/>
    </row>
    <row r="27" spans="1:8" ht="17.5" customHeight="1" x14ac:dyDescent="0.35">
      <c r="A27" s="29"/>
      <c r="B27" s="10"/>
      <c r="C27" s="129"/>
      <c r="E27" s="10"/>
      <c r="G27" s="19"/>
      <c r="H27" s="20"/>
    </row>
    <row r="28" spans="1:8" ht="17.5" customHeight="1" x14ac:dyDescent="0.35">
      <c r="A28" s="29"/>
      <c r="B28" s="10"/>
      <c r="C28" s="129"/>
      <c r="E28" s="10"/>
      <c r="G28" s="19"/>
      <c r="H28" s="20"/>
    </row>
    <row r="29" spans="1:8" ht="17.5" customHeight="1" x14ac:dyDescent="0.35">
      <c r="A29" s="29"/>
      <c r="B29" s="10"/>
      <c r="C29" s="129"/>
      <c r="E29" s="10"/>
      <c r="G29" s="19"/>
      <c r="H29" s="20"/>
    </row>
    <row r="30" spans="1:8" ht="17.5" customHeight="1" x14ac:dyDescent="0.35">
      <c r="A30" s="29"/>
      <c r="B30" s="10"/>
      <c r="C30" s="129"/>
      <c r="E30" s="10"/>
      <c r="G30" s="19"/>
      <c r="H30" s="20"/>
    </row>
    <row r="31" spans="1:8" ht="17.5" customHeight="1" x14ac:dyDescent="0.35">
      <c r="A31" s="29"/>
      <c r="B31" s="10"/>
      <c r="C31" s="129"/>
      <c r="E31" s="10"/>
      <c r="G31" s="19"/>
      <c r="H31" s="20"/>
    </row>
    <row r="32" spans="1:8" ht="17.5" customHeight="1" x14ac:dyDescent="0.35">
      <c r="A32" s="29"/>
      <c r="B32" s="10"/>
      <c r="C32" s="129"/>
      <c r="E32" s="10"/>
      <c r="G32" s="19"/>
      <c r="H32" s="20"/>
    </row>
    <row r="33" spans="1:8" ht="17.5" customHeight="1" x14ac:dyDescent="0.35">
      <c r="A33" s="29"/>
      <c r="B33" s="10"/>
      <c r="C33" s="10"/>
      <c r="E33" s="10"/>
      <c r="G33" s="19"/>
      <c r="H33" s="20"/>
    </row>
    <row r="34" spans="1:8" ht="17.5" customHeight="1" x14ac:dyDescent="0.35">
      <c r="A34" s="29"/>
      <c r="B34" s="10"/>
      <c r="C34" s="10"/>
      <c r="E34" s="10"/>
      <c r="G34" s="19"/>
      <c r="H34" s="20"/>
    </row>
    <row r="35" spans="1:8" ht="17.5" customHeight="1" x14ac:dyDescent="0.35">
      <c r="A35" s="29"/>
      <c r="B35" s="10"/>
      <c r="C35" s="11"/>
      <c r="D35" s="16"/>
      <c r="E35" s="10"/>
      <c r="G35" s="19"/>
      <c r="H35" s="20"/>
    </row>
    <row r="36" spans="1:8" ht="20" customHeight="1" x14ac:dyDescent="0.35">
      <c r="A36" s="146" t="s">
        <v>266</v>
      </c>
      <c r="B36" s="147"/>
      <c r="C36" s="147"/>
      <c r="D36" s="147"/>
      <c r="E36" s="147"/>
      <c r="F36" s="147"/>
      <c r="G36" s="148"/>
      <c r="H36" s="24"/>
    </row>
  </sheetData>
  <mergeCells count="1">
    <mergeCell ref="A36:G36"/>
  </mergeCells>
  <phoneticPr fontId="6" type="noConversion"/>
  <pageMargins left="0.4236111111111111" right="0.4375" top="0.75" bottom="0.65972222222222221" header="0.3" footer="0.3"/>
  <pageSetup paperSize="9" scale="95" orientation="portrait" r:id="rId1"/>
  <headerFooter>
    <oddHeader>&amp;L&amp;"Arial,Regular"&amp;9Tender No.: SCMU 007/2025/2026
KwaJobe Community Water Supply Scheme (Phase 1)
Section C2.2 - Bill of Quantities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344AC-AEC6-4485-8082-E893B8511598}">
  <dimension ref="A1:J206"/>
  <sheetViews>
    <sheetView view="pageBreakPreview" zoomScaleNormal="100" zoomScaleSheetLayoutView="100" workbookViewId="0">
      <selection activeCell="L71" sqref="L71"/>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9" width="8.81640625" style="7"/>
    <col min="10" max="10" width="8" style="7" customWidth="1"/>
    <col min="11" max="16384" width="8.81640625" style="7"/>
  </cols>
  <sheetData>
    <row r="1" spans="1:8" ht="21" x14ac:dyDescent="0.35">
      <c r="A1" s="2" t="s">
        <v>0</v>
      </c>
      <c r="B1" s="5" t="s">
        <v>1</v>
      </c>
      <c r="C1" s="127" t="s">
        <v>546</v>
      </c>
      <c r="D1" s="3" t="s">
        <v>2</v>
      </c>
      <c r="E1" s="6" t="s">
        <v>3</v>
      </c>
      <c r="F1" s="3" t="s">
        <v>4</v>
      </c>
      <c r="G1" s="6" t="s">
        <v>5</v>
      </c>
      <c r="H1" s="4" t="s">
        <v>6</v>
      </c>
    </row>
    <row r="2" spans="1:8" ht="25.5" customHeight="1" x14ac:dyDescent="0.35">
      <c r="A2" s="28" t="s">
        <v>263</v>
      </c>
      <c r="B2" s="14" t="s">
        <v>258</v>
      </c>
      <c r="C2" s="128"/>
      <c r="D2" s="9" t="s">
        <v>264</v>
      </c>
      <c r="E2" s="10"/>
      <c r="G2" s="19"/>
      <c r="H2" s="20"/>
    </row>
    <row r="3" spans="1:8" ht="24" customHeight="1" x14ac:dyDescent="0.35">
      <c r="A3" s="29"/>
      <c r="B3" s="14"/>
      <c r="C3" s="128"/>
      <c r="D3" s="16" t="s">
        <v>503</v>
      </c>
      <c r="E3" s="10"/>
      <c r="G3" s="19"/>
      <c r="H3" s="20"/>
    </row>
    <row r="4" spans="1:8" ht="17.5" customHeight="1" x14ac:dyDescent="0.35">
      <c r="A4" s="29" t="s">
        <v>504</v>
      </c>
      <c r="B4" s="10"/>
      <c r="C4" s="129"/>
      <c r="D4" s="7" t="s">
        <v>505</v>
      </c>
      <c r="E4" s="10" t="s">
        <v>13</v>
      </c>
      <c r="F4" s="12">
        <v>1</v>
      </c>
      <c r="G4" s="19"/>
      <c r="H4" s="20"/>
    </row>
    <row r="5" spans="1:8" ht="17.5" customHeight="1" x14ac:dyDescent="0.35">
      <c r="A5" s="29"/>
      <c r="B5" s="10"/>
      <c r="C5" s="129"/>
      <c r="E5" s="10"/>
      <c r="G5" s="19"/>
      <c r="H5" s="20"/>
    </row>
    <row r="6" spans="1:8" ht="17.5" customHeight="1" x14ac:dyDescent="0.35">
      <c r="A6" s="29"/>
      <c r="B6" s="10"/>
      <c r="C6" s="129"/>
      <c r="D6" s="32" t="s">
        <v>506</v>
      </c>
      <c r="E6" s="10"/>
      <c r="G6" s="19"/>
      <c r="H6" s="20"/>
    </row>
    <row r="7" spans="1:8" ht="17.5" customHeight="1" x14ac:dyDescent="0.35">
      <c r="A7" s="29" t="s">
        <v>507</v>
      </c>
      <c r="B7" s="10"/>
      <c r="C7" s="129"/>
      <c r="D7" s="9" t="s">
        <v>508</v>
      </c>
      <c r="E7" s="10"/>
      <c r="G7" s="19"/>
      <c r="H7" s="20"/>
    </row>
    <row r="8" spans="1:8" ht="47" customHeight="1" x14ac:dyDescent="0.35">
      <c r="A8" s="29"/>
      <c r="B8" s="10"/>
      <c r="C8" s="129"/>
      <c r="D8" s="16" t="s">
        <v>509</v>
      </c>
      <c r="E8" s="10"/>
      <c r="G8" s="19"/>
      <c r="H8" s="20"/>
    </row>
    <row r="9" spans="1:8" ht="17.5" customHeight="1" x14ac:dyDescent="0.35">
      <c r="A9" s="29"/>
      <c r="B9" s="10"/>
      <c r="C9" s="129" t="s">
        <v>548</v>
      </c>
      <c r="D9" s="16" t="s">
        <v>524</v>
      </c>
      <c r="E9" s="10" t="s">
        <v>96</v>
      </c>
      <c r="F9" s="12">
        <v>1</v>
      </c>
      <c r="G9" s="19"/>
      <c r="H9" s="20"/>
    </row>
    <row r="10" spans="1:8" ht="17.5" customHeight="1" x14ac:dyDescent="0.35">
      <c r="A10" s="29"/>
      <c r="B10" s="10"/>
      <c r="C10" s="129"/>
      <c r="E10" s="10"/>
      <c r="G10" s="19"/>
      <c r="H10" s="20"/>
    </row>
    <row r="11" spans="1:8" ht="17.5" customHeight="1" x14ac:dyDescent="0.35">
      <c r="A11" s="28" t="s">
        <v>510</v>
      </c>
      <c r="B11" s="25"/>
      <c r="C11" s="130"/>
      <c r="D11" s="9" t="s">
        <v>511</v>
      </c>
      <c r="E11" s="10"/>
      <c r="G11" s="19"/>
      <c r="H11" s="20"/>
    </row>
    <row r="12" spans="1:8" ht="36" customHeight="1" x14ac:dyDescent="0.35">
      <c r="A12" s="29"/>
      <c r="B12" s="10"/>
      <c r="C12" s="129" t="s">
        <v>548</v>
      </c>
      <c r="D12" s="16" t="s">
        <v>512</v>
      </c>
      <c r="E12" s="10" t="s">
        <v>96</v>
      </c>
      <c r="F12" s="12">
        <v>1</v>
      </c>
      <c r="G12" s="19"/>
      <c r="H12" s="20"/>
    </row>
    <row r="13" spans="1:8" ht="36" customHeight="1" x14ac:dyDescent="0.35">
      <c r="A13" s="29"/>
      <c r="B13" s="10"/>
      <c r="C13" s="129" t="s">
        <v>548</v>
      </c>
      <c r="D13" s="16" t="s">
        <v>513</v>
      </c>
      <c r="E13" s="10" t="s">
        <v>96</v>
      </c>
      <c r="G13" s="19"/>
      <c r="H13" s="20" t="s">
        <v>356</v>
      </c>
    </row>
    <row r="14" spans="1:8" ht="17.5" customHeight="1" x14ac:dyDescent="0.35">
      <c r="A14" s="29" t="s">
        <v>514</v>
      </c>
      <c r="B14" s="10"/>
      <c r="C14" s="129"/>
      <c r="D14" s="7" t="s">
        <v>515</v>
      </c>
      <c r="E14" s="10"/>
      <c r="G14" s="19"/>
      <c r="H14" s="20"/>
    </row>
    <row r="15" spans="1:8" ht="44.5" customHeight="1" x14ac:dyDescent="0.35">
      <c r="A15" s="29"/>
      <c r="B15" s="10"/>
      <c r="C15" s="129" t="s">
        <v>548</v>
      </c>
      <c r="D15" s="16" t="s">
        <v>516</v>
      </c>
      <c r="E15" s="10" t="s">
        <v>96</v>
      </c>
      <c r="F15" s="12">
        <v>1</v>
      </c>
      <c r="G15" s="19"/>
      <c r="H15" s="20"/>
    </row>
    <row r="16" spans="1:8" ht="17.5" customHeight="1" x14ac:dyDescent="0.35">
      <c r="A16" s="29"/>
      <c r="B16" s="10"/>
      <c r="C16" s="129"/>
      <c r="E16" s="10"/>
      <c r="G16" s="19"/>
      <c r="H16" s="20"/>
    </row>
    <row r="17" spans="1:10" ht="17.5" customHeight="1" x14ac:dyDescent="0.35">
      <c r="A17" s="29" t="s">
        <v>517</v>
      </c>
      <c r="B17" s="10"/>
      <c r="C17" s="129"/>
      <c r="D17" s="9" t="s">
        <v>518</v>
      </c>
      <c r="E17" s="10"/>
      <c r="G17" s="19"/>
      <c r="H17" s="20"/>
    </row>
    <row r="18" spans="1:10" ht="24.5" customHeight="1" x14ac:dyDescent="0.35">
      <c r="A18" s="29"/>
      <c r="B18" s="10"/>
      <c r="C18" s="129"/>
      <c r="D18" s="16" t="s">
        <v>519</v>
      </c>
      <c r="E18" s="10"/>
      <c r="G18" s="19"/>
      <c r="H18" s="20"/>
    </row>
    <row r="19" spans="1:10" ht="17.5" customHeight="1" x14ac:dyDescent="0.35">
      <c r="A19" s="29" t="s">
        <v>520</v>
      </c>
      <c r="B19" s="10"/>
      <c r="C19" s="129" t="s">
        <v>548</v>
      </c>
      <c r="D19" s="7" t="s">
        <v>521</v>
      </c>
      <c r="E19" s="10" t="s">
        <v>96</v>
      </c>
      <c r="G19" s="19"/>
      <c r="H19" s="20" t="s">
        <v>356</v>
      </c>
    </row>
    <row r="20" spans="1:10" ht="17.5" customHeight="1" x14ac:dyDescent="0.35">
      <c r="A20" s="29" t="s">
        <v>522</v>
      </c>
      <c r="B20" s="10"/>
      <c r="C20" s="129" t="s">
        <v>548</v>
      </c>
      <c r="D20" s="7" t="s">
        <v>523</v>
      </c>
      <c r="E20" s="10" t="s">
        <v>96</v>
      </c>
      <c r="F20" s="12">
        <v>1</v>
      </c>
      <c r="G20" s="19"/>
      <c r="H20" s="20"/>
    </row>
    <row r="21" spans="1:10" ht="17.5" customHeight="1" x14ac:dyDescent="0.35">
      <c r="A21" s="29"/>
      <c r="B21" s="10"/>
      <c r="C21" s="129"/>
      <c r="D21" s="9"/>
      <c r="E21" s="10"/>
      <c r="G21" s="19"/>
      <c r="H21" s="20"/>
    </row>
    <row r="22" spans="1:10" ht="17.5" customHeight="1" x14ac:dyDescent="0.35">
      <c r="A22" s="29"/>
      <c r="B22" s="10"/>
      <c r="C22" s="129"/>
      <c r="D22" s="9" t="s">
        <v>316</v>
      </c>
      <c r="E22" s="10"/>
      <c r="G22" s="19"/>
      <c r="H22" s="20"/>
    </row>
    <row r="23" spans="1:10" ht="17.5" customHeight="1" x14ac:dyDescent="0.35">
      <c r="A23" s="29"/>
      <c r="B23" s="10"/>
      <c r="C23" s="129"/>
      <c r="D23" s="18" t="s">
        <v>317</v>
      </c>
      <c r="E23" s="10"/>
      <c r="G23" s="19"/>
      <c r="H23" s="20"/>
    </row>
    <row r="24" spans="1:10" ht="37" customHeight="1" x14ac:dyDescent="0.35">
      <c r="A24" s="29" t="s">
        <v>703</v>
      </c>
      <c r="B24" s="10"/>
      <c r="C24" s="129"/>
      <c r="D24" s="16" t="s">
        <v>437</v>
      </c>
      <c r="E24" s="10"/>
      <c r="G24" s="19"/>
      <c r="H24" s="20"/>
    </row>
    <row r="25" spans="1:10" ht="17.5" customHeight="1" x14ac:dyDescent="0.35">
      <c r="A25" s="29"/>
      <c r="B25" s="10"/>
      <c r="C25" s="129"/>
      <c r="D25" s="32" t="s">
        <v>414</v>
      </c>
      <c r="E25" s="10"/>
      <c r="G25" s="19"/>
      <c r="H25" s="20"/>
    </row>
    <row r="26" spans="1:10" ht="44.5" customHeight="1" x14ac:dyDescent="0.35">
      <c r="A26" s="29" t="s">
        <v>704</v>
      </c>
      <c r="B26" s="10"/>
      <c r="C26" s="129"/>
      <c r="D26" s="16" t="s">
        <v>304</v>
      </c>
      <c r="E26" s="10" t="s">
        <v>96</v>
      </c>
      <c r="F26" s="12">
        <v>1</v>
      </c>
      <c r="G26" s="19"/>
      <c r="H26" s="20"/>
      <c r="J26" s="36"/>
    </row>
    <row r="27" spans="1:10" ht="17.5" customHeight="1" x14ac:dyDescent="0.35">
      <c r="A27" s="29"/>
      <c r="B27" s="10"/>
      <c r="C27" s="129"/>
      <c r="D27" s="16"/>
      <c r="E27" s="10"/>
      <c r="G27" s="19"/>
      <c r="H27" s="20"/>
    </row>
    <row r="28" spans="1:10" ht="17.5" customHeight="1" x14ac:dyDescent="0.35">
      <c r="A28" s="29"/>
      <c r="B28" s="14" t="s">
        <v>318</v>
      </c>
      <c r="C28" s="128"/>
      <c r="D28" s="9" t="s">
        <v>319</v>
      </c>
      <c r="E28" s="10"/>
      <c r="G28" s="19"/>
      <c r="H28" s="20"/>
    </row>
    <row r="29" spans="1:10" ht="17.5" customHeight="1" x14ac:dyDescent="0.35">
      <c r="A29" s="29" t="s">
        <v>712</v>
      </c>
      <c r="B29" s="10"/>
      <c r="C29" s="10"/>
      <c r="D29" s="7" t="s">
        <v>353</v>
      </c>
      <c r="E29" s="10"/>
      <c r="G29" s="19"/>
      <c r="H29" s="20"/>
    </row>
    <row r="30" spans="1:10" ht="17.5" customHeight="1" x14ac:dyDescent="0.35">
      <c r="A30" s="29" t="s">
        <v>714</v>
      </c>
      <c r="B30" s="10"/>
      <c r="C30" s="10" t="s">
        <v>548</v>
      </c>
      <c r="D30" s="53" t="s">
        <v>354</v>
      </c>
      <c r="E30" s="10" t="s">
        <v>320</v>
      </c>
      <c r="F30" s="71">
        <v>207</v>
      </c>
      <c r="G30" s="19"/>
      <c r="H30" s="20"/>
    </row>
    <row r="31" spans="1:10" ht="17.5" customHeight="1" x14ac:dyDescent="0.35">
      <c r="A31" s="29" t="s">
        <v>715</v>
      </c>
      <c r="B31" s="10"/>
      <c r="C31" s="10" t="s">
        <v>548</v>
      </c>
      <c r="D31" s="53" t="s">
        <v>355</v>
      </c>
      <c r="E31" s="10" t="s">
        <v>320</v>
      </c>
      <c r="F31" s="71">
        <v>360</v>
      </c>
      <c r="G31" s="19"/>
      <c r="H31" s="20"/>
    </row>
    <row r="32" spans="1:10" ht="21.5" customHeight="1" x14ac:dyDescent="0.35">
      <c r="A32" s="146" t="s">
        <v>7</v>
      </c>
      <c r="B32" s="147"/>
      <c r="C32" s="148"/>
      <c r="D32" s="147"/>
      <c r="E32" s="147"/>
      <c r="F32" s="147"/>
      <c r="G32" s="148"/>
      <c r="H32" s="24"/>
    </row>
    <row r="33" spans="1:8" ht="21.5" customHeight="1" x14ac:dyDescent="0.35">
      <c r="A33" s="146" t="s">
        <v>44</v>
      </c>
      <c r="B33" s="147"/>
      <c r="C33" s="148"/>
      <c r="D33" s="147"/>
      <c r="E33" s="147"/>
      <c r="F33" s="147"/>
      <c r="G33" s="148"/>
      <c r="H33" s="23"/>
    </row>
    <row r="34" spans="1:8" ht="16" customHeight="1" x14ac:dyDescent="0.35">
      <c r="A34" s="29"/>
      <c r="B34" s="25"/>
      <c r="C34" s="25"/>
      <c r="D34" s="26"/>
      <c r="E34" s="10"/>
      <c r="G34" s="19"/>
      <c r="H34" s="20"/>
    </row>
    <row r="35" spans="1:8" ht="17.5" customHeight="1" x14ac:dyDescent="0.35">
      <c r="A35" s="29"/>
      <c r="B35" s="10"/>
      <c r="C35" s="10"/>
      <c r="D35" s="27" t="s">
        <v>321</v>
      </c>
      <c r="E35" s="10"/>
      <c r="G35" s="19"/>
      <c r="H35" s="20"/>
    </row>
    <row r="36" spans="1:8" ht="17.5" customHeight="1" x14ac:dyDescent="0.35">
      <c r="A36" s="29" t="s">
        <v>713</v>
      </c>
      <c r="B36" s="10" t="s">
        <v>55</v>
      </c>
      <c r="C36" s="10"/>
      <c r="D36" s="7" t="s">
        <v>322</v>
      </c>
      <c r="E36" s="10"/>
      <c r="G36" s="19"/>
      <c r="H36" s="20"/>
    </row>
    <row r="37" spans="1:8" ht="17.5" customHeight="1" x14ac:dyDescent="0.35">
      <c r="A37" s="29" t="s">
        <v>716</v>
      </c>
      <c r="B37" s="10"/>
      <c r="C37" s="10" t="s">
        <v>548</v>
      </c>
      <c r="D37" s="7" t="s">
        <v>323</v>
      </c>
      <c r="E37" s="10" t="s">
        <v>236</v>
      </c>
      <c r="F37" s="71">
        <v>10</v>
      </c>
      <c r="G37" s="19"/>
      <c r="H37" s="20"/>
    </row>
    <row r="38" spans="1:8" ht="25.5" customHeight="1" x14ac:dyDescent="0.35">
      <c r="A38" s="29" t="s">
        <v>717</v>
      </c>
      <c r="B38" s="10"/>
      <c r="C38" s="10" t="s">
        <v>548</v>
      </c>
      <c r="D38" s="16" t="s">
        <v>324</v>
      </c>
      <c r="E38" s="10" t="s">
        <v>182</v>
      </c>
      <c r="F38" s="12">
        <v>1</v>
      </c>
      <c r="G38" s="19"/>
      <c r="H38" s="20"/>
    </row>
    <row r="39" spans="1:8" ht="17.5" customHeight="1" x14ac:dyDescent="0.35">
      <c r="A39" s="29"/>
      <c r="B39" s="10"/>
      <c r="C39" s="10"/>
      <c r="D39" s="16"/>
      <c r="E39" s="10"/>
      <c r="G39" s="19"/>
      <c r="H39" s="20"/>
    </row>
    <row r="40" spans="1:8" ht="17.5" customHeight="1" x14ac:dyDescent="0.35">
      <c r="A40" s="29"/>
      <c r="B40" s="10"/>
      <c r="C40" s="129"/>
      <c r="D40" s="26" t="s">
        <v>607</v>
      </c>
      <c r="E40" s="10"/>
      <c r="G40" s="19"/>
      <c r="H40" s="20"/>
    </row>
    <row r="41" spans="1:8" ht="45" customHeight="1" x14ac:dyDescent="0.35">
      <c r="A41" s="29" t="s">
        <v>705</v>
      </c>
      <c r="B41" s="10"/>
      <c r="C41" s="129"/>
      <c r="D41" s="16" t="s">
        <v>608</v>
      </c>
      <c r="E41" s="10" t="s">
        <v>96</v>
      </c>
      <c r="F41" s="12">
        <v>1</v>
      </c>
      <c r="G41" s="19"/>
      <c r="H41" s="20"/>
    </row>
    <row r="42" spans="1:8" ht="17.5" customHeight="1" x14ac:dyDescent="0.35">
      <c r="A42" s="29"/>
      <c r="B42" s="10"/>
      <c r="C42" s="129"/>
      <c r="D42" s="32"/>
      <c r="E42" s="10"/>
      <c r="G42" s="19"/>
      <c r="H42" s="20"/>
    </row>
    <row r="43" spans="1:8" ht="35.5" customHeight="1" x14ac:dyDescent="0.35">
      <c r="A43" s="29"/>
      <c r="B43" s="14" t="s">
        <v>318</v>
      </c>
      <c r="C43" s="128"/>
      <c r="D43" s="9" t="s">
        <v>319</v>
      </c>
      <c r="E43" s="10"/>
      <c r="G43" s="19"/>
      <c r="H43" s="20"/>
    </row>
    <row r="44" spans="1:8" ht="17.5" customHeight="1" x14ac:dyDescent="0.35">
      <c r="A44" s="29" t="s">
        <v>709</v>
      </c>
      <c r="B44" s="10"/>
      <c r="C44" s="129"/>
      <c r="D44" s="7" t="s">
        <v>353</v>
      </c>
      <c r="E44" s="10"/>
      <c r="G44" s="19"/>
      <c r="H44" s="20"/>
    </row>
    <row r="45" spans="1:8" ht="15.5" customHeight="1" x14ac:dyDescent="0.35">
      <c r="A45" s="29" t="s">
        <v>710</v>
      </c>
      <c r="B45" s="10"/>
      <c r="C45" s="129" t="s">
        <v>548</v>
      </c>
      <c r="D45" s="53" t="s">
        <v>354</v>
      </c>
      <c r="E45" s="10" t="s">
        <v>320</v>
      </c>
      <c r="F45" s="71">
        <v>207</v>
      </c>
      <c r="G45" s="19"/>
      <c r="H45" s="20"/>
    </row>
    <row r="46" spans="1:8" ht="17.5" customHeight="1" x14ac:dyDescent="0.35">
      <c r="A46" s="29" t="s">
        <v>711</v>
      </c>
      <c r="B46" s="10"/>
      <c r="C46" s="129" t="s">
        <v>548</v>
      </c>
      <c r="D46" s="53" t="s">
        <v>355</v>
      </c>
      <c r="E46" s="10" t="s">
        <v>320</v>
      </c>
      <c r="F46" s="71">
        <v>360</v>
      </c>
      <c r="G46" s="19"/>
      <c r="H46" s="20"/>
    </row>
    <row r="47" spans="1:8" ht="16.5" customHeight="1" x14ac:dyDescent="0.35">
      <c r="A47" s="29"/>
      <c r="B47" s="25"/>
      <c r="C47" s="130"/>
      <c r="D47" s="26"/>
      <c r="E47" s="10"/>
      <c r="G47" s="19"/>
      <c r="H47" s="20"/>
    </row>
    <row r="48" spans="1:8" ht="13.5" customHeight="1" x14ac:dyDescent="0.35">
      <c r="A48" s="29"/>
      <c r="B48" s="10"/>
      <c r="C48" s="129"/>
      <c r="D48" s="27" t="s">
        <v>321</v>
      </c>
      <c r="E48" s="10"/>
      <c r="G48" s="19"/>
      <c r="H48" s="20"/>
    </row>
    <row r="49" spans="1:8" ht="17.5" customHeight="1" x14ac:dyDescent="0.35">
      <c r="A49" s="29" t="s">
        <v>718</v>
      </c>
      <c r="B49" s="10" t="s">
        <v>55</v>
      </c>
      <c r="C49" s="129"/>
      <c r="D49" s="7" t="s">
        <v>322</v>
      </c>
      <c r="E49" s="10"/>
      <c r="G49" s="19"/>
      <c r="H49" s="20"/>
    </row>
    <row r="50" spans="1:8" ht="17.5" customHeight="1" x14ac:dyDescent="0.35">
      <c r="A50" s="29" t="s">
        <v>719</v>
      </c>
      <c r="B50" s="10"/>
      <c r="C50" s="129" t="s">
        <v>548</v>
      </c>
      <c r="D50" s="7" t="s">
        <v>323</v>
      </c>
      <c r="E50" s="10" t="s">
        <v>236</v>
      </c>
      <c r="F50" s="71">
        <v>10</v>
      </c>
      <c r="G50" s="19"/>
      <c r="H50" s="20"/>
    </row>
    <row r="51" spans="1:8" ht="25.5" customHeight="1" x14ac:dyDescent="0.35">
      <c r="A51" s="29" t="s">
        <v>720</v>
      </c>
      <c r="B51" s="10"/>
      <c r="C51" s="129" t="s">
        <v>548</v>
      </c>
      <c r="D51" s="16" t="s">
        <v>324</v>
      </c>
      <c r="E51" s="10" t="s">
        <v>182</v>
      </c>
      <c r="F51" s="12">
        <v>1</v>
      </c>
      <c r="G51" s="19"/>
      <c r="H51" s="20"/>
    </row>
    <row r="52" spans="1:8" ht="17.5" customHeight="1" x14ac:dyDescent="0.35">
      <c r="A52" s="29"/>
      <c r="B52" s="10"/>
      <c r="C52" s="10"/>
      <c r="E52" s="10"/>
      <c r="G52" s="19"/>
      <c r="H52" s="20"/>
    </row>
    <row r="53" spans="1:8" ht="17.5" customHeight="1" x14ac:dyDescent="0.35">
      <c r="A53" s="29"/>
      <c r="B53" s="14" t="s">
        <v>258</v>
      </c>
      <c r="C53" s="128"/>
      <c r="D53" s="9" t="s">
        <v>624</v>
      </c>
      <c r="E53" s="10"/>
      <c r="G53" s="19"/>
      <c r="H53" s="20"/>
    </row>
    <row r="54" spans="1:8" ht="17.5" customHeight="1" x14ac:dyDescent="0.35">
      <c r="A54" s="29"/>
      <c r="B54" s="10"/>
      <c r="C54" s="10"/>
      <c r="D54" s="26" t="s">
        <v>613</v>
      </c>
      <c r="E54" s="10"/>
      <c r="G54" s="19"/>
      <c r="H54" s="20"/>
    </row>
    <row r="55" spans="1:8" ht="17.5" customHeight="1" x14ac:dyDescent="0.35">
      <c r="A55" s="29" t="s">
        <v>706</v>
      </c>
      <c r="B55" s="10"/>
      <c r="C55" s="10"/>
      <c r="D55" s="17" t="s">
        <v>614</v>
      </c>
      <c r="E55" s="10"/>
      <c r="G55" s="19"/>
      <c r="H55" s="20"/>
    </row>
    <row r="56" spans="1:8" ht="17.5" customHeight="1" x14ac:dyDescent="0.35">
      <c r="A56" s="29" t="s">
        <v>707</v>
      </c>
      <c r="B56" s="10"/>
      <c r="C56" s="10"/>
      <c r="D56" s="16" t="s">
        <v>615</v>
      </c>
      <c r="E56" s="10" t="s">
        <v>13</v>
      </c>
      <c r="F56" s="12">
        <v>1</v>
      </c>
      <c r="G56" s="19"/>
      <c r="H56" s="20"/>
    </row>
    <row r="57" spans="1:8" ht="17.5" customHeight="1" x14ac:dyDescent="0.35">
      <c r="A57" s="29" t="s">
        <v>708</v>
      </c>
      <c r="B57" s="10"/>
      <c r="C57" s="10" t="s">
        <v>548</v>
      </c>
      <c r="D57" s="7" t="s">
        <v>616</v>
      </c>
      <c r="E57" s="10" t="s">
        <v>13</v>
      </c>
      <c r="F57" s="12">
        <v>1</v>
      </c>
      <c r="G57" s="19"/>
      <c r="H57" s="20"/>
    </row>
    <row r="58" spans="1:8" ht="17.5" customHeight="1" x14ac:dyDescent="0.35">
      <c r="A58" s="29"/>
      <c r="B58" s="10"/>
      <c r="C58" s="10"/>
      <c r="E58" s="10"/>
      <c r="G58" s="19"/>
      <c r="H58" s="20"/>
    </row>
    <row r="59" spans="1:8" ht="17.5" customHeight="1" x14ac:dyDescent="0.35">
      <c r="A59" s="29"/>
      <c r="B59" s="10"/>
      <c r="C59" s="10"/>
      <c r="D59" s="17" t="s">
        <v>617</v>
      </c>
      <c r="E59" s="10"/>
      <c r="G59" s="19"/>
      <c r="H59" s="20"/>
    </row>
    <row r="60" spans="1:8" ht="17.5" customHeight="1" x14ac:dyDescent="0.35">
      <c r="A60" s="29" t="s">
        <v>721</v>
      </c>
      <c r="B60" s="10"/>
      <c r="C60" s="10"/>
      <c r="D60" s="16" t="s">
        <v>618</v>
      </c>
      <c r="E60" s="10" t="s">
        <v>13</v>
      </c>
      <c r="F60" s="12">
        <v>1</v>
      </c>
      <c r="G60" s="19"/>
      <c r="H60" s="20"/>
    </row>
    <row r="61" spans="1:8" ht="17.5" customHeight="1" x14ac:dyDescent="0.35">
      <c r="A61" s="29"/>
      <c r="B61" s="10"/>
      <c r="C61" s="10"/>
      <c r="E61" s="10"/>
      <c r="G61" s="19"/>
      <c r="H61" s="20"/>
    </row>
    <row r="62" spans="1:8" ht="17.5" customHeight="1" x14ac:dyDescent="0.35">
      <c r="A62" s="29" t="s">
        <v>722</v>
      </c>
      <c r="B62" s="10"/>
      <c r="C62" s="10"/>
      <c r="D62" s="9" t="s">
        <v>619</v>
      </c>
      <c r="E62" s="10"/>
      <c r="G62" s="19"/>
      <c r="H62" s="20"/>
    </row>
    <row r="63" spans="1:8" ht="17.5" customHeight="1" x14ac:dyDescent="0.35">
      <c r="A63" s="29" t="s">
        <v>723</v>
      </c>
      <c r="B63" s="10"/>
      <c r="C63" s="10" t="s">
        <v>548</v>
      </c>
      <c r="D63" s="7" t="s">
        <v>620</v>
      </c>
      <c r="E63" s="10" t="s">
        <v>13</v>
      </c>
      <c r="F63" s="12">
        <v>1</v>
      </c>
      <c r="G63" s="19"/>
      <c r="H63" s="20"/>
    </row>
    <row r="64" spans="1:8" ht="17.5" customHeight="1" x14ac:dyDescent="0.35">
      <c r="A64" s="29" t="s">
        <v>724</v>
      </c>
      <c r="B64" s="10"/>
      <c r="C64" s="10" t="s">
        <v>548</v>
      </c>
      <c r="D64" s="7" t="s">
        <v>621</v>
      </c>
      <c r="E64" s="10" t="s">
        <v>13</v>
      </c>
      <c r="F64" s="12">
        <v>1</v>
      </c>
      <c r="G64" s="19"/>
      <c r="H64" s="20"/>
    </row>
    <row r="65" spans="1:8" ht="17.5" customHeight="1" x14ac:dyDescent="0.35">
      <c r="A65" s="29" t="s">
        <v>725</v>
      </c>
      <c r="B65" s="10"/>
      <c r="C65" s="10" t="s">
        <v>548</v>
      </c>
      <c r="D65" s="7" t="s">
        <v>622</v>
      </c>
      <c r="E65" s="10" t="s">
        <v>13</v>
      </c>
      <c r="F65" s="12">
        <v>1</v>
      </c>
      <c r="G65" s="19"/>
      <c r="H65" s="20"/>
    </row>
    <row r="66" spans="1:8" ht="17.5" customHeight="1" x14ac:dyDescent="0.35">
      <c r="A66" s="29" t="s">
        <v>726</v>
      </c>
      <c r="B66" s="10"/>
      <c r="C66" s="10"/>
      <c r="D66" s="7" t="s">
        <v>623</v>
      </c>
      <c r="E66" s="10" t="s">
        <v>13</v>
      </c>
      <c r="F66" s="12">
        <v>1</v>
      </c>
      <c r="G66" s="19"/>
      <c r="H66" s="20"/>
    </row>
    <row r="67" spans="1:8" ht="17.5" customHeight="1" x14ac:dyDescent="0.35">
      <c r="A67" s="29"/>
      <c r="B67" s="10"/>
      <c r="C67" s="10"/>
      <c r="E67" s="10"/>
      <c r="G67" s="19"/>
      <c r="H67" s="20"/>
    </row>
    <row r="68" spans="1:8" ht="17.5" customHeight="1" x14ac:dyDescent="0.35">
      <c r="A68" s="29"/>
      <c r="B68" s="10"/>
      <c r="C68" s="10"/>
      <c r="E68" s="10"/>
      <c r="G68" s="19"/>
      <c r="H68" s="20"/>
    </row>
    <row r="69" spans="1:8" ht="17.5" customHeight="1" x14ac:dyDescent="0.35">
      <c r="A69" s="29"/>
      <c r="B69" s="10"/>
      <c r="C69" s="10"/>
      <c r="E69" s="10"/>
      <c r="G69" s="19"/>
      <c r="H69" s="20"/>
    </row>
    <row r="70" spans="1:8" ht="17.5" customHeight="1" x14ac:dyDescent="0.35">
      <c r="A70" s="29"/>
      <c r="B70" s="10"/>
      <c r="C70" s="11"/>
      <c r="D70" s="16"/>
      <c r="E70" s="10"/>
      <c r="G70" s="19"/>
      <c r="H70" s="20"/>
    </row>
    <row r="71" spans="1:8" ht="20" customHeight="1" x14ac:dyDescent="0.35">
      <c r="A71" s="146" t="s">
        <v>265</v>
      </c>
      <c r="B71" s="147"/>
      <c r="C71" s="147"/>
      <c r="D71" s="147"/>
      <c r="E71" s="147"/>
      <c r="F71" s="147"/>
      <c r="G71" s="148"/>
      <c r="H71" s="24"/>
    </row>
    <row r="72" spans="1:8" ht="17.5" customHeight="1" x14ac:dyDescent="0.35"/>
    <row r="73" spans="1:8" ht="17.5" customHeight="1" x14ac:dyDescent="0.35"/>
    <row r="74" spans="1:8" ht="17.5" customHeight="1" x14ac:dyDescent="0.35"/>
    <row r="75" spans="1:8" ht="17.5" customHeight="1" x14ac:dyDescent="0.35"/>
    <row r="76" spans="1:8" ht="17.5" customHeight="1" x14ac:dyDescent="0.35"/>
    <row r="77" spans="1:8" ht="17.5" customHeight="1" x14ac:dyDescent="0.35"/>
    <row r="78" spans="1:8" ht="17.5" customHeight="1" x14ac:dyDescent="0.35"/>
    <row r="79" spans="1:8" ht="17.5" customHeight="1" x14ac:dyDescent="0.35"/>
    <row r="80" spans="1:8" ht="17.5" customHeight="1" x14ac:dyDescent="0.35"/>
    <row r="81" ht="17.5" customHeight="1" x14ac:dyDescent="0.35"/>
    <row r="82" ht="17.5" customHeight="1" x14ac:dyDescent="0.35"/>
    <row r="83" ht="17.5" customHeight="1" x14ac:dyDescent="0.35"/>
    <row r="84" ht="17.5" customHeight="1" x14ac:dyDescent="0.35"/>
    <row r="85" ht="17.5" customHeight="1" x14ac:dyDescent="0.35"/>
    <row r="86" ht="17.5" customHeight="1" x14ac:dyDescent="0.35"/>
    <row r="87" ht="17.5" customHeight="1" x14ac:dyDescent="0.35"/>
    <row r="88" ht="17.5" customHeight="1" x14ac:dyDescent="0.35"/>
    <row r="89" ht="17.5" customHeight="1" x14ac:dyDescent="0.35"/>
    <row r="90" ht="17.5" customHeight="1" x14ac:dyDescent="0.35"/>
    <row r="91" ht="17.5" customHeight="1" x14ac:dyDescent="0.35"/>
    <row r="92" ht="17.5" customHeight="1" x14ac:dyDescent="0.35"/>
    <row r="93" ht="17.5" customHeight="1" x14ac:dyDescent="0.35"/>
    <row r="94" ht="17.5" customHeight="1" x14ac:dyDescent="0.35"/>
    <row r="95" ht="17.5" customHeight="1" x14ac:dyDescent="0.35"/>
    <row r="96" ht="17.5" customHeight="1" x14ac:dyDescent="0.35"/>
    <row r="97" ht="17.5" customHeight="1" x14ac:dyDescent="0.35"/>
    <row r="98" ht="17.5" customHeight="1" x14ac:dyDescent="0.35"/>
    <row r="99" ht="17.5" customHeight="1" x14ac:dyDescent="0.35"/>
    <row r="100" ht="17.5" customHeight="1" x14ac:dyDescent="0.35"/>
    <row r="101" ht="17.5" customHeight="1" x14ac:dyDescent="0.35"/>
    <row r="102" ht="17.5" customHeight="1" x14ac:dyDescent="0.35"/>
    <row r="103" ht="17.5" customHeight="1" x14ac:dyDescent="0.35"/>
    <row r="104" ht="17.5" customHeight="1" x14ac:dyDescent="0.35"/>
    <row r="105" ht="17.5" customHeight="1" x14ac:dyDescent="0.35"/>
    <row r="106" ht="17.5" customHeight="1" x14ac:dyDescent="0.35"/>
    <row r="107" ht="17.5" customHeight="1" x14ac:dyDescent="0.35"/>
    <row r="108" ht="17.5" customHeight="1" x14ac:dyDescent="0.35"/>
    <row r="109" ht="17.5" customHeight="1" x14ac:dyDescent="0.35"/>
    <row r="110" ht="17.5" customHeight="1" x14ac:dyDescent="0.35"/>
    <row r="111" ht="17.5" customHeight="1" x14ac:dyDescent="0.35"/>
    <row r="112" ht="17.5" customHeight="1" x14ac:dyDescent="0.35"/>
    <row r="113" ht="17.5" customHeight="1" x14ac:dyDescent="0.35"/>
    <row r="114" ht="17.5" customHeight="1" x14ac:dyDescent="0.35"/>
    <row r="115" ht="17.5" customHeight="1" x14ac:dyDescent="0.35"/>
    <row r="116" ht="17.5" customHeight="1" x14ac:dyDescent="0.35"/>
    <row r="117" ht="17.5" customHeight="1" x14ac:dyDescent="0.35"/>
    <row r="118" ht="17.5" customHeight="1" x14ac:dyDescent="0.35"/>
    <row r="119" ht="17.5" customHeight="1" x14ac:dyDescent="0.35"/>
    <row r="120" ht="17.5" customHeight="1" x14ac:dyDescent="0.35"/>
    <row r="121" ht="17.5" customHeight="1" x14ac:dyDescent="0.35"/>
    <row r="122" ht="17.5" customHeight="1" x14ac:dyDescent="0.35"/>
    <row r="123" ht="17.5" customHeight="1" x14ac:dyDescent="0.35"/>
    <row r="124" ht="17.5" customHeight="1" x14ac:dyDescent="0.35"/>
    <row r="125" ht="17.5" customHeight="1" x14ac:dyDescent="0.35"/>
    <row r="126" ht="17.5" customHeight="1" x14ac:dyDescent="0.35"/>
    <row r="127" ht="17.5" customHeight="1" x14ac:dyDescent="0.35"/>
    <row r="128" ht="17.5" customHeight="1" x14ac:dyDescent="0.35"/>
    <row r="129" ht="17.5" customHeight="1" x14ac:dyDescent="0.35"/>
    <row r="130" ht="17.5" customHeight="1" x14ac:dyDescent="0.35"/>
    <row r="131" ht="17.5" customHeight="1" x14ac:dyDescent="0.35"/>
    <row r="132" ht="17.5" customHeight="1" x14ac:dyDescent="0.35"/>
    <row r="133" ht="17.5" customHeight="1" x14ac:dyDescent="0.35"/>
    <row r="134" ht="17.5" customHeight="1" x14ac:dyDescent="0.35"/>
    <row r="135" ht="17.5" customHeight="1" x14ac:dyDescent="0.35"/>
    <row r="136" ht="17.5" customHeight="1" x14ac:dyDescent="0.35"/>
    <row r="137" ht="17.5" customHeight="1" x14ac:dyDescent="0.35"/>
    <row r="138" ht="17.5" customHeight="1" x14ac:dyDescent="0.35"/>
    <row r="139" ht="17.5" customHeight="1" x14ac:dyDescent="0.35"/>
    <row r="140" ht="17.5" customHeight="1" x14ac:dyDescent="0.35"/>
    <row r="141" ht="17.5" customHeight="1" x14ac:dyDescent="0.35"/>
    <row r="142" ht="17.5" customHeight="1" x14ac:dyDescent="0.35"/>
    <row r="143" ht="17.5" customHeight="1" x14ac:dyDescent="0.35"/>
    <row r="144" ht="17.5" customHeight="1" x14ac:dyDescent="0.35"/>
    <row r="145" ht="17.5" customHeight="1" x14ac:dyDescent="0.35"/>
    <row r="146" ht="17.5" customHeight="1" x14ac:dyDescent="0.35"/>
    <row r="147" ht="17.5" customHeight="1" x14ac:dyDescent="0.35"/>
    <row r="148" ht="17.5" customHeight="1" x14ac:dyDescent="0.35"/>
    <row r="149" ht="17.5" customHeight="1" x14ac:dyDescent="0.35"/>
    <row r="150" ht="17.5" customHeight="1" x14ac:dyDescent="0.35"/>
    <row r="151" ht="17.5" customHeight="1" x14ac:dyDescent="0.35"/>
    <row r="152" ht="17.5" customHeight="1" x14ac:dyDescent="0.35"/>
    <row r="153" ht="17.5" customHeight="1" x14ac:dyDescent="0.35"/>
    <row r="154" ht="17.5" customHeight="1" x14ac:dyDescent="0.35"/>
    <row r="155" ht="17.5" customHeight="1" x14ac:dyDescent="0.35"/>
    <row r="156" ht="17.5" customHeight="1" x14ac:dyDescent="0.35"/>
    <row r="157" ht="17.5" customHeight="1" x14ac:dyDescent="0.35"/>
    <row r="158" ht="17.5" customHeight="1" x14ac:dyDescent="0.35"/>
    <row r="159" ht="17.5" customHeight="1" x14ac:dyDescent="0.35"/>
    <row r="160" ht="17.5" customHeight="1" x14ac:dyDescent="0.35"/>
    <row r="161" ht="17.5" customHeight="1" x14ac:dyDescent="0.35"/>
    <row r="162" ht="17.5" customHeight="1" x14ac:dyDescent="0.35"/>
    <row r="163" ht="17.5" customHeight="1" x14ac:dyDescent="0.35"/>
    <row r="164" ht="17.5" customHeight="1" x14ac:dyDescent="0.35"/>
    <row r="165" ht="17.5" customHeight="1" x14ac:dyDescent="0.35"/>
    <row r="166" ht="17.5" customHeight="1" x14ac:dyDescent="0.35"/>
    <row r="167" ht="17.5" customHeight="1" x14ac:dyDescent="0.35"/>
    <row r="168" ht="17.5" customHeight="1" x14ac:dyDescent="0.35"/>
    <row r="169" ht="17.5" customHeight="1" x14ac:dyDescent="0.35"/>
    <row r="170" ht="17.5" customHeight="1" x14ac:dyDescent="0.35"/>
    <row r="171" ht="17.5" customHeight="1" x14ac:dyDescent="0.35"/>
    <row r="172" ht="17.5" customHeight="1" x14ac:dyDescent="0.35"/>
    <row r="173" ht="17.5" customHeight="1" x14ac:dyDescent="0.35"/>
    <row r="174" ht="17.5" customHeight="1" x14ac:dyDescent="0.35"/>
    <row r="175" ht="17.5" customHeight="1" x14ac:dyDescent="0.35"/>
    <row r="176" ht="17.5" customHeight="1" x14ac:dyDescent="0.35"/>
    <row r="177" ht="17.5" customHeight="1" x14ac:dyDescent="0.35"/>
    <row r="178" ht="17.5" customHeight="1" x14ac:dyDescent="0.35"/>
    <row r="179" ht="17.5" customHeight="1" x14ac:dyDescent="0.35"/>
    <row r="180" ht="17.5" customHeight="1" x14ac:dyDescent="0.35"/>
    <row r="181" ht="17.5" customHeight="1" x14ac:dyDescent="0.35"/>
    <row r="182" ht="17.5" customHeight="1" x14ac:dyDescent="0.35"/>
    <row r="183" ht="17.5" customHeight="1" x14ac:dyDescent="0.35"/>
    <row r="184" ht="17.5" customHeight="1" x14ac:dyDescent="0.35"/>
    <row r="185" ht="17.5" customHeight="1" x14ac:dyDescent="0.35"/>
    <row r="186" ht="17.5" customHeight="1" x14ac:dyDescent="0.35"/>
    <row r="187" ht="17.5" customHeight="1" x14ac:dyDescent="0.35"/>
    <row r="188" ht="17.5" customHeight="1" x14ac:dyDescent="0.35"/>
    <row r="189" ht="17.5" customHeight="1" x14ac:dyDescent="0.35"/>
    <row r="190" ht="17.5" customHeight="1" x14ac:dyDescent="0.35"/>
    <row r="191" ht="17.5" customHeight="1" x14ac:dyDescent="0.35"/>
    <row r="192" ht="17.5" customHeight="1" x14ac:dyDescent="0.35"/>
    <row r="193" ht="17.5" customHeight="1" x14ac:dyDescent="0.35"/>
    <row r="194" ht="17.5" customHeight="1" x14ac:dyDescent="0.35"/>
    <row r="195" ht="17.5" customHeight="1" x14ac:dyDescent="0.35"/>
    <row r="196" ht="17.5" customHeight="1" x14ac:dyDescent="0.35"/>
    <row r="197" ht="17.5" customHeight="1" x14ac:dyDescent="0.35"/>
    <row r="198" ht="17.5" customHeight="1" x14ac:dyDescent="0.35"/>
    <row r="199" ht="17.5" customHeight="1" x14ac:dyDescent="0.35"/>
    <row r="200" ht="17.5" customHeight="1" x14ac:dyDescent="0.35"/>
    <row r="201" ht="17.5" customHeight="1" x14ac:dyDescent="0.35"/>
    <row r="202" ht="17.5" customHeight="1" x14ac:dyDescent="0.35"/>
    <row r="203" ht="17.5" customHeight="1" x14ac:dyDescent="0.35"/>
    <row r="204" ht="17.5" customHeight="1" x14ac:dyDescent="0.35"/>
    <row r="205" ht="17.5" customHeight="1" x14ac:dyDescent="0.35"/>
    <row r="206" ht="17.5" customHeight="1" x14ac:dyDescent="0.35"/>
  </sheetData>
  <mergeCells count="3">
    <mergeCell ref="A71:G71"/>
    <mergeCell ref="A32:G32"/>
    <mergeCell ref="A33:G33"/>
  </mergeCells>
  <phoneticPr fontId="6" type="noConversion"/>
  <pageMargins left="0.4236111111111111" right="0.4375" top="0.75" bottom="0.65972222222222221" header="0.3" footer="0.3"/>
  <pageSetup paperSize="9" scale="95" orientation="portrait" r:id="rId1"/>
  <headerFooter>
    <oddHeader>&amp;L&amp;"Arial,Regular"&amp;9Tender No.: SCMU 007/2025/2026
KwaJobe Community Water Supply Scheme (Phase 1)
Section C2.2 - Bill of Quantities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2C2D-76CC-4260-A733-A0868DB730C4}">
  <dimension ref="A1:I378"/>
  <sheetViews>
    <sheetView view="pageBreakPreview" topLeftCell="A10" zoomScale="85" zoomScaleNormal="100" zoomScaleSheetLayoutView="85" workbookViewId="0">
      <selection activeCell="N10" sqref="N10"/>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16384" width="8.81640625" style="7"/>
  </cols>
  <sheetData>
    <row r="1" spans="1:9" ht="21" x14ac:dyDescent="0.35">
      <c r="A1" s="2" t="s">
        <v>0</v>
      </c>
      <c r="B1" s="5" t="s">
        <v>1</v>
      </c>
      <c r="C1" s="127" t="s">
        <v>546</v>
      </c>
      <c r="D1" s="3" t="s">
        <v>2</v>
      </c>
      <c r="E1" s="6" t="s">
        <v>3</v>
      </c>
      <c r="F1" s="3" t="s">
        <v>4</v>
      </c>
      <c r="G1" s="6" t="s">
        <v>5</v>
      </c>
      <c r="H1" s="4" t="s">
        <v>6</v>
      </c>
    </row>
    <row r="2" spans="1:9" ht="17.5" customHeight="1" x14ac:dyDescent="0.35">
      <c r="A2" s="28" t="s">
        <v>525</v>
      </c>
      <c r="B2" s="14"/>
      <c r="C2" s="128"/>
      <c r="D2" s="9" t="s">
        <v>539</v>
      </c>
      <c r="E2" s="10"/>
      <c r="G2" s="19"/>
      <c r="H2" s="20"/>
    </row>
    <row r="3" spans="1:9" ht="24.5" customHeight="1" x14ac:dyDescent="0.35">
      <c r="A3" s="28"/>
      <c r="B3" s="14" t="s">
        <v>441</v>
      </c>
      <c r="C3" s="128"/>
      <c r="D3" s="27" t="s">
        <v>440</v>
      </c>
      <c r="E3" s="10"/>
      <c r="G3" s="19"/>
      <c r="H3" s="20"/>
    </row>
    <row r="4" spans="1:9" ht="37.5" customHeight="1" x14ac:dyDescent="0.35">
      <c r="A4" s="91" t="s">
        <v>526</v>
      </c>
      <c r="B4" s="25" t="s">
        <v>442</v>
      </c>
      <c r="C4" s="130" t="s">
        <v>548</v>
      </c>
      <c r="D4" s="16" t="s">
        <v>443</v>
      </c>
      <c r="E4" s="10" t="s">
        <v>92</v>
      </c>
      <c r="F4" s="12">
        <v>264</v>
      </c>
      <c r="G4" s="19"/>
      <c r="H4" s="20"/>
    </row>
    <row r="5" spans="1:9" ht="17" customHeight="1" x14ac:dyDescent="0.35">
      <c r="A5" s="92"/>
      <c r="B5" s="14"/>
      <c r="C5" s="128"/>
      <c r="D5" s="9"/>
      <c r="E5" s="10"/>
      <c r="G5" s="19"/>
      <c r="H5" s="20"/>
    </row>
    <row r="6" spans="1:9" ht="26.5" customHeight="1" x14ac:dyDescent="0.35">
      <c r="A6" s="91" t="s">
        <v>527</v>
      </c>
      <c r="B6" s="93" t="s">
        <v>445</v>
      </c>
      <c r="C6" s="14"/>
      <c r="D6" s="120" t="s">
        <v>351</v>
      </c>
      <c r="E6" s="10"/>
      <c r="G6" s="19"/>
      <c r="H6" s="20"/>
      <c r="I6" s="90"/>
    </row>
    <row r="7" spans="1:9" ht="44" customHeight="1" x14ac:dyDescent="0.35">
      <c r="A7" s="86"/>
      <c r="B7" s="94"/>
      <c r="C7" s="132"/>
      <c r="D7" s="125" t="s">
        <v>446</v>
      </c>
      <c r="E7" s="82"/>
      <c r="F7" s="88"/>
      <c r="G7" s="83"/>
      <c r="H7" s="20"/>
      <c r="I7" s="90"/>
    </row>
    <row r="8" spans="1:9" ht="37.5" customHeight="1" x14ac:dyDescent="0.35">
      <c r="A8" s="86"/>
      <c r="B8" s="95"/>
      <c r="C8" s="132"/>
      <c r="D8" s="112" t="s">
        <v>451</v>
      </c>
      <c r="E8" s="82"/>
      <c r="F8" s="88"/>
      <c r="G8" s="83"/>
      <c r="H8" s="20"/>
      <c r="I8" s="90"/>
    </row>
    <row r="9" spans="1:9" ht="17.5" customHeight="1" x14ac:dyDescent="0.35">
      <c r="A9" s="86" t="s">
        <v>528</v>
      </c>
      <c r="B9" s="94"/>
      <c r="C9" s="132" t="s">
        <v>548</v>
      </c>
      <c r="D9" s="113" t="s">
        <v>447</v>
      </c>
      <c r="E9" s="82" t="s">
        <v>448</v>
      </c>
      <c r="F9" s="102">
        <f>ROUND(((F4/2)*0.45*0.45*0.5),1)</f>
        <v>13.4</v>
      </c>
      <c r="G9" s="83"/>
      <c r="H9" s="20"/>
      <c r="I9" s="90"/>
    </row>
    <row r="10" spans="1:9" ht="87.5" customHeight="1" x14ac:dyDescent="0.35">
      <c r="A10" s="86" t="s">
        <v>529</v>
      </c>
      <c r="B10" s="94"/>
      <c r="C10" s="132" t="s">
        <v>548</v>
      </c>
      <c r="D10" s="114" t="s">
        <v>459</v>
      </c>
      <c r="E10" s="89" t="s">
        <v>92</v>
      </c>
      <c r="F10" s="84">
        <v>240</v>
      </c>
      <c r="G10" s="83"/>
      <c r="H10" s="20"/>
      <c r="I10" s="90"/>
    </row>
    <row r="11" spans="1:9" ht="97.5" customHeight="1" x14ac:dyDescent="0.35">
      <c r="A11" s="86" t="s">
        <v>530</v>
      </c>
      <c r="B11" s="94"/>
      <c r="C11" s="132" t="s">
        <v>548</v>
      </c>
      <c r="D11" s="114" t="s">
        <v>449</v>
      </c>
      <c r="E11" s="82" t="s">
        <v>96</v>
      </c>
      <c r="F11" s="88">
        <v>1</v>
      </c>
      <c r="G11" s="83"/>
      <c r="H11" s="20"/>
      <c r="I11" s="90"/>
    </row>
    <row r="12" spans="1:9" ht="17.5" customHeight="1" x14ac:dyDescent="0.35">
      <c r="A12" s="86"/>
      <c r="B12" s="94"/>
      <c r="C12" s="132"/>
      <c r="D12" s="126"/>
      <c r="E12" s="82"/>
      <c r="F12" s="88"/>
      <c r="G12" s="83"/>
      <c r="H12" s="20"/>
      <c r="I12" s="90"/>
    </row>
    <row r="13" spans="1:9" ht="30" customHeight="1" x14ac:dyDescent="0.35">
      <c r="A13" s="87" t="s">
        <v>457</v>
      </c>
      <c r="B13" s="99" t="s">
        <v>452</v>
      </c>
      <c r="C13" s="107"/>
      <c r="D13" s="122" t="s">
        <v>352</v>
      </c>
      <c r="E13" s="85"/>
      <c r="F13" s="88"/>
      <c r="G13" s="83"/>
      <c r="H13" s="20"/>
      <c r="I13" s="90"/>
    </row>
    <row r="14" spans="1:9" ht="40.5" customHeight="1" x14ac:dyDescent="0.35">
      <c r="A14" s="86" t="s">
        <v>458</v>
      </c>
      <c r="B14" s="100" t="s">
        <v>55</v>
      </c>
      <c r="C14" s="85" t="s">
        <v>548</v>
      </c>
      <c r="D14" s="115" t="s">
        <v>450</v>
      </c>
      <c r="E14" s="85" t="s">
        <v>448</v>
      </c>
      <c r="F14" s="101">
        <v>6</v>
      </c>
      <c r="G14" s="83"/>
      <c r="H14" s="20"/>
      <c r="I14" s="90"/>
    </row>
    <row r="15" spans="1:9" ht="17.5" customHeight="1" x14ac:dyDescent="0.35">
      <c r="A15" s="92"/>
      <c r="B15" s="96"/>
      <c r="C15" s="10"/>
      <c r="D15" s="117"/>
      <c r="E15" s="10"/>
      <c r="G15" s="19"/>
      <c r="H15" s="20"/>
      <c r="I15" s="90"/>
    </row>
    <row r="16" spans="1:9" ht="17.5" customHeight="1" x14ac:dyDescent="0.35">
      <c r="A16" s="92"/>
      <c r="B16" s="96"/>
      <c r="C16" s="10"/>
      <c r="D16" s="117"/>
      <c r="E16" s="10"/>
      <c r="G16" s="19"/>
      <c r="H16" s="20"/>
      <c r="I16" s="90"/>
    </row>
    <row r="17" spans="1:8" ht="17.5" customHeight="1" x14ac:dyDescent="0.35">
      <c r="A17" s="29"/>
      <c r="B17" s="10"/>
      <c r="C17" s="129"/>
      <c r="D17" s="16"/>
      <c r="E17" s="10"/>
      <c r="G17" s="19"/>
      <c r="H17" s="20"/>
    </row>
    <row r="18" spans="1:8" s="12" customFormat="1" ht="20" customHeight="1" x14ac:dyDescent="0.35">
      <c r="A18" s="146" t="s">
        <v>540</v>
      </c>
      <c r="B18" s="147"/>
      <c r="C18" s="148"/>
      <c r="D18" s="147"/>
      <c r="E18" s="147"/>
      <c r="F18" s="147"/>
      <c r="G18" s="148"/>
      <c r="H18" s="24"/>
    </row>
    <row r="19" spans="1:8" s="12" customFormat="1" ht="17.5" customHeight="1" x14ac:dyDescent="0.35">
      <c r="C19" s="129"/>
      <c r="D19" s="7"/>
    </row>
    <row r="20" spans="1:8" s="12" customFormat="1" ht="17.5" customHeight="1" x14ac:dyDescent="0.35">
      <c r="C20" s="129"/>
      <c r="D20" s="7"/>
    </row>
    <row r="21" spans="1:8" s="12" customFormat="1" ht="17.5" customHeight="1" x14ac:dyDescent="0.35">
      <c r="C21" s="129"/>
      <c r="D21" s="7"/>
    </row>
    <row r="22" spans="1:8" s="12" customFormat="1" ht="17.5" customHeight="1" x14ac:dyDescent="0.35">
      <c r="C22" s="129"/>
      <c r="D22" s="7"/>
    </row>
    <row r="23" spans="1:8" s="12" customFormat="1" ht="17.5" customHeight="1" x14ac:dyDescent="0.35">
      <c r="C23" s="129"/>
      <c r="D23" s="7"/>
    </row>
    <row r="24" spans="1:8" s="12" customFormat="1" ht="17.5" customHeight="1" x14ac:dyDescent="0.35">
      <c r="C24" s="129"/>
      <c r="D24" s="7"/>
    </row>
    <row r="25" spans="1:8" s="12" customFormat="1" ht="17.5" customHeight="1" x14ac:dyDescent="0.35">
      <c r="C25" s="129"/>
      <c r="D25" s="7"/>
    </row>
    <row r="26" spans="1:8" s="12" customFormat="1" ht="17.5" customHeight="1" x14ac:dyDescent="0.35">
      <c r="C26" s="129"/>
      <c r="D26" s="7"/>
    </row>
    <row r="27" spans="1:8" s="12" customFormat="1" ht="17.5" customHeight="1" x14ac:dyDescent="0.35">
      <c r="C27" s="129"/>
      <c r="D27" s="7"/>
    </row>
    <row r="28" spans="1:8" s="12" customFormat="1" ht="17.5" customHeight="1" x14ac:dyDescent="0.35">
      <c r="C28" s="129"/>
      <c r="D28" s="7"/>
    </row>
    <row r="29" spans="1:8" s="12" customFormat="1" ht="17.5" customHeight="1" x14ac:dyDescent="0.35">
      <c r="C29" s="129"/>
      <c r="D29" s="7"/>
    </row>
    <row r="30" spans="1:8" s="12" customFormat="1" ht="17.5" customHeight="1" x14ac:dyDescent="0.35">
      <c r="C30" s="129"/>
      <c r="D30" s="7"/>
    </row>
    <row r="31" spans="1:8" s="12" customFormat="1" ht="17.5" customHeight="1" x14ac:dyDescent="0.35">
      <c r="C31" s="129"/>
      <c r="D31" s="7"/>
    </row>
    <row r="32" spans="1:8" s="12" customFormat="1" ht="17.5" customHeight="1" x14ac:dyDescent="0.35">
      <c r="C32" s="129"/>
      <c r="D32" s="7"/>
    </row>
    <row r="33" spans="4:4" s="12" customFormat="1" ht="17.5" customHeight="1" x14ac:dyDescent="0.35">
      <c r="D33" s="7"/>
    </row>
    <row r="34" spans="4:4" s="12" customFormat="1" ht="17.5" customHeight="1" x14ac:dyDescent="0.35">
      <c r="D34" s="7"/>
    </row>
    <row r="35" spans="4:4" s="12" customFormat="1" ht="17.5" customHeight="1" x14ac:dyDescent="0.35">
      <c r="D35" s="7"/>
    </row>
    <row r="36" spans="4:4" s="12" customFormat="1" ht="17.5" customHeight="1" x14ac:dyDescent="0.35">
      <c r="D36" s="7"/>
    </row>
    <row r="37" spans="4:4" s="12" customFormat="1" ht="17.5" customHeight="1" x14ac:dyDescent="0.35">
      <c r="D37" s="7"/>
    </row>
    <row r="38" spans="4:4" s="12" customFormat="1" ht="17.5" customHeight="1" x14ac:dyDescent="0.35">
      <c r="D38" s="7"/>
    </row>
    <row r="39" spans="4:4" s="12" customFormat="1" ht="17.5" customHeight="1" x14ac:dyDescent="0.35">
      <c r="D39" s="7"/>
    </row>
    <row r="40" spans="4:4" s="12" customFormat="1" ht="17.5" customHeight="1" x14ac:dyDescent="0.35">
      <c r="D40" s="7"/>
    </row>
    <row r="41" spans="4:4" s="12" customFormat="1" ht="17.5" customHeight="1" x14ac:dyDescent="0.35">
      <c r="D41" s="7"/>
    </row>
    <row r="42" spans="4:4" s="12" customFormat="1" ht="17.5" customHeight="1" x14ac:dyDescent="0.35">
      <c r="D42" s="7"/>
    </row>
    <row r="43" spans="4:4" s="12" customFormat="1" ht="17.5" customHeight="1" x14ac:dyDescent="0.35">
      <c r="D43" s="7"/>
    </row>
    <row r="44" spans="4:4" s="12" customFormat="1" ht="17.5" customHeight="1" x14ac:dyDescent="0.35">
      <c r="D44" s="7"/>
    </row>
    <row r="45" spans="4:4" s="12" customFormat="1" ht="17.5" customHeight="1" x14ac:dyDescent="0.35">
      <c r="D45" s="7"/>
    </row>
    <row r="46" spans="4:4" s="12" customFormat="1" ht="17.5" customHeight="1" x14ac:dyDescent="0.35">
      <c r="D46" s="7"/>
    </row>
    <row r="47" spans="4:4" s="12" customFormat="1" ht="17.5" customHeight="1" x14ac:dyDescent="0.35">
      <c r="D47" s="7"/>
    </row>
    <row r="48" spans="4:4" s="12" customFormat="1" ht="17.5" customHeight="1" x14ac:dyDescent="0.35">
      <c r="D48" s="7"/>
    </row>
    <row r="49" spans="4:4" s="12" customFormat="1" ht="17.5" customHeight="1" x14ac:dyDescent="0.35">
      <c r="D49" s="7"/>
    </row>
    <row r="50" spans="4:4" s="12" customFormat="1" ht="17.5" customHeight="1" x14ac:dyDescent="0.35">
      <c r="D50" s="7"/>
    </row>
    <row r="51" spans="4:4" s="12" customFormat="1" ht="17.5" customHeight="1" x14ac:dyDescent="0.35">
      <c r="D51" s="7"/>
    </row>
    <row r="52" spans="4:4" s="12" customFormat="1" ht="17.5" customHeight="1" x14ac:dyDescent="0.35">
      <c r="D52" s="7"/>
    </row>
    <row r="53" spans="4:4" s="12" customFormat="1" ht="17.5" customHeight="1" x14ac:dyDescent="0.35">
      <c r="D53" s="7"/>
    </row>
    <row r="54" spans="4:4" s="12" customFormat="1" ht="17.5" customHeight="1" x14ac:dyDescent="0.35">
      <c r="D54" s="7"/>
    </row>
    <row r="55" spans="4:4" s="12" customFormat="1" ht="17.5" customHeight="1" x14ac:dyDescent="0.35">
      <c r="D55" s="7"/>
    </row>
    <row r="56" spans="4:4" s="12" customFormat="1" ht="17.5" customHeight="1" x14ac:dyDescent="0.35">
      <c r="D56" s="7"/>
    </row>
    <row r="57" spans="4:4" s="12" customFormat="1" ht="17.5" customHeight="1" x14ac:dyDescent="0.35">
      <c r="D57" s="7"/>
    </row>
    <row r="58" spans="4:4" s="12" customFormat="1" ht="17.5" customHeight="1" x14ac:dyDescent="0.35">
      <c r="D58" s="7"/>
    </row>
    <row r="59" spans="4:4" s="12" customFormat="1" ht="17.5" customHeight="1" x14ac:dyDescent="0.35">
      <c r="D59" s="7"/>
    </row>
    <row r="60" spans="4:4" s="12" customFormat="1" ht="17.5" customHeight="1" x14ac:dyDescent="0.35">
      <c r="D60" s="7"/>
    </row>
    <row r="61" spans="4:4" s="12" customFormat="1" ht="17.5" customHeight="1" x14ac:dyDescent="0.35">
      <c r="D61" s="7"/>
    </row>
    <row r="62" spans="4:4" s="12" customFormat="1" ht="17.5" customHeight="1" x14ac:dyDescent="0.35">
      <c r="D62" s="7"/>
    </row>
    <row r="63" spans="4:4" s="12" customFormat="1" ht="17.5" customHeight="1" x14ac:dyDescent="0.35">
      <c r="D63" s="7"/>
    </row>
    <row r="64" spans="4:4" s="12" customFormat="1" ht="17.5" customHeight="1" x14ac:dyDescent="0.35">
      <c r="D64" s="7"/>
    </row>
    <row r="65" spans="4:4" s="12" customFormat="1" ht="17.5" customHeight="1" x14ac:dyDescent="0.35">
      <c r="D65" s="7"/>
    </row>
    <row r="66" spans="4:4" s="12" customFormat="1" ht="17.5" customHeight="1" x14ac:dyDescent="0.35">
      <c r="D66" s="7"/>
    </row>
    <row r="67" spans="4:4" s="12" customFormat="1" ht="17.5" customHeight="1" x14ac:dyDescent="0.35">
      <c r="D67" s="7"/>
    </row>
    <row r="68" spans="4:4" s="12" customFormat="1" ht="17.5" customHeight="1" x14ac:dyDescent="0.35">
      <c r="D68" s="7"/>
    </row>
    <row r="69" spans="4:4" s="12" customFormat="1" ht="17.5" customHeight="1" x14ac:dyDescent="0.35">
      <c r="D69" s="7"/>
    </row>
    <row r="70" spans="4:4" s="12" customFormat="1" ht="17.5" customHeight="1" x14ac:dyDescent="0.35">
      <c r="D70" s="7"/>
    </row>
    <row r="71" spans="4:4" s="12" customFormat="1" ht="17.5" customHeight="1" x14ac:dyDescent="0.35">
      <c r="D71" s="7"/>
    </row>
    <row r="72" spans="4:4" s="12" customFormat="1" ht="17.5" customHeight="1" x14ac:dyDescent="0.35">
      <c r="D72" s="7"/>
    </row>
    <row r="73" spans="4:4" s="12" customFormat="1" ht="17.5" customHeight="1" x14ac:dyDescent="0.35">
      <c r="D73" s="7"/>
    </row>
    <row r="74" spans="4:4" s="12" customFormat="1" ht="17.5" customHeight="1" x14ac:dyDescent="0.35">
      <c r="D74" s="7"/>
    </row>
    <row r="75" spans="4:4" s="12" customFormat="1" ht="17.5" customHeight="1" x14ac:dyDescent="0.35">
      <c r="D75" s="7"/>
    </row>
    <row r="76" spans="4:4" s="12" customFormat="1" ht="17.5" customHeight="1" x14ac:dyDescent="0.35">
      <c r="D76" s="7"/>
    </row>
    <row r="77" spans="4:4" s="12" customFormat="1" ht="17.5" customHeight="1" x14ac:dyDescent="0.35">
      <c r="D77" s="7"/>
    </row>
    <row r="78" spans="4:4" s="12" customFormat="1" ht="17.5" customHeight="1" x14ac:dyDescent="0.35">
      <c r="D78" s="7"/>
    </row>
    <row r="79" spans="4:4" s="12" customFormat="1" ht="17.5" customHeight="1" x14ac:dyDescent="0.35">
      <c r="D79" s="7"/>
    </row>
    <row r="80" spans="4:4" s="12" customFormat="1" ht="17.5" customHeight="1" x14ac:dyDescent="0.35">
      <c r="D80" s="7"/>
    </row>
    <row r="81" spans="4:4" s="12" customFormat="1" ht="17.5" customHeight="1" x14ac:dyDescent="0.35">
      <c r="D81" s="7"/>
    </row>
    <row r="82" spans="4:4" s="12" customFormat="1" ht="17.5" customHeight="1" x14ac:dyDescent="0.35">
      <c r="D82" s="7"/>
    </row>
    <row r="83" spans="4:4" s="12" customFormat="1" ht="17.5" customHeight="1" x14ac:dyDescent="0.35">
      <c r="D83" s="7"/>
    </row>
    <row r="84" spans="4:4" s="12" customFormat="1" ht="17.5" customHeight="1" x14ac:dyDescent="0.35">
      <c r="D84" s="7"/>
    </row>
    <row r="85" spans="4:4" s="12" customFormat="1" ht="17.5" customHeight="1" x14ac:dyDescent="0.35">
      <c r="D85" s="7"/>
    </row>
    <row r="86" spans="4:4" s="12" customFormat="1" ht="17.5" customHeight="1" x14ac:dyDescent="0.35">
      <c r="D86" s="7"/>
    </row>
    <row r="87" spans="4:4" s="12" customFormat="1" ht="17.5" customHeight="1" x14ac:dyDescent="0.35">
      <c r="D87" s="7"/>
    </row>
    <row r="88" spans="4:4" s="12" customFormat="1" ht="17.5" customHeight="1" x14ac:dyDescent="0.35">
      <c r="D88" s="7"/>
    </row>
    <row r="89" spans="4:4" s="12" customFormat="1" ht="17.5" customHeight="1" x14ac:dyDescent="0.35">
      <c r="D89" s="7"/>
    </row>
    <row r="90" spans="4:4" s="12" customFormat="1" ht="17.5" customHeight="1" x14ac:dyDescent="0.35">
      <c r="D90" s="7"/>
    </row>
    <row r="91" spans="4:4" s="12" customFormat="1" ht="17.5" customHeight="1" x14ac:dyDescent="0.35">
      <c r="D91" s="7"/>
    </row>
    <row r="92" spans="4:4" s="12" customFormat="1" ht="17.5" customHeight="1" x14ac:dyDescent="0.35">
      <c r="D92" s="7"/>
    </row>
    <row r="93" spans="4:4" s="12" customFormat="1" ht="17.5" customHeight="1" x14ac:dyDescent="0.35">
      <c r="D93" s="7"/>
    </row>
    <row r="94" spans="4:4" s="12" customFormat="1" ht="17.5" customHeight="1" x14ac:dyDescent="0.35">
      <c r="D94" s="7"/>
    </row>
    <row r="95" spans="4:4" s="12" customFormat="1" ht="17.5" customHeight="1" x14ac:dyDescent="0.35">
      <c r="D95" s="7"/>
    </row>
    <row r="96" spans="4:4" s="12" customFormat="1" ht="17.5" customHeight="1" x14ac:dyDescent="0.35">
      <c r="D96" s="7"/>
    </row>
    <row r="97" spans="4:4" s="12" customFormat="1" ht="17.5" customHeight="1" x14ac:dyDescent="0.35">
      <c r="D97" s="7"/>
    </row>
    <row r="98" spans="4:4" s="12" customFormat="1" ht="17.5" customHeight="1" x14ac:dyDescent="0.35">
      <c r="D98" s="7"/>
    </row>
    <row r="99" spans="4:4" s="12" customFormat="1" ht="17.5" customHeight="1" x14ac:dyDescent="0.35">
      <c r="D99" s="7"/>
    </row>
    <row r="100" spans="4:4" s="12" customFormat="1" ht="17.5" customHeight="1" x14ac:dyDescent="0.35">
      <c r="D100" s="7"/>
    </row>
    <row r="101" spans="4:4" s="12" customFormat="1" ht="17.5" customHeight="1" x14ac:dyDescent="0.35">
      <c r="D101" s="7"/>
    </row>
    <row r="102" spans="4:4" s="12" customFormat="1" ht="17.5" customHeight="1" x14ac:dyDescent="0.35">
      <c r="D102" s="7"/>
    </row>
    <row r="103" spans="4:4" s="12" customFormat="1" ht="17.5" customHeight="1" x14ac:dyDescent="0.35">
      <c r="D103" s="7"/>
    </row>
    <row r="104" spans="4:4" s="12" customFormat="1" ht="17.5" customHeight="1" x14ac:dyDescent="0.35">
      <c r="D104" s="7"/>
    </row>
    <row r="105" spans="4:4" s="12" customFormat="1" ht="17.5" customHeight="1" x14ac:dyDescent="0.35">
      <c r="D105" s="7"/>
    </row>
    <row r="106" spans="4:4" s="12" customFormat="1" ht="17.5" customHeight="1" x14ac:dyDescent="0.35">
      <c r="D106" s="7"/>
    </row>
    <row r="107" spans="4:4" s="12" customFormat="1" ht="17.5" customHeight="1" x14ac:dyDescent="0.35">
      <c r="D107" s="7"/>
    </row>
    <row r="108" spans="4:4" s="12" customFormat="1" ht="17.5" customHeight="1" x14ac:dyDescent="0.35">
      <c r="D108" s="7"/>
    </row>
    <row r="109" spans="4:4" s="12" customFormat="1" ht="17.5" customHeight="1" x14ac:dyDescent="0.35">
      <c r="D109" s="7"/>
    </row>
    <row r="110" spans="4:4" s="12" customFormat="1" ht="17.5" customHeight="1" x14ac:dyDescent="0.35">
      <c r="D110" s="7"/>
    </row>
    <row r="111" spans="4:4" s="12" customFormat="1" ht="17.5" customHeight="1" x14ac:dyDescent="0.35">
      <c r="D111" s="7"/>
    </row>
    <row r="112" spans="4:4" s="12" customFormat="1" ht="17.5" customHeight="1" x14ac:dyDescent="0.35">
      <c r="D112" s="7"/>
    </row>
    <row r="113" spans="4:4" s="12" customFormat="1" ht="17.5" customHeight="1" x14ac:dyDescent="0.35">
      <c r="D113" s="7"/>
    </row>
    <row r="114" spans="4:4" s="12" customFormat="1" ht="17.5" customHeight="1" x14ac:dyDescent="0.35">
      <c r="D114" s="7"/>
    </row>
    <row r="115" spans="4:4" s="12" customFormat="1" ht="17.5" customHeight="1" x14ac:dyDescent="0.35">
      <c r="D115" s="7"/>
    </row>
    <row r="116" spans="4:4" s="12" customFormat="1" ht="17.5" customHeight="1" x14ac:dyDescent="0.35">
      <c r="D116" s="7"/>
    </row>
    <row r="117" spans="4:4" s="12" customFormat="1" ht="17.5" customHeight="1" x14ac:dyDescent="0.35">
      <c r="D117" s="7"/>
    </row>
    <row r="118" spans="4:4" s="12" customFormat="1" ht="17.5" customHeight="1" x14ac:dyDescent="0.35">
      <c r="D118" s="7"/>
    </row>
    <row r="119" spans="4:4" s="12" customFormat="1" ht="17.5" customHeight="1" x14ac:dyDescent="0.35">
      <c r="D119" s="7"/>
    </row>
    <row r="120" spans="4:4" s="12" customFormat="1" ht="17.5" customHeight="1" x14ac:dyDescent="0.35">
      <c r="D120" s="7"/>
    </row>
    <row r="121" spans="4:4" s="12" customFormat="1" ht="17.5" customHeight="1" x14ac:dyDescent="0.35">
      <c r="D121" s="7"/>
    </row>
    <row r="122" spans="4:4" s="12" customFormat="1" ht="17.5" customHeight="1" x14ac:dyDescent="0.35">
      <c r="D122" s="7"/>
    </row>
    <row r="123" spans="4:4" s="12" customFormat="1" ht="17.5" customHeight="1" x14ac:dyDescent="0.35">
      <c r="D123" s="7"/>
    </row>
    <row r="124" spans="4:4" s="12" customFormat="1" ht="17.5" customHeight="1" x14ac:dyDescent="0.35">
      <c r="D124" s="7"/>
    </row>
    <row r="125" spans="4:4" s="12" customFormat="1" ht="17.5" customHeight="1" x14ac:dyDescent="0.35">
      <c r="D125" s="7"/>
    </row>
    <row r="126" spans="4:4" s="12" customFormat="1" ht="17.5" customHeight="1" x14ac:dyDescent="0.35">
      <c r="D126" s="7"/>
    </row>
    <row r="127" spans="4:4" s="12" customFormat="1" ht="17.5" customHeight="1" x14ac:dyDescent="0.35">
      <c r="D127" s="7"/>
    </row>
    <row r="128" spans="4:4" s="12" customFormat="1" ht="17.5" customHeight="1" x14ac:dyDescent="0.35">
      <c r="D128" s="7"/>
    </row>
    <row r="129" spans="4:4" s="12" customFormat="1" ht="17.5" customHeight="1" x14ac:dyDescent="0.35">
      <c r="D129" s="7"/>
    </row>
    <row r="130" spans="4:4" s="12" customFormat="1" ht="17.5" customHeight="1" x14ac:dyDescent="0.35">
      <c r="D130" s="7"/>
    </row>
    <row r="131" spans="4:4" s="12" customFormat="1" ht="17.5" customHeight="1" x14ac:dyDescent="0.35">
      <c r="D131" s="7"/>
    </row>
    <row r="132" spans="4:4" s="12" customFormat="1" ht="17.5" customHeight="1" x14ac:dyDescent="0.35">
      <c r="D132" s="7"/>
    </row>
    <row r="133" spans="4:4" s="12" customFormat="1" ht="17.5" customHeight="1" x14ac:dyDescent="0.35">
      <c r="D133" s="7"/>
    </row>
    <row r="134" spans="4:4" s="12" customFormat="1" ht="17.5" customHeight="1" x14ac:dyDescent="0.35">
      <c r="D134" s="7"/>
    </row>
    <row r="135" spans="4:4" s="12" customFormat="1" ht="17.5" customHeight="1" x14ac:dyDescent="0.35">
      <c r="D135" s="7"/>
    </row>
    <row r="136" spans="4:4" s="12" customFormat="1" ht="17.5" customHeight="1" x14ac:dyDescent="0.35">
      <c r="D136" s="7"/>
    </row>
    <row r="137" spans="4:4" s="12" customFormat="1" ht="17.5" customHeight="1" x14ac:dyDescent="0.35">
      <c r="D137" s="7"/>
    </row>
    <row r="138" spans="4:4" s="12" customFormat="1" ht="17.5" customHeight="1" x14ac:dyDescent="0.35">
      <c r="D138" s="7"/>
    </row>
    <row r="139" spans="4:4" s="12" customFormat="1" ht="17.5" customHeight="1" x14ac:dyDescent="0.35">
      <c r="D139" s="7"/>
    </row>
    <row r="140" spans="4:4" s="12" customFormat="1" ht="17.5" customHeight="1" x14ac:dyDescent="0.35">
      <c r="D140" s="7"/>
    </row>
    <row r="141" spans="4:4" s="12" customFormat="1" ht="17.5" customHeight="1" x14ac:dyDescent="0.35">
      <c r="D141" s="7"/>
    </row>
    <row r="142" spans="4:4" s="12" customFormat="1" ht="17.5" customHeight="1" x14ac:dyDescent="0.35">
      <c r="D142" s="7"/>
    </row>
    <row r="143" spans="4:4" s="12" customFormat="1" ht="17.5" customHeight="1" x14ac:dyDescent="0.35">
      <c r="D143" s="7"/>
    </row>
    <row r="144" spans="4:4" s="12" customFormat="1" ht="17.5" customHeight="1" x14ac:dyDescent="0.35">
      <c r="D144" s="7"/>
    </row>
    <row r="145" spans="4:4" s="12" customFormat="1" ht="17.5" customHeight="1" x14ac:dyDescent="0.35">
      <c r="D145" s="7"/>
    </row>
    <row r="146" spans="4:4" s="12" customFormat="1" ht="17.5" customHeight="1" x14ac:dyDescent="0.35">
      <c r="D146" s="7"/>
    </row>
    <row r="147" spans="4:4" s="12" customFormat="1" ht="17.5" customHeight="1" x14ac:dyDescent="0.35">
      <c r="D147" s="7"/>
    </row>
    <row r="148" spans="4:4" s="12" customFormat="1" ht="17.5" customHeight="1" x14ac:dyDescent="0.35">
      <c r="D148" s="7"/>
    </row>
    <row r="149" spans="4:4" s="12" customFormat="1" ht="17.5" customHeight="1" x14ac:dyDescent="0.35">
      <c r="D149" s="7"/>
    </row>
    <row r="150" spans="4:4" s="12" customFormat="1" ht="17.5" customHeight="1" x14ac:dyDescent="0.35">
      <c r="D150" s="7"/>
    </row>
    <row r="151" spans="4:4" s="12" customFormat="1" ht="17.5" customHeight="1" x14ac:dyDescent="0.35">
      <c r="D151" s="7"/>
    </row>
    <row r="152" spans="4:4" s="12" customFormat="1" ht="17.5" customHeight="1" x14ac:dyDescent="0.35">
      <c r="D152" s="7"/>
    </row>
    <row r="153" spans="4:4" s="12" customFormat="1" ht="17.5" customHeight="1" x14ac:dyDescent="0.35">
      <c r="D153" s="7"/>
    </row>
    <row r="154" spans="4:4" s="12" customFormat="1" ht="17.5" customHeight="1" x14ac:dyDescent="0.35">
      <c r="D154" s="7"/>
    </row>
    <row r="155" spans="4:4" s="12" customFormat="1" ht="17.5" customHeight="1" x14ac:dyDescent="0.35">
      <c r="D155" s="7"/>
    </row>
    <row r="156" spans="4:4" s="12" customFormat="1" ht="17.5" customHeight="1" x14ac:dyDescent="0.35">
      <c r="D156" s="7"/>
    </row>
    <row r="157" spans="4:4" s="12" customFormat="1" ht="17.5" customHeight="1" x14ac:dyDescent="0.35">
      <c r="D157" s="7"/>
    </row>
    <row r="158" spans="4:4" s="12" customFormat="1" ht="17.5" customHeight="1" x14ac:dyDescent="0.35">
      <c r="D158" s="7"/>
    </row>
    <row r="159" spans="4:4" s="12" customFormat="1" ht="17.5" customHeight="1" x14ac:dyDescent="0.35">
      <c r="D159" s="7"/>
    </row>
    <row r="160" spans="4:4" s="12" customFormat="1" ht="17.5" customHeight="1" x14ac:dyDescent="0.35">
      <c r="D160" s="7"/>
    </row>
    <row r="161" spans="4:4" s="12" customFormat="1" ht="17.5" customHeight="1" x14ac:dyDescent="0.35">
      <c r="D161" s="7"/>
    </row>
    <row r="162" spans="4:4" s="12" customFormat="1" ht="17.5" customHeight="1" x14ac:dyDescent="0.35">
      <c r="D162" s="7"/>
    </row>
    <row r="163" spans="4:4" s="12" customFormat="1" ht="17.5" customHeight="1" x14ac:dyDescent="0.35">
      <c r="D163" s="7"/>
    </row>
    <row r="164" spans="4:4" s="12" customFormat="1" ht="17.5" customHeight="1" x14ac:dyDescent="0.35">
      <c r="D164" s="7"/>
    </row>
    <row r="165" spans="4:4" s="12" customFormat="1" ht="17.5" customHeight="1" x14ac:dyDescent="0.35">
      <c r="D165" s="7"/>
    </row>
    <row r="166" spans="4:4" s="12" customFormat="1" ht="17.5" customHeight="1" x14ac:dyDescent="0.35">
      <c r="D166" s="7"/>
    </row>
    <row r="167" spans="4:4" s="12" customFormat="1" ht="17.5" customHeight="1" x14ac:dyDescent="0.35">
      <c r="D167" s="7"/>
    </row>
    <row r="168" spans="4:4" s="12" customFormat="1" ht="17.5" customHeight="1" x14ac:dyDescent="0.35">
      <c r="D168" s="7"/>
    </row>
    <row r="169" spans="4:4" s="12" customFormat="1" ht="17.5" customHeight="1" x14ac:dyDescent="0.35">
      <c r="D169" s="7"/>
    </row>
    <row r="170" spans="4:4" s="12" customFormat="1" ht="17.5" customHeight="1" x14ac:dyDescent="0.35">
      <c r="D170" s="7"/>
    </row>
    <row r="171" spans="4:4" s="12" customFormat="1" ht="17.5" customHeight="1" x14ac:dyDescent="0.35">
      <c r="D171" s="7"/>
    </row>
    <row r="172" spans="4:4" s="12" customFormat="1" ht="17.5" customHeight="1" x14ac:dyDescent="0.35">
      <c r="D172" s="7"/>
    </row>
    <row r="173" spans="4:4" s="12" customFormat="1" ht="17.5" customHeight="1" x14ac:dyDescent="0.35">
      <c r="D173" s="7"/>
    </row>
    <row r="174" spans="4:4" s="12" customFormat="1" ht="17.5" customHeight="1" x14ac:dyDescent="0.35">
      <c r="D174" s="7"/>
    </row>
    <row r="175" spans="4:4" s="12" customFormat="1" ht="17.5" customHeight="1" x14ac:dyDescent="0.35">
      <c r="D175" s="7"/>
    </row>
    <row r="176" spans="4:4" s="12" customFormat="1" ht="17.5" customHeight="1" x14ac:dyDescent="0.35">
      <c r="D176" s="7"/>
    </row>
    <row r="177" spans="4:4" s="12" customFormat="1" ht="17.5" customHeight="1" x14ac:dyDescent="0.35">
      <c r="D177" s="7"/>
    </row>
    <row r="178" spans="4:4" s="12" customFormat="1" ht="17.5" customHeight="1" x14ac:dyDescent="0.35">
      <c r="D178" s="7"/>
    </row>
    <row r="179" spans="4:4" s="12" customFormat="1" ht="17.5" customHeight="1" x14ac:dyDescent="0.35">
      <c r="D179" s="7"/>
    </row>
    <row r="180" spans="4:4" s="12" customFormat="1" ht="17.5" customHeight="1" x14ac:dyDescent="0.35">
      <c r="D180" s="7"/>
    </row>
    <row r="181" spans="4:4" s="12" customFormat="1" ht="17.5" customHeight="1" x14ac:dyDescent="0.35">
      <c r="D181" s="7"/>
    </row>
    <row r="182" spans="4:4" s="12" customFormat="1" ht="17.5" customHeight="1" x14ac:dyDescent="0.35">
      <c r="D182" s="7"/>
    </row>
    <row r="183" spans="4:4" s="12" customFormat="1" ht="17.5" customHeight="1" x14ac:dyDescent="0.35">
      <c r="D183" s="7"/>
    </row>
    <row r="184" spans="4:4" s="12" customFormat="1" ht="17.5" customHeight="1" x14ac:dyDescent="0.35">
      <c r="D184" s="7"/>
    </row>
    <row r="185" spans="4:4" s="12" customFormat="1" ht="17.5" customHeight="1" x14ac:dyDescent="0.35">
      <c r="D185" s="7"/>
    </row>
    <row r="186" spans="4:4" s="12" customFormat="1" ht="17.5" customHeight="1" x14ac:dyDescent="0.35">
      <c r="D186" s="7"/>
    </row>
    <row r="187" spans="4:4" s="12" customFormat="1" ht="17.5" customHeight="1" x14ac:dyDescent="0.35">
      <c r="D187" s="7"/>
    </row>
    <row r="188" spans="4:4" s="12" customFormat="1" ht="17.5" customHeight="1" x14ac:dyDescent="0.35">
      <c r="D188" s="7"/>
    </row>
    <row r="189" spans="4:4" s="12" customFormat="1" ht="17.5" customHeight="1" x14ac:dyDescent="0.35">
      <c r="D189" s="7"/>
    </row>
    <row r="190" spans="4:4" s="12" customFormat="1" ht="17.5" customHeight="1" x14ac:dyDescent="0.35">
      <c r="D190" s="7"/>
    </row>
    <row r="191" spans="4:4" s="12" customFormat="1" ht="17.5" customHeight="1" x14ac:dyDescent="0.35">
      <c r="D191" s="7"/>
    </row>
    <row r="192" spans="4:4" s="12" customFormat="1" ht="17.5" customHeight="1" x14ac:dyDescent="0.35">
      <c r="D192" s="7"/>
    </row>
    <row r="193" spans="4:4" s="12" customFormat="1" ht="17.5" customHeight="1" x14ac:dyDescent="0.35">
      <c r="D193" s="7"/>
    </row>
    <row r="194" spans="4:4" s="12" customFormat="1" ht="17.5" customHeight="1" x14ac:dyDescent="0.35">
      <c r="D194" s="7"/>
    </row>
    <row r="195" spans="4:4" s="12" customFormat="1" ht="17.5" customHeight="1" x14ac:dyDescent="0.35">
      <c r="D195" s="7"/>
    </row>
    <row r="196" spans="4:4" s="12" customFormat="1" ht="17.5" customHeight="1" x14ac:dyDescent="0.35">
      <c r="D196" s="7"/>
    </row>
    <row r="197" spans="4:4" s="12" customFormat="1" ht="17.5" customHeight="1" x14ac:dyDescent="0.35">
      <c r="D197" s="7"/>
    </row>
    <row r="198" spans="4:4" s="12" customFormat="1" ht="17.5" customHeight="1" x14ac:dyDescent="0.35">
      <c r="D198" s="7"/>
    </row>
    <row r="199" spans="4:4" s="12" customFormat="1" ht="17.5" customHeight="1" x14ac:dyDescent="0.35">
      <c r="D199" s="7"/>
    </row>
    <row r="200" spans="4:4" s="12" customFormat="1" ht="17.5" customHeight="1" x14ac:dyDescent="0.35">
      <c r="D200" s="7"/>
    </row>
    <row r="201" spans="4:4" s="12" customFormat="1" ht="17.5" customHeight="1" x14ac:dyDescent="0.35">
      <c r="D201" s="7"/>
    </row>
    <row r="202" spans="4:4" s="12" customFormat="1" ht="17.5" customHeight="1" x14ac:dyDescent="0.35">
      <c r="D202" s="7"/>
    </row>
    <row r="203" spans="4:4" s="12" customFormat="1" ht="17.5" customHeight="1" x14ac:dyDescent="0.35">
      <c r="D203" s="7"/>
    </row>
    <row r="204" spans="4:4" s="12" customFormat="1" ht="17.5" customHeight="1" x14ac:dyDescent="0.35">
      <c r="D204" s="7"/>
    </row>
    <row r="205" spans="4:4" s="12" customFormat="1" ht="17.5" customHeight="1" x14ac:dyDescent="0.35">
      <c r="D205" s="7"/>
    </row>
    <row r="206" spans="4:4" s="12" customFormat="1" ht="17.5" customHeight="1" x14ac:dyDescent="0.35">
      <c r="D206" s="7"/>
    </row>
    <row r="207" spans="4:4" s="12" customFormat="1" ht="17.5" customHeight="1" x14ac:dyDescent="0.35">
      <c r="D207" s="7"/>
    </row>
    <row r="208" spans="4:4" s="12" customFormat="1" ht="17.5" customHeight="1" x14ac:dyDescent="0.35">
      <c r="D208" s="7"/>
    </row>
    <row r="209" spans="4:4" s="12" customFormat="1" ht="17.5" customHeight="1" x14ac:dyDescent="0.35">
      <c r="D209" s="7"/>
    </row>
    <row r="210" spans="4:4" s="12" customFormat="1" ht="17.5" customHeight="1" x14ac:dyDescent="0.35">
      <c r="D210" s="7"/>
    </row>
    <row r="211" spans="4:4" s="12" customFormat="1" ht="17.5" customHeight="1" x14ac:dyDescent="0.35">
      <c r="D211" s="7"/>
    </row>
    <row r="212" spans="4:4" s="12" customFormat="1" ht="17.5" customHeight="1" x14ac:dyDescent="0.35">
      <c r="D212" s="7"/>
    </row>
    <row r="213" spans="4:4" s="12" customFormat="1" ht="17.5" customHeight="1" x14ac:dyDescent="0.35">
      <c r="D213" s="7"/>
    </row>
    <row r="214" spans="4:4" s="12" customFormat="1" ht="17.5" customHeight="1" x14ac:dyDescent="0.35">
      <c r="D214" s="7"/>
    </row>
    <row r="215" spans="4:4" s="12" customFormat="1" ht="17.5" customHeight="1" x14ac:dyDescent="0.35">
      <c r="D215" s="7"/>
    </row>
    <row r="216" spans="4:4" s="12" customFormat="1" ht="17.5" customHeight="1" x14ac:dyDescent="0.35">
      <c r="D216" s="7"/>
    </row>
    <row r="217" spans="4:4" s="12" customFormat="1" ht="17.5" customHeight="1" x14ac:dyDescent="0.35">
      <c r="D217" s="7"/>
    </row>
    <row r="218" spans="4:4" s="12" customFormat="1" ht="17.5" customHeight="1" x14ac:dyDescent="0.35">
      <c r="D218" s="7"/>
    </row>
    <row r="219" spans="4:4" s="12" customFormat="1" ht="17.5" customHeight="1" x14ac:dyDescent="0.35">
      <c r="D219" s="7"/>
    </row>
    <row r="220" spans="4:4" s="12" customFormat="1" ht="17.5" customHeight="1" x14ac:dyDescent="0.35">
      <c r="D220" s="7"/>
    </row>
    <row r="221" spans="4:4" s="12" customFormat="1" ht="17.5" customHeight="1" x14ac:dyDescent="0.35">
      <c r="D221" s="7"/>
    </row>
    <row r="222" spans="4:4" s="12" customFormat="1" ht="17.5" customHeight="1" x14ac:dyDescent="0.35">
      <c r="D222" s="7"/>
    </row>
    <row r="223" spans="4:4" s="12" customFormat="1" ht="17.5" customHeight="1" x14ac:dyDescent="0.35">
      <c r="D223" s="7"/>
    </row>
    <row r="224" spans="4:4" s="12" customFormat="1" ht="17.5" customHeight="1" x14ac:dyDescent="0.35">
      <c r="D224" s="7"/>
    </row>
    <row r="225" spans="4:4" s="12" customFormat="1" ht="17.5" customHeight="1" x14ac:dyDescent="0.35">
      <c r="D225" s="7"/>
    </row>
    <row r="226" spans="4:4" s="12" customFormat="1" ht="17.5" customHeight="1" x14ac:dyDescent="0.35">
      <c r="D226" s="7"/>
    </row>
    <row r="227" spans="4:4" s="12" customFormat="1" ht="17.5" customHeight="1" x14ac:dyDescent="0.35">
      <c r="D227" s="7"/>
    </row>
    <row r="228" spans="4:4" s="12" customFormat="1" ht="17.5" customHeight="1" x14ac:dyDescent="0.35">
      <c r="D228" s="7"/>
    </row>
    <row r="229" spans="4:4" s="12" customFormat="1" ht="17.5" customHeight="1" x14ac:dyDescent="0.35">
      <c r="D229" s="7"/>
    </row>
    <row r="230" spans="4:4" s="12" customFormat="1" ht="17.5" customHeight="1" x14ac:dyDescent="0.35">
      <c r="D230" s="7"/>
    </row>
    <row r="231" spans="4:4" s="12" customFormat="1" ht="17.5" customHeight="1" x14ac:dyDescent="0.35">
      <c r="D231" s="7"/>
    </row>
    <row r="232" spans="4:4" s="12" customFormat="1" ht="17.5" customHeight="1" x14ac:dyDescent="0.35">
      <c r="D232" s="7"/>
    </row>
    <row r="233" spans="4:4" s="12" customFormat="1" ht="17.5" customHeight="1" x14ac:dyDescent="0.35">
      <c r="D233" s="7"/>
    </row>
    <row r="234" spans="4:4" s="12" customFormat="1" ht="17.5" customHeight="1" x14ac:dyDescent="0.35">
      <c r="D234" s="7"/>
    </row>
    <row r="235" spans="4:4" s="12" customFormat="1" ht="17.5" customHeight="1" x14ac:dyDescent="0.35">
      <c r="D235" s="7"/>
    </row>
    <row r="236" spans="4:4" s="12" customFormat="1" ht="17.5" customHeight="1" x14ac:dyDescent="0.35">
      <c r="D236" s="7"/>
    </row>
    <row r="237" spans="4:4" s="12" customFormat="1" ht="17.5" customHeight="1" x14ac:dyDescent="0.35">
      <c r="D237" s="7"/>
    </row>
    <row r="238" spans="4:4" s="12" customFormat="1" ht="17.5" customHeight="1" x14ac:dyDescent="0.35">
      <c r="D238" s="7"/>
    </row>
    <row r="239" spans="4:4" s="12" customFormat="1" ht="17.5" customHeight="1" x14ac:dyDescent="0.35">
      <c r="D239" s="7"/>
    </row>
    <row r="240" spans="4:4" s="12" customFormat="1" ht="17.5" customHeight="1" x14ac:dyDescent="0.35">
      <c r="D240" s="7"/>
    </row>
    <row r="241" spans="4:4" s="12" customFormat="1" ht="17.5" customHeight="1" x14ac:dyDescent="0.35">
      <c r="D241" s="7"/>
    </row>
    <row r="242" spans="4:4" s="12" customFormat="1" ht="17.5" customHeight="1" x14ac:dyDescent="0.35">
      <c r="D242" s="7"/>
    </row>
    <row r="243" spans="4:4" s="12" customFormat="1" ht="17.5" customHeight="1" x14ac:dyDescent="0.35">
      <c r="D243" s="7"/>
    </row>
    <row r="244" spans="4:4" s="12" customFormat="1" ht="17.5" customHeight="1" x14ac:dyDescent="0.35">
      <c r="D244" s="7"/>
    </row>
    <row r="245" spans="4:4" s="12" customFormat="1" ht="17.5" customHeight="1" x14ac:dyDescent="0.35">
      <c r="D245" s="7"/>
    </row>
    <row r="246" spans="4:4" s="12" customFormat="1" ht="17.5" customHeight="1" x14ac:dyDescent="0.35">
      <c r="D246" s="7"/>
    </row>
    <row r="247" spans="4:4" s="12" customFormat="1" ht="17.5" customHeight="1" x14ac:dyDescent="0.35">
      <c r="D247" s="7"/>
    </row>
    <row r="248" spans="4:4" s="12" customFormat="1" ht="17.5" customHeight="1" x14ac:dyDescent="0.35">
      <c r="D248" s="7"/>
    </row>
    <row r="249" spans="4:4" s="12" customFormat="1" ht="17.5" customHeight="1" x14ac:dyDescent="0.35">
      <c r="D249" s="7"/>
    </row>
    <row r="250" spans="4:4" s="12" customFormat="1" ht="17.5" customHeight="1" x14ac:dyDescent="0.35">
      <c r="D250" s="7"/>
    </row>
    <row r="251" spans="4:4" s="12" customFormat="1" ht="17.5" customHeight="1" x14ac:dyDescent="0.35">
      <c r="D251" s="7"/>
    </row>
    <row r="252" spans="4:4" s="12" customFormat="1" ht="17.5" customHeight="1" x14ac:dyDescent="0.35">
      <c r="D252" s="7"/>
    </row>
    <row r="253" spans="4:4" s="12" customFormat="1" ht="17.5" customHeight="1" x14ac:dyDescent="0.35">
      <c r="D253" s="7"/>
    </row>
    <row r="254" spans="4:4" s="12" customFormat="1" ht="17.5" customHeight="1" x14ac:dyDescent="0.35">
      <c r="D254" s="7"/>
    </row>
    <row r="255" spans="4:4" s="12" customFormat="1" ht="17.5" customHeight="1" x14ac:dyDescent="0.35">
      <c r="D255" s="7"/>
    </row>
    <row r="256" spans="4:4" s="12" customFormat="1" ht="17.5" customHeight="1" x14ac:dyDescent="0.35">
      <c r="D256" s="7"/>
    </row>
    <row r="257" spans="4:4" s="12" customFormat="1" ht="17.5" customHeight="1" x14ac:dyDescent="0.35">
      <c r="D257" s="7"/>
    </row>
    <row r="258" spans="4:4" s="12" customFormat="1" ht="17.5" customHeight="1" x14ac:dyDescent="0.35">
      <c r="D258" s="7"/>
    </row>
    <row r="259" spans="4:4" s="12" customFormat="1" ht="17.5" customHeight="1" x14ac:dyDescent="0.35">
      <c r="D259" s="7"/>
    </row>
    <row r="260" spans="4:4" s="12" customFormat="1" ht="17.5" customHeight="1" x14ac:dyDescent="0.35">
      <c r="D260" s="7"/>
    </row>
    <row r="261" spans="4:4" s="12" customFormat="1" ht="17.5" customHeight="1" x14ac:dyDescent="0.35">
      <c r="D261" s="7"/>
    </row>
    <row r="262" spans="4:4" s="12" customFormat="1" ht="17.5" customHeight="1" x14ac:dyDescent="0.35">
      <c r="D262" s="7"/>
    </row>
    <row r="263" spans="4:4" s="12" customFormat="1" ht="17.5" customHeight="1" x14ac:dyDescent="0.35">
      <c r="D263" s="7"/>
    </row>
    <row r="264" spans="4:4" s="12" customFormat="1" ht="17.5" customHeight="1" x14ac:dyDescent="0.35">
      <c r="D264" s="7"/>
    </row>
    <row r="265" spans="4:4" s="12" customFormat="1" ht="17.5" customHeight="1" x14ac:dyDescent="0.35">
      <c r="D265" s="7"/>
    </row>
    <row r="266" spans="4:4" s="12" customFormat="1" ht="17.5" customHeight="1" x14ac:dyDescent="0.35">
      <c r="D266" s="7"/>
    </row>
    <row r="267" spans="4:4" s="12" customFormat="1" ht="17.5" customHeight="1" x14ac:dyDescent="0.35">
      <c r="D267" s="7"/>
    </row>
    <row r="268" spans="4:4" s="12" customFormat="1" ht="17.5" customHeight="1" x14ac:dyDescent="0.35">
      <c r="D268" s="7"/>
    </row>
    <row r="269" spans="4:4" s="12" customFormat="1" ht="17.5" customHeight="1" x14ac:dyDescent="0.35">
      <c r="D269" s="7"/>
    </row>
    <row r="270" spans="4:4" s="12" customFormat="1" ht="17.5" customHeight="1" x14ac:dyDescent="0.35">
      <c r="D270" s="7"/>
    </row>
    <row r="271" spans="4:4" s="12" customFormat="1" ht="17.5" customHeight="1" x14ac:dyDescent="0.35">
      <c r="D271" s="7"/>
    </row>
    <row r="272" spans="4:4" s="12" customFormat="1" ht="17.5" customHeight="1" x14ac:dyDescent="0.35">
      <c r="D272" s="7"/>
    </row>
    <row r="273" spans="4:4" s="12" customFormat="1" ht="17.5" customHeight="1" x14ac:dyDescent="0.35">
      <c r="D273" s="7"/>
    </row>
    <row r="274" spans="4:4" s="12" customFormat="1" ht="17.5" customHeight="1" x14ac:dyDescent="0.35">
      <c r="D274" s="7"/>
    </row>
    <row r="275" spans="4:4" s="12" customFormat="1" ht="17.5" customHeight="1" x14ac:dyDescent="0.35">
      <c r="D275" s="7"/>
    </row>
    <row r="276" spans="4:4" s="12" customFormat="1" ht="17.5" customHeight="1" x14ac:dyDescent="0.35">
      <c r="D276" s="7"/>
    </row>
    <row r="277" spans="4:4" s="12" customFormat="1" ht="17.5" customHeight="1" x14ac:dyDescent="0.35">
      <c r="D277" s="7"/>
    </row>
    <row r="278" spans="4:4" s="12" customFormat="1" ht="17.5" customHeight="1" x14ac:dyDescent="0.35">
      <c r="D278" s="7"/>
    </row>
    <row r="279" spans="4:4" s="12" customFormat="1" ht="17.5" customHeight="1" x14ac:dyDescent="0.35">
      <c r="D279" s="7"/>
    </row>
    <row r="280" spans="4:4" s="12" customFormat="1" ht="17.5" customHeight="1" x14ac:dyDescent="0.35">
      <c r="D280" s="7"/>
    </row>
    <row r="281" spans="4:4" s="12" customFormat="1" ht="17.5" customHeight="1" x14ac:dyDescent="0.35">
      <c r="D281" s="7"/>
    </row>
    <row r="282" spans="4:4" s="12" customFormat="1" ht="17.5" customHeight="1" x14ac:dyDescent="0.35">
      <c r="D282" s="7"/>
    </row>
    <row r="283" spans="4:4" s="12" customFormat="1" ht="17.5" customHeight="1" x14ac:dyDescent="0.35">
      <c r="D283" s="7"/>
    </row>
    <row r="284" spans="4:4" s="12" customFormat="1" ht="17.5" customHeight="1" x14ac:dyDescent="0.35">
      <c r="D284" s="7"/>
    </row>
    <row r="285" spans="4:4" s="12" customFormat="1" ht="17.5" customHeight="1" x14ac:dyDescent="0.35">
      <c r="D285" s="7"/>
    </row>
    <row r="286" spans="4:4" s="12" customFormat="1" ht="17.5" customHeight="1" x14ac:dyDescent="0.35">
      <c r="D286" s="7"/>
    </row>
    <row r="287" spans="4:4" s="12" customFormat="1" ht="17.5" customHeight="1" x14ac:dyDescent="0.35">
      <c r="D287" s="7"/>
    </row>
    <row r="288" spans="4:4" s="12" customFormat="1" ht="17.5" customHeight="1" x14ac:dyDescent="0.35">
      <c r="D288" s="7"/>
    </row>
    <row r="289" spans="4:4" s="12" customFormat="1" ht="17.5" customHeight="1" x14ac:dyDescent="0.35">
      <c r="D289" s="7"/>
    </row>
    <row r="290" spans="4:4" s="12" customFormat="1" ht="17.5" customHeight="1" x14ac:dyDescent="0.35">
      <c r="D290" s="7"/>
    </row>
    <row r="291" spans="4:4" s="12" customFormat="1" ht="17.5" customHeight="1" x14ac:dyDescent="0.35">
      <c r="D291" s="7"/>
    </row>
    <row r="292" spans="4:4" s="12" customFormat="1" ht="17.5" customHeight="1" x14ac:dyDescent="0.35">
      <c r="D292" s="7"/>
    </row>
    <row r="293" spans="4:4" s="12" customFormat="1" ht="17.5" customHeight="1" x14ac:dyDescent="0.35">
      <c r="D293" s="7"/>
    </row>
    <row r="294" spans="4:4" s="12" customFormat="1" ht="17.5" customHeight="1" x14ac:dyDescent="0.35">
      <c r="D294" s="7"/>
    </row>
    <row r="295" spans="4:4" s="12" customFormat="1" ht="17.5" customHeight="1" x14ac:dyDescent="0.35">
      <c r="D295" s="7"/>
    </row>
    <row r="296" spans="4:4" s="12" customFormat="1" ht="17.5" customHeight="1" x14ac:dyDescent="0.35">
      <c r="D296" s="7"/>
    </row>
    <row r="297" spans="4:4" s="12" customFormat="1" ht="17.5" customHeight="1" x14ac:dyDescent="0.35">
      <c r="D297" s="7"/>
    </row>
    <row r="298" spans="4:4" s="12" customFormat="1" ht="17.5" customHeight="1" x14ac:dyDescent="0.35">
      <c r="D298" s="7"/>
    </row>
    <row r="299" spans="4:4" s="12" customFormat="1" ht="17.5" customHeight="1" x14ac:dyDescent="0.35">
      <c r="D299" s="7"/>
    </row>
    <row r="300" spans="4:4" s="12" customFormat="1" ht="17.5" customHeight="1" x14ac:dyDescent="0.35">
      <c r="D300" s="7"/>
    </row>
    <row r="301" spans="4:4" s="12" customFormat="1" ht="17.5" customHeight="1" x14ac:dyDescent="0.35">
      <c r="D301" s="7"/>
    </row>
    <row r="302" spans="4:4" s="12" customFormat="1" ht="17.5" customHeight="1" x14ac:dyDescent="0.35">
      <c r="D302" s="7"/>
    </row>
    <row r="303" spans="4:4" s="12" customFormat="1" ht="17.5" customHeight="1" x14ac:dyDescent="0.35">
      <c r="D303" s="7"/>
    </row>
    <row r="304" spans="4:4" s="12" customFormat="1" ht="17.5" customHeight="1" x14ac:dyDescent="0.35">
      <c r="D304" s="7"/>
    </row>
    <row r="305" spans="4:4" s="12" customFormat="1" ht="17.5" customHeight="1" x14ac:dyDescent="0.35">
      <c r="D305" s="7"/>
    </row>
    <row r="306" spans="4:4" s="12" customFormat="1" ht="17.5" customHeight="1" x14ac:dyDescent="0.35">
      <c r="D306" s="7"/>
    </row>
    <row r="307" spans="4:4" s="12" customFormat="1" ht="17.5" customHeight="1" x14ac:dyDescent="0.35">
      <c r="D307" s="7"/>
    </row>
    <row r="308" spans="4:4" s="12" customFormat="1" ht="17.5" customHeight="1" x14ac:dyDescent="0.35">
      <c r="D308" s="7"/>
    </row>
    <row r="309" spans="4:4" s="12" customFormat="1" ht="17.5" customHeight="1" x14ac:dyDescent="0.35">
      <c r="D309" s="7"/>
    </row>
    <row r="310" spans="4:4" s="12" customFormat="1" ht="17.5" customHeight="1" x14ac:dyDescent="0.35">
      <c r="D310" s="7"/>
    </row>
    <row r="311" spans="4:4" s="12" customFormat="1" ht="17.5" customHeight="1" x14ac:dyDescent="0.35">
      <c r="D311" s="7"/>
    </row>
    <row r="312" spans="4:4" s="12" customFormat="1" ht="17.5" customHeight="1" x14ac:dyDescent="0.35">
      <c r="D312" s="7"/>
    </row>
    <row r="313" spans="4:4" s="12" customFormat="1" ht="17.5" customHeight="1" x14ac:dyDescent="0.35">
      <c r="D313" s="7"/>
    </row>
    <row r="314" spans="4:4" s="12" customFormat="1" ht="17.5" customHeight="1" x14ac:dyDescent="0.35">
      <c r="D314" s="7"/>
    </row>
    <row r="315" spans="4:4" s="12" customFormat="1" ht="17.5" customHeight="1" x14ac:dyDescent="0.35">
      <c r="D315" s="7"/>
    </row>
    <row r="316" spans="4:4" s="12" customFormat="1" ht="17.5" customHeight="1" x14ac:dyDescent="0.35">
      <c r="D316" s="7"/>
    </row>
    <row r="317" spans="4:4" s="12" customFormat="1" ht="17.5" customHeight="1" x14ac:dyDescent="0.35">
      <c r="D317" s="7"/>
    </row>
    <row r="318" spans="4:4" s="12" customFormat="1" ht="17.5" customHeight="1" x14ac:dyDescent="0.35">
      <c r="D318" s="7"/>
    </row>
    <row r="319" spans="4:4" s="12" customFormat="1" ht="17.5" customHeight="1" x14ac:dyDescent="0.35">
      <c r="D319" s="7"/>
    </row>
    <row r="320" spans="4:4" s="12" customFormat="1" ht="17.5" customHeight="1" x14ac:dyDescent="0.35">
      <c r="D320" s="7"/>
    </row>
    <row r="321" spans="4:4" s="12" customFormat="1" ht="17.5" customHeight="1" x14ac:dyDescent="0.35">
      <c r="D321" s="7"/>
    </row>
    <row r="322" spans="4:4" s="12" customFormat="1" ht="17.5" customHeight="1" x14ac:dyDescent="0.35">
      <c r="D322" s="7"/>
    </row>
    <row r="323" spans="4:4" s="12" customFormat="1" ht="17.5" customHeight="1" x14ac:dyDescent="0.35">
      <c r="D323" s="7"/>
    </row>
    <row r="324" spans="4:4" s="12" customFormat="1" ht="17.5" customHeight="1" x14ac:dyDescent="0.35">
      <c r="D324" s="7"/>
    </row>
    <row r="325" spans="4:4" s="12" customFormat="1" ht="17.5" customHeight="1" x14ac:dyDescent="0.35">
      <c r="D325" s="7"/>
    </row>
    <row r="326" spans="4:4" s="12" customFormat="1" ht="17.5" customHeight="1" x14ac:dyDescent="0.35">
      <c r="D326" s="7"/>
    </row>
    <row r="327" spans="4:4" s="12" customFormat="1" ht="17.5" customHeight="1" x14ac:dyDescent="0.35">
      <c r="D327" s="7"/>
    </row>
    <row r="328" spans="4:4" s="12" customFormat="1" ht="17.5" customHeight="1" x14ac:dyDescent="0.35">
      <c r="D328" s="7"/>
    </row>
    <row r="329" spans="4:4" s="12" customFormat="1" ht="17.5" customHeight="1" x14ac:dyDescent="0.35">
      <c r="D329" s="7"/>
    </row>
    <row r="330" spans="4:4" s="12" customFormat="1" ht="17.5" customHeight="1" x14ac:dyDescent="0.35">
      <c r="D330" s="7"/>
    </row>
    <row r="331" spans="4:4" s="12" customFormat="1" ht="17.5" customHeight="1" x14ac:dyDescent="0.35">
      <c r="D331" s="7"/>
    </row>
    <row r="332" spans="4:4" s="12" customFormat="1" ht="17.5" customHeight="1" x14ac:dyDescent="0.35">
      <c r="D332" s="7"/>
    </row>
    <row r="333" spans="4:4" s="12" customFormat="1" ht="17.5" customHeight="1" x14ac:dyDescent="0.35">
      <c r="D333" s="7"/>
    </row>
    <row r="334" spans="4:4" s="12" customFormat="1" ht="17.5" customHeight="1" x14ac:dyDescent="0.35">
      <c r="D334" s="7"/>
    </row>
    <row r="335" spans="4:4" s="12" customFormat="1" ht="17.5" customHeight="1" x14ac:dyDescent="0.35">
      <c r="D335" s="7"/>
    </row>
    <row r="336" spans="4:4" s="12" customFormat="1" ht="17.5" customHeight="1" x14ac:dyDescent="0.35">
      <c r="D336" s="7"/>
    </row>
    <row r="337" spans="4:4" s="12" customFormat="1" ht="17.5" customHeight="1" x14ac:dyDescent="0.35">
      <c r="D337" s="7"/>
    </row>
    <row r="338" spans="4:4" s="12" customFormat="1" ht="17.5" customHeight="1" x14ac:dyDescent="0.35">
      <c r="D338" s="7"/>
    </row>
    <row r="339" spans="4:4" s="12" customFormat="1" ht="17.5" customHeight="1" x14ac:dyDescent="0.35">
      <c r="D339" s="7"/>
    </row>
    <row r="340" spans="4:4" s="12" customFormat="1" ht="17.5" customHeight="1" x14ac:dyDescent="0.35">
      <c r="D340" s="7"/>
    </row>
    <row r="341" spans="4:4" s="12" customFormat="1" ht="17.5" customHeight="1" x14ac:dyDescent="0.35">
      <c r="D341" s="7"/>
    </row>
    <row r="342" spans="4:4" s="12" customFormat="1" ht="17.5" customHeight="1" x14ac:dyDescent="0.35">
      <c r="D342" s="7"/>
    </row>
    <row r="343" spans="4:4" s="12" customFormat="1" ht="17.5" customHeight="1" x14ac:dyDescent="0.35">
      <c r="D343" s="7"/>
    </row>
    <row r="344" spans="4:4" s="12" customFormat="1" ht="17.5" customHeight="1" x14ac:dyDescent="0.35">
      <c r="D344" s="7"/>
    </row>
    <row r="345" spans="4:4" s="12" customFormat="1" ht="17.5" customHeight="1" x14ac:dyDescent="0.35">
      <c r="D345" s="7"/>
    </row>
    <row r="346" spans="4:4" s="12" customFormat="1" ht="17.5" customHeight="1" x14ac:dyDescent="0.35">
      <c r="D346" s="7"/>
    </row>
    <row r="347" spans="4:4" s="12" customFormat="1" ht="17.5" customHeight="1" x14ac:dyDescent="0.35">
      <c r="D347" s="7"/>
    </row>
    <row r="348" spans="4:4" s="12" customFormat="1" ht="17.5" customHeight="1" x14ac:dyDescent="0.35">
      <c r="D348" s="7"/>
    </row>
    <row r="349" spans="4:4" s="12" customFormat="1" ht="17.5" customHeight="1" x14ac:dyDescent="0.35">
      <c r="D349" s="7"/>
    </row>
    <row r="350" spans="4:4" s="12" customFormat="1" ht="17.5" customHeight="1" x14ac:dyDescent="0.35">
      <c r="D350" s="7"/>
    </row>
    <row r="351" spans="4:4" s="12" customFormat="1" ht="17.5" customHeight="1" x14ac:dyDescent="0.35">
      <c r="D351" s="7"/>
    </row>
    <row r="352" spans="4:4" s="12" customFormat="1" ht="17.5" customHeight="1" x14ac:dyDescent="0.35">
      <c r="D352" s="7"/>
    </row>
    <row r="353" spans="4:4" s="12" customFormat="1" ht="17.5" customHeight="1" x14ac:dyDescent="0.35">
      <c r="D353" s="7"/>
    </row>
    <row r="354" spans="4:4" s="12" customFormat="1" ht="17.5" customHeight="1" x14ac:dyDescent="0.35">
      <c r="D354" s="7"/>
    </row>
    <row r="355" spans="4:4" s="12" customFormat="1" ht="17.5" customHeight="1" x14ac:dyDescent="0.35">
      <c r="D355" s="7"/>
    </row>
    <row r="356" spans="4:4" s="12" customFormat="1" ht="17.5" customHeight="1" x14ac:dyDescent="0.35">
      <c r="D356" s="7"/>
    </row>
    <row r="357" spans="4:4" s="12" customFormat="1" ht="17.5" customHeight="1" x14ac:dyDescent="0.35">
      <c r="D357" s="7"/>
    </row>
    <row r="358" spans="4:4" s="12" customFormat="1" ht="17.5" customHeight="1" x14ac:dyDescent="0.35">
      <c r="D358" s="7"/>
    </row>
    <row r="359" spans="4:4" s="12" customFormat="1" ht="17.5" customHeight="1" x14ac:dyDescent="0.35">
      <c r="D359" s="7"/>
    </row>
    <row r="360" spans="4:4" s="12" customFormat="1" ht="17.5" customHeight="1" x14ac:dyDescent="0.35">
      <c r="D360" s="7"/>
    </row>
    <row r="361" spans="4:4" s="12" customFormat="1" ht="17.5" customHeight="1" x14ac:dyDescent="0.35">
      <c r="D361" s="7"/>
    </row>
    <row r="362" spans="4:4" s="12" customFormat="1" ht="17.5" customHeight="1" x14ac:dyDescent="0.35">
      <c r="D362" s="7"/>
    </row>
    <row r="363" spans="4:4" s="12" customFormat="1" ht="17.5" customHeight="1" x14ac:dyDescent="0.35">
      <c r="D363" s="7"/>
    </row>
    <row r="364" spans="4:4" s="12" customFormat="1" ht="17.5" customHeight="1" x14ac:dyDescent="0.35">
      <c r="D364" s="7"/>
    </row>
    <row r="365" spans="4:4" s="12" customFormat="1" ht="17.5" customHeight="1" x14ac:dyDescent="0.35">
      <c r="D365" s="7"/>
    </row>
    <row r="366" spans="4:4" s="12" customFormat="1" ht="17.5" customHeight="1" x14ac:dyDescent="0.35">
      <c r="D366" s="7"/>
    </row>
    <row r="367" spans="4:4" s="12" customFormat="1" ht="17.5" customHeight="1" x14ac:dyDescent="0.35">
      <c r="D367" s="7"/>
    </row>
    <row r="368" spans="4:4" s="12" customFormat="1" ht="17.5" customHeight="1" x14ac:dyDescent="0.35">
      <c r="D368" s="7"/>
    </row>
    <row r="369" spans="4:4" s="12" customFormat="1" ht="17.5" customHeight="1" x14ac:dyDescent="0.35">
      <c r="D369" s="7"/>
    </row>
    <row r="370" spans="4:4" s="12" customFormat="1" ht="17.5" customHeight="1" x14ac:dyDescent="0.35">
      <c r="D370" s="7"/>
    </row>
    <row r="371" spans="4:4" s="12" customFormat="1" ht="17.5" customHeight="1" x14ac:dyDescent="0.35">
      <c r="D371" s="7"/>
    </row>
    <row r="372" spans="4:4" s="12" customFormat="1" ht="17.5" customHeight="1" x14ac:dyDescent="0.35">
      <c r="D372" s="7"/>
    </row>
    <row r="373" spans="4:4" s="12" customFormat="1" ht="17.5" customHeight="1" x14ac:dyDescent="0.35">
      <c r="D373" s="7"/>
    </row>
    <row r="374" spans="4:4" s="12" customFormat="1" ht="17.5" customHeight="1" x14ac:dyDescent="0.35">
      <c r="D374" s="7"/>
    </row>
    <row r="375" spans="4:4" s="12" customFormat="1" ht="17.5" customHeight="1" x14ac:dyDescent="0.35">
      <c r="D375" s="7"/>
    </row>
    <row r="376" spans="4:4" s="12" customFormat="1" ht="17.5" customHeight="1" x14ac:dyDescent="0.35">
      <c r="D376" s="7"/>
    </row>
    <row r="377" spans="4:4" s="12" customFormat="1" ht="17.5" customHeight="1" x14ac:dyDescent="0.35">
      <c r="D377" s="7"/>
    </row>
    <row r="378" spans="4:4" s="12" customFormat="1" ht="17.5" customHeight="1" x14ac:dyDescent="0.35">
      <c r="D378" s="7"/>
    </row>
  </sheetData>
  <mergeCells count="1">
    <mergeCell ref="A18:G18"/>
  </mergeCells>
  <pageMargins left="0.4236111111111111" right="0.4375" top="0.75" bottom="0.65972222222222221" header="0.3" footer="0.3"/>
  <pageSetup paperSize="9" scale="95" orientation="portrait" r:id="rId1"/>
  <headerFooter>
    <oddHeader>&amp;L&amp;"Arial,Regular"&amp;9Tender No.: SCMU 007/2025/2026
KwaJobe Community Water Supply Scheme (Phase 1)
Section C2.2 - Bill of Quantities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FD15D-8F76-49FE-B9AC-0933D0E44D2A}">
  <dimension ref="A1:K392"/>
  <sheetViews>
    <sheetView view="pageBreakPreview" zoomScaleNormal="100" zoomScaleSheetLayoutView="100" workbookViewId="0">
      <selection activeCell="K7" sqref="K7"/>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16384" width="8.81640625" style="7"/>
  </cols>
  <sheetData>
    <row r="1" spans="1:11" ht="21" x14ac:dyDescent="0.35">
      <c r="A1" s="2" t="s">
        <v>0</v>
      </c>
      <c r="B1" s="5" t="s">
        <v>1</v>
      </c>
      <c r="C1" s="127" t="s">
        <v>546</v>
      </c>
      <c r="D1" s="3" t="s">
        <v>2</v>
      </c>
      <c r="E1" s="6" t="s">
        <v>3</v>
      </c>
      <c r="F1" s="3" t="s">
        <v>4</v>
      </c>
      <c r="G1" s="6" t="s">
        <v>5</v>
      </c>
      <c r="H1" s="4" t="s">
        <v>6</v>
      </c>
    </row>
    <row r="2" spans="1:11" ht="25" customHeight="1" x14ac:dyDescent="0.35">
      <c r="A2" s="28" t="s">
        <v>438</v>
      </c>
      <c r="B2" s="14" t="s">
        <v>460</v>
      </c>
      <c r="C2" s="128"/>
      <c r="D2" s="9" t="s">
        <v>541</v>
      </c>
      <c r="E2" s="10"/>
      <c r="G2" s="19"/>
      <c r="H2" s="20"/>
    </row>
    <row r="3" spans="1:11" ht="24.5" customHeight="1" x14ac:dyDescent="0.35">
      <c r="A3" s="91" t="s">
        <v>444</v>
      </c>
      <c r="B3" s="14" t="s">
        <v>461</v>
      </c>
      <c r="C3" s="128"/>
      <c r="D3" s="27" t="s">
        <v>440</v>
      </c>
      <c r="E3" s="10"/>
      <c r="G3" s="19"/>
      <c r="H3" s="20"/>
    </row>
    <row r="4" spans="1:11" ht="27" customHeight="1" x14ac:dyDescent="0.35">
      <c r="A4" s="92" t="s">
        <v>531</v>
      </c>
      <c r="B4" s="25"/>
      <c r="C4" s="130"/>
      <c r="D4" s="16" t="s">
        <v>462</v>
      </c>
      <c r="E4" s="10" t="s">
        <v>92</v>
      </c>
      <c r="F4" s="12">
        <v>60</v>
      </c>
      <c r="G4" s="19"/>
      <c r="H4" s="20"/>
    </row>
    <row r="5" spans="1:11" ht="17" customHeight="1" x14ac:dyDescent="0.35">
      <c r="A5" s="92"/>
      <c r="B5" s="14"/>
      <c r="C5" s="128"/>
      <c r="D5" s="9"/>
      <c r="E5" s="10"/>
      <c r="G5" s="19"/>
      <c r="H5" s="20"/>
    </row>
    <row r="6" spans="1:11" ht="26.5" customHeight="1" x14ac:dyDescent="0.35">
      <c r="A6" s="91" t="s">
        <v>453</v>
      </c>
      <c r="B6" s="14" t="s">
        <v>14</v>
      </c>
      <c r="C6" s="14"/>
      <c r="D6" s="120" t="s">
        <v>466</v>
      </c>
      <c r="E6" s="10"/>
      <c r="G6" s="19"/>
      <c r="H6" s="20"/>
      <c r="I6" s="90"/>
    </row>
    <row r="7" spans="1:11" ht="24.5" customHeight="1" x14ac:dyDescent="0.35">
      <c r="A7" s="86" t="s">
        <v>454</v>
      </c>
      <c r="B7" s="104"/>
      <c r="C7" s="82" t="s">
        <v>548</v>
      </c>
      <c r="D7" s="112" t="s">
        <v>468</v>
      </c>
      <c r="E7" s="10" t="s">
        <v>92</v>
      </c>
      <c r="F7" s="12">
        <v>60</v>
      </c>
      <c r="G7" s="19"/>
      <c r="H7" s="20"/>
      <c r="I7" s="90"/>
      <c r="K7" s="36"/>
    </row>
    <row r="8" spans="1:11" ht="37.5" customHeight="1" x14ac:dyDescent="0.35">
      <c r="A8" s="86" t="s">
        <v>532</v>
      </c>
      <c r="B8" s="104"/>
      <c r="C8" s="82" t="s">
        <v>548</v>
      </c>
      <c r="D8" s="112" t="s">
        <v>469</v>
      </c>
      <c r="E8" s="10" t="s">
        <v>92</v>
      </c>
      <c r="F8" s="12">
        <v>60</v>
      </c>
      <c r="G8" s="19"/>
      <c r="H8" s="20"/>
      <c r="I8" s="90"/>
      <c r="J8" s="36"/>
    </row>
    <row r="9" spans="1:11" ht="17" customHeight="1" x14ac:dyDescent="0.35">
      <c r="A9" s="86"/>
      <c r="B9" s="104"/>
      <c r="C9" s="131"/>
      <c r="D9" s="113"/>
      <c r="E9" s="82"/>
      <c r="F9" s="102"/>
      <c r="G9" s="83"/>
      <c r="H9" s="20"/>
      <c r="I9" s="90"/>
    </row>
    <row r="10" spans="1:11" ht="17.5" customHeight="1" x14ac:dyDescent="0.35">
      <c r="A10" s="91" t="s">
        <v>455</v>
      </c>
      <c r="B10" s="104" t="s">
        <v>178</v>
      </c>
      <c r="C10" s="131"/>
      <c r="D10" s="121" t="s">
        <v>470</v>
      </c>
      <c r="E10" s="89"/>
      <c r="F10" s="84"/>
      <c r="G10" s="83"/>
      <c r="H10" s="20"/>
      <c r="I10" s="90"/>
    </row>
    <row r="11" spans="1:11" ht="38.5" customHeight="1" x14ac:dyDescent="0.35">
      <c r="A11" s="92" t="s">
        <v>533</v>
      </c>
      <c r="B11" s="104"/>
      <c r="C11" s="131"/>
      <c r="D11" s="114" t="s">
        <v>609</v>
      </c>
      <c r="E11" s="10" t="s">
        <v>98</v>
      </c>
      <c r="F11" s="12">
        <v>50.4</v>
      </c>
      <c r="G11" s="19"/>
      <c r="H11" s="20"/>
      <c r="I11" s="90"/>
    </row>
    <row r="12" spans="1:11" ht="21" customHeight="1" x14ac:dyDescent="0.35">
      <c r="A12" s="87" t="s">
        <v>456</v>
      </c>
      <c r="B12" s="99"/>
      <c r="C12" s="107"/>
      <c r="D12" s="122" t="s">
        <v>471</v>
      </c>
      <c r="E12" s="85"/>
      <c r="F12" s="88"/>
      <c r="G12" s="83"/>
      <c r="H12" s="20"/>
      <c r="I12" s="90"/>
    </row>
    <row r="13" spans="1:11" ht="17.5" customHeight="1" x14ac:dyDescent="0.35">
      <c r="A13" s="92" t="s">
        <v>534</v>
      </c>
      <c r="B13" s="97"/>
      <c r="C13" s="25"/>
      <c r="D13" s="117" t="s">
        <v>472</v>
      </c>
      <c r="E13" s="10" t="s">
        <v>98</v>
      </c>
      <c r="F13" s="12">
        <v>18</v>
      </c>
      <c r="G13" s="19"/>
      <c r="H13" s="20"/>
      <c r="I13" s="90"/>
    </row>
    <row r="14" spans="1:11" ht="27" customHeight="1" x14ac:dyDescent="0.35">
      <c r="A14" s="92" t="s">
        <v>535</v>
      </c>
      <c r="B14" s="97"/>
      <c r="C14" s="25"/>
      <c r="D14" s="116" t="s">
        <v>473</v>
      </c>
      <c r="E14" s="10" t="s">
        <v>98</v>
      </c>
      <c r="G14" s="19"/>
      <c r="H14" s="20"/>
      <c r="I14" s="90"/>
    </row>
    <row r="15" spans="1:11" ht="17.5" customHeight="1" x14ac:dyDescent="0.35">
      <c r="A15" s="92"/>
      <c r="B15" s="97"/>
      <c r="C15" s="25"/>
      <c r="D15" s="117"/>
      <c r="E15" s="10"/>
      <c r="G15" s="19"/>
      <c r="H15" s="20"/>
      <c r="I15" s="90"/>
    </row>
    <row r="16" spans="1:11" ht="17.5" customHeight="1" x14ac:dyDescent="0.35">
      <c r="A16" s="91" t="s">
        <v>536</v>
      </c>
      <c r="B16" s="104" t="s">
        <v>178</v>
      </c>
      <c r="C16" s="131"/>
      <c r="D16" s="123" t="s">
        <v>474</v>
      </c>
      <c r="E16" s="10"/>
      <c r="G16" s="19"/>
      <c r="H16" s="20"/>
      <c r="I16" s="90"/>
    </row>
    <row r="17" spans="1:9" ht="37.5" customHeight="1" x14ac:dyDescent="0.35">
      <c r="A17" s="92" t="s">
        <v>537</v>
      </c>
      <c r="B17" s="97"/>
      <c r="C17" s="25"/>
      <c r="D17" s="116" t="s">
        <v>475</v>
      </c>
      <c r="E17" s="10" t="s">
        <v>98</v>
      </c>
      <c r="F17" s="12">
        <v>58</v>
      </c>
      <c r="G17" s="19"/>
      <c r="H17" s="20"/>
      <c r="I17" s="90"/>
    </row>
    <row r="18" spans="1:9" ht="17.5" customHeight="1" x14ac:dyDescent="0.35">
      <c r="A18" s="92"/>
      <c r="B18" s="97"/>
      <c r="C18" s="25"/>
      <c r="D18" s="117"/>
      <c r="E18" s="10"/>
      <c r="G18" s="19"/>
      <c r="H18" s="20"/>
      <c r="I18" s="90"/>
    </row>
    <row r="19" spans="1:9" ht="29.5" customHeight="1" x14ac:dyDescent="0.35">
      <c r="A19" s="91" t="s">
        <v>538</v>
      </c>
      <c r="B19" s="107" t="s">
        <v>413</v>
      </c>
      <c r="C19" s="107"/>
      <c r="D19" s="124" t="s">
        <v>477</v>
      </c>
      <c r="E19" s="105"/>
      <c r="F19" s="106"/>
      <c r="G19" s="19"/>
      <c r="H19" s="20"/>
      <c r="I19" s="90"/>
    </row>
    <row r="20" spans="1:9" ht="17.5" customHeight="1" x14ac:dyDescent="0.35">
      <c r="A20" s="92" t="s">
        <v>727</v>
      </c>
      <c r="B20" s="107" t="s">
        <v>478</v>
      </c>
      <c r="C20" s="107"/>
      <c r="D20" s="119" t="s">
        <v>479</v>
      </c>
      <c r="E20" s="105"/>
      <c r="F20" s="106"/>
      <c r="G20" s="19"/>
      <c r="H20" s="20"/>
      <c r="I20" s="90"/>
    </row>
    <row r="21" spans="1:9" ht="17.5" customHeight="1" x14ac:dyDescent="0.35">
      <c r="A21" s="92" t="s">
        <v>728</v>
      </c>
      <c r="B21" s="107"/>
      <c r="C21" s="107"/>
      <c r="D21" s="119" t="s">
        <v>480</v>
      </c>
      <c r="E21" s="105" t="s">
        <v>177</v>
      </c>
      <c r="F21" s="12">
        <v>900</v>
      </c>
      <c r="G21" s="19"/>
      <c r="H21" s="20"/>
      <c r="I21" s="90"/>
    </row>
    <row r="22" spans="1:9" ht="17.5" customHeight="1" x14ac:dyDescent="0.35">
      <c r="A22" s="92"/>
      <c r="B22" s="97"/>
      <c r="C22" s="25"/>
      <c r="D22" s="117"/>
      <c r="E22" s="10"/>
      <c r="G22" s="19"/>
      <c r="H22" s="20"/>
      <c r="I22" s="90"/>
    </row>
    <row r="23" spans="1:9" ht="17.5" customHeight="1" x14ac:dyDescent="0.35">
      <c r="A23" s="92"/>
      <c r="B23" s="97"/>
      <c r="C23" s="25"/>
      <c r="D23" s="117"/>
      <c r="E23" s="10"/>
      <c r="G23" s="19"/>
      <c r="H23" s="20"/>
      <c r="I23" s="90"/>
    </row>
    <row r="24" spans="1:9" ht="17.5" customHeight="1" x14ac:dyDescent="0.35">
      <c r="A24" s="92"/>
      <c r="B24" s="97"/>
      <c r="C24" s="25"/>
      <c r="D24" s="117"/>
      <c r="E24" s="10"/>
      <c r="G24" s="19"/>
      <c r="H24" s="20"/>
      <c r="I24" s="90"/>
    </row>
    <row r="25" spans="1:9" ht="17.5" customHeight="1" x14ac:dyDescent="0.35">
      <c r="A25" s="92"/>
      <c r="B25" s="97"/>
      <c r="C25" s="25"/>
      <c r="D25" s="117"/>
      <c r="E25" s="10"/>
      <c r="G25" s="19"/>
      <c r="H25" s="20"/>
      <c r="I25" s="90"/>
    </row>
    <row r="26" spans="1:9" ht="17.5" customHeight="1" x14ac:dyDescent="0.35">
      <c r="A26" s="92"/>
      <c r="B26" s="97"/>
      <c r="C26" s="25"/>
      <c r="D26" s="117"/>
      <c r="E26" s="10"/>
      <c r="G26" s="19"/>
      <c r="H26" s="20"/>
      <c r="I26" s="90"/>
    </row>
    <row r="27" spans="1:9" ht="17.5" customHeight="1" x14ac:dyDescent="0.35">
      <c r="A27" s="92"/>
      <c r="B27" s="97"/>
      <c r="C27" s="25"/>
      <c r="D27" s="117"/>
      <c r="E27" s="10"/>
      <c r="G27" s="19"/>
      <c r="H27" s="20"/>
      <c r="I27" s="90"/>
    </row>
    <row r="28" spans="1:9" ht="17.5" customHeight="1" x14ac:dyDescent="0.35">
      <c r="A28" s="92"/>
      <c r="B28" s="97"/>
      <c r="C28" s="25"/>
      <c r="D28" s="117"/>
      <c r="E28" s="10"/>
      <c r="G28" s="19"/>
      <c r="H28" s="20"/>
      <c r="I28" s="90"/>
    </row>
    <row r="29" spans="1:9" ht="17.5" customHeight="1" x14ac:dyDescent="0.35">
      <c r="A29" s="92"/>
      <c r="B29" s="97"/>
      <c r="C29" s="25"/>
      <c r="D29" s="117"/>
      <c r="E29" s="10"/>
      <c r="G29" s="19"/>
      <c r="H29" s="20"/>
      <c r="I29" s="90"/>
    </row>
    <row r="30" spans="1:9" ht="17.5" customHeight="1" x14ac:dyDescent="0.35">
      <c r="A30" s="92"/>
      <c r="B30" s="96"/>
      <c r="C30" s="10"/>
      <c r="D30" s="117"/>
      <c r="E30" s="10"/>
      <c r="G30" s="19"/>
      <c r="H30" s="20"/>
      <c r="I30" s="90"/>
    </row>
    <row r="31" spans="1:9" ht="17.5" customHeight="1" x14ac:dyDescent="0.35">
      <c r="A31" s="29"/>
      <c r="B31" s="10"/>
      <c r="C31" s="129"/>
      <c r="D31" s="16"/>
      <c r="E31" s="10"/>
      <c r="G31" s="19"/>
      <c r="H31" s="20"/>
    </row>
    <row r="32" spans="1:9" s="12" customFormat="1" ht="20" customHeight="1" x14ac:dyDescent="0.35">
      <c r="A32" s="146" t="s">
        <v>439</v>
      </c>
      <c r="B32" s="147"/>
      <c r="C32" s="148"/>
      <c r="D32" s="147"/>
      <c r="E32" s="147"/>
      <c r="F32" s="147"/>
      <c r="G32" s="148"/>
      <c r="H32" s="24"/>
    </row>
    <row r="33" spans="4:4" s="12" customFormat="1" ht="17.5" customHeight="1" x14ac:dyDescent="0.35">
      <c r="D33" s="7"/>
    </row>
    <row r="34" spans="4:4" s="12" customFormat="1" ht="17.5" customHeight="1" x14ac:dyDescent="0.35">
      <c r="D34" s="7"/>
    </row>
    <row r="35" spans="4:4" s="12" customFormat="1" ht="17.5" customHeight="1" x14ac:dyDescent="0.35">
      <c r="D35" s="7"/>
    </row>
    <row r="36" spans="4:4" s="12" customFormat="1" ht="17.5" customHeight="1" x14ac:dyDescent="0.35">
      <c r="D36" s="7"/>
    </row>
    <row r="37" spans="4:4" s="12" customFormat="1" ht="17.5" customHeight="1" x14ac:dyDescent="0.35">
      <c r="D37" s="7"/>
    </row>
    <row r="38" spans="4:4" s="12" customFormat="1" ht="17.5" customHeight="1" x14ac:dyDescent="0.35">
      <c r="D38" s="7"/>
    </row>
    <row r="39" spans="4:4" s="12" customFormat="1" ht="17.5" customHeight="1" x14ac:dyDescent="0.35">
      <c r="D39" s="7"/>
    </row>
    <row r="40" spans="4:4" s="12" customFormat="1" ht="17.5" customHeight="1" x14ac:dyDescent="0.35">
      <c r="D40" s="7"/>
    </row>
    <row r="41" spans="4:4" s="12" customFormat="1" ht="17.5" customHeight="1" x14ac:dyDescent="0.35">
      <c r="D41" s="7"/>
    </row>
    <row r="42" spans="4:4" s="12" customFormat="1" ht="17.5" customHeight="1" x14ac:dyDescent="0.35">
      <c r="D42" s="7"/>
    </row>
    <row r="43" spans="4:4" s="12" customFormat="1" ht="17.5" customHeight="1" x14ac:dyDescent="0.35">
      <c r="D43" s="7"/>
    </row>
    <row r="44" spans="4:4" s="12" customFormat="1" ht="17.5" customHeight="1" x14ac:dyDescent="0.35">
      <c r="D44" s="7"/>
    </row>
    <row r="45" spans="4:4" s="12" customFormat="1" ht="17.5" customHeight="1" x14ac:dyDescent="0.35">
      <c r="D45" s="7"/>
    </row>
    <row r="46" spans="4:4" s="12" customFormat="1" ht="17.5" customHeight="1" x14ac:dyDescent="0.35">
      <c r="D46" s="7"/>
    </row>
    <row r="47" spans="4:4" s="12" customFormat="1" ht="17.5" customHeight="1" x14ac:dyDescent="0.35">
      <c r="D47" s="7"/>
    </row>
    <row r="48" spans="4:4" s="12" customFormat="1" ht="17.5" customHeight="1" x14ac:dyDescent="0.35">
      <c r="D48" s="7"/>
    </row>
    <row r="49" spans="4:4" s="12" customFormat="1" ht="17.5" customHeight="1" x14ac:dyDescent="0.35">
      <c r="D49" s="7"/>
    </row>
    <row r="50" spans="4:4" s="12" customFormat="1" ht="17.5" customHeight="1" x14ac:dyDescent="0.35">
      <c r="D50" s="7"/>
    </row>
    <row r="51" spans="4:4" s="12" customFormat="1" ht="17.5" customHeight="1" x14ac:dyDescent="0.35">
      <c r="D51" s="7"/>
    </row>
    <row r="52" spans="4:4" s="12" customFormat="1" ht="17.5" customHeight="1" x14ac:dyDescent="0.35">
      <c r="D52" s="7"/>
    </row>
    <row r="53" spans="4:4" s="12" customFormat="1" ht="17.5" customHeight="1" x14ac:dyDescent="0.35">
      <c r="D53" s="7"/>
    </row>
    <row r="54" spans="4:4" s="12" customFormat="1" ht="17.5" customHeight="1" x14ac:dyDescent="0.35">
      <c r="D54" s="7"/>
    </row>
    <row r="55" spans="4:4" s="12" customFormat="1" ht="17.5" customHeight="1" x14ac:dyDescent="0.35">
      <c r="D55" s="7"/>
    </row>
    <row r="56" spans="4:4" s="12" customFormat="1" ht="17.5" customHeight="1" x14ac:dyDescent="0.35">
      <c r="D56" s="7"/>
    </row>
    <row r="57" spans="4:4" s="12" customFormat="1" ht="17.5" customHeight="1" x14ac:dyDescent="0.35">
      <c r="D57" s="7"/>
    </row>
    <row r="58" spans="4:4" s="12" customFormat="1" ht="17.5" customHeight="1" x14ac:dyDescent="0.35">
      <c r="D58" s="7"/>
    </row>
    <row r="59" spans="4:4" s="12" customFormat="1" ht="17.5" customHeight="1" x14ac:dyDescent="0.35">
      <c r="D59" s="7"/>
    </row>
    <row r="60" spans="4:4" s="12" customFormat="1" ht="17.5" customHeight="1" x14ac:dyDescent="0.35">
      <c r="D60" s="7"/>
    </row>
    <row r="61" spans="4:4" s="12" customFormat="1" ht="17.5" customHeight="1" x14ac:dyDescent="0.35">
      <c r="D61" s="7"/>
    </row>
    <row r="62" spans="4:4" s="12" customFormat="1" ht="17.5" customHeight="1" x14ac:dyDescent="0.35">
      <c r="D62" s="7"/>
    </row>
    <row r="63" spans="4:4" s="12" customFormat="1" ht="17.5" customHeight="1" x14ac:dyDescent="0.35">
      <c r="D63" s="7"/>
    </row>
    <row r="64" spans="4:4" s="12" customFormat="1" ht="17.5" customHeight="1" x14ac:dyDescent="0.35">
      <c r="D64" s="7"/>
    </row>
    <row r="65" spans="4:4" s="12" customFormat="1" ht="17.5" customHeight="1" x14ac:dyDescent="0.35">
      <c r="D65" s="7"/>
    </row>
    <row r="66" spans="4:4" s="12" customFormat="1" ht="17.5" customHeight="1" x14ac:dyDescent="0.35">
      <c r="D66" s="7"/>
    </row>
    <row r="67" spans="4:4" s="12" customFormat="1" ht="17.5" customHeight="1" x14ac:dyDescent="0.35">
      <c r="D67" s="7"/>
    </row>
    <row r="68" spans="4:4" s="12" customFormat="1" ht="17.5" customHeight="1" x14ac:dyDescent="0.35">
      <c r="D68" s="7"/>
    </row>
    <row r="69" spans="4:4" s="12" customFormat="1" ht="17.5" customHeight="1" x14ac:dyDescent="0.35">
      <c r="D69" s="7"/>
    </row>
    <row r="70" spans="4:4" s="12" customFormat="1" ht="17.5" customHeight="1" x14ac:dyDescent="0.35">
      <c r="D70" s="7"/>
    </row>
    <row r="71" spans="4:4" s="12" customFormat="1" ht="17.5" customHeight="1" x14ac:dyDescent="0.35">
      <c r="D71" s="7"/>
    </row>
    <row r="72" spans="4:4" s="12" customFormat="1" ht="17.5" customHeight="1" x14ac:dyDescent="0.35">
      <c r="D72" s="7"/>
    </row>
    <row r="73" spans="4:4" s="12" customFormat="1" ht="17.5" customHeight="1" x14ac:dyDescent="0.35">
      <c r="D73" s="7"/>
    </row>
    <row r="74" spans="4:4" s="12" customFormat="1" ht="17.5" customHeight="1" x14ac:dyDescent="0.35">
      <c r="D74" s="7"/>
    </row>
    <row r="75" spans="4:4" s="12" customFormat="1" ht="17.5" customHeight="1" x14ac:dyDescent="0.35">
      <c r="D75" s="7"/>
    </row>
    <row r="76" spans="4:4" s="12" customFormat="1" ht="17.5" customHeight="1" x14ac:dyDescent="0.35">
      <c r="D76" s="7"/>
    </row>
    <row r="77" spans="4:4" s="12" customFormat="1" ht="17.5" customHeight="1" x14ac:dyDescent="0.35">
      <c r="D77" s="7"/>
    </row>
    <row r="78" spans="4:4" s="12" customFormat="1" ht="17.5" customHeight="1" x14ac:dyDescent="0.35">
      <c r="D78" s="7"/>
    </row>
    <row r="79" spans="4:4" s="12" customFormat="1" ht="17.5" customHeight="1" x14ac:dyDescent="0.35">
      <c r="D79" s="7"/>
    </row>
    <row r="80" spans="4:4" s="12" customFormat="1" ht="17.5" customHeight="1" x14ac:dyDescent="0.35">
      <c r="D80" s="7"/>
    </row>
    <row r="81" spans="4:4" s="12" customFormat="1" ht="17.5" customHeight="1" x14ac:dyDescent="0.35">
      <c r="D81" s="7"/>
    </row>
    <row r="82" spans="4:4" s="12" customFormat="1" ht="17.5" customHeight="1" x14ac:dyDescent="0.35">
      <c r="D82" s="7"/>
    </row>
    <row r="83" spans="4:4" s="12" customFormat="1" ht="17.5" customHeight="1" x14ac:dyDescent="0.35">
      <c r="D83" s="7"/>
    </row>
    <row r="84" spans="4:4" s="12" customFormat="1" ht="17.5" customHeight="1" x14ac:dyDescent="0.35">
      <c r="D84" s="7"/>
    </row>
    <row r="85" spans="4:4" s="12" customFormat="1" ht="17.5" customHeight="1" x14ac:dyDescent="0.35">
      <c r="D85" s="7"/>
    </row>
    <row r="86" spans="4:4" s="12" customFormat="1" ht="17.5" customHeight="1" x14ac:dyDescent="0.35">
      <c r="D86" s="7"/>
    </row>
    <row r="87" spans="4:4" s="12" customFormat="1" ht="17.5" customHeight="1" x14ac:dyDescent="0.35">
      <c r="D87" s="7"/>
    </row>
    <row r="88" spans="4:4" s="12" customFormat="1" ht="17.5" customHeight="1" x14ac:dyDescent="0.35">
      <c r="D88" s="7"/>
    </row>
    <row r="89" spans="4:4" s="12" customFormat="1" ht="17.5" customHeight="1" x14ac:dyDescent="0.35">
      <c r="D89" s="7"/>
    </row>
    <row r="90" spans="4:4" s="12" customFormat="1" ht="17.5" customHeight="1" x14ac:dyDescent="0.35">
      <c r="D90" s="7"/>
    </row>
    <row r="91" spans="4:4" s="12" customFormat="1" ht="17.5" customHeight="1" x14ac:dyDescent="0.35">
      <c r="D91" s="7"/>
    </row>
    <row r="92" spans="4:4" s="12" customFormat="1" ht="17.5" customHeight="1" x14ac:dyDescent="0.35">
      <c r="D92" s="7"/>
    </row>
    <row r="93" spans="4:4" s="12" customFormat="1" ht="17.5" customHeight="1" x14ac:dyDescent="0.35">
      <c r="D93" s="7"/>
    </row>
    <row r="94" spans="4:4" s="12" customFormat="1" ht="17.5" customHeight="1" x14ac:dyDescent="0.35">
      <c r="D94" s="7"/>
    </row>
    <row r="95" spans="4:4" s="12" customFormat="1" ht="17.5" customHeight="1" x14ac:dyDescent="0.35">
      <c r="D95" s="7"/>
    </row>
    <row r="96" spans="4:4" s="12" customFormat="1" ht="17.5" customHeight="1" x14ac:dyDescent="0.35">
      <c r="D96" s="7"/>
    </row>
    <row r="97" spans="4:4" s="12" customFormat="1" ht="17.5" customHeight="1" x14ac:dyDescent="0.35">
      <c r="D97" s="7"/>
    </row>
    <row r="98" spans="4:4" s="12" customFormat="1" ht="17.5" customHeight="1" x14ac:dyDescent="0.35">
      <c r="D98" s="7"/>
    </row>
    <row r="99" spans="4:4" s="12" customFormat="1" ht="17.5" customHeight="1" x14ac:dyDescent="0.35">
      <c r="D99" s="7"/>
    </row>
    <row r="100" spans="4:4" s="12" customFormat="1" ht="17.5" customHeight="1" x14ac:dyDescent="0.35">
      <c r="D100" s="7"/>
    </row>
    <row r="101" spans="4:4" s="12" customFormat="1" ht="17.5" customHeight="1" x14ac:dyDescent="0.35">
      <c r="D101" s="7"/>
    </row>
    <row r="102" spans="4:4" s="12" customFormat="1" ht="17.5" customHeight="1" x14ac:dyDescent="0.35">
      <c r="D102" s="7"/>
    </row>
    <row r="103" spans="4:4" s="12" customFormat="1" ht="17.5" customHeight="1" x14ac:dyDescent="0.35">
      <c r="D103" s="7"/>
    </row>
    <row r="104" spans="4:4" s="12" customFormat="1" ht="17.5" customHeight="1" x14ac:dyDescent="0.35">
      <c r="D104" s="7"/>
    </row>
    <row r="105" spans="4:4" s="12" customFormat="1" ht="17.5" customHeight="1" x14ac:dyDescent="0.35">
      <c r="D105" s="7"/>
    </row>
    <row r="106" spans="4:4" s="12" customFormat="1" ht="17.5" customHeight="1" x14ac:dyDescent="0.35">
      <c r="D106" s="7"/>
    </row>
    <row r="107" spans="4:4" s="12" customFormat="1" ht="17.5" customHeight="1" x14ac:dyDescent="0.35">
      <c r="D107" s="7"/>
    </row>
    <row r="108" spans="4:4" s="12" customFormat="1" ht="17.5" customHeight="1" x14ac:dyDescent="0.35">
      <c r="D108" s="7"/>
    </row>
    <row r="109" spans="4:4" s="12" customFormat="1" ht="17.5" customHeight="1" x14ac:dyDescent="0.35">
      <c r="D109" s="7"/>
    </row>
    <row r="110" spans="4:4" s="12" customFormat="1" ht="17.5" customHeight="1" x14ac:dyDescent="0.35">
      <c r="D110" s="7"/>
    </row>
    <row r="111" spans="4:4" s="12" customFormat="1" ht="17.5" customHeight="1" x14ac:dyDescent="0.35">
      <c r="D111" s="7"/>
    </row>
    <row r="112" spans="4:4" s="12" customFormat="1" ht="17.5" customHeight="1" x14ac:dyDescent="0.35">
      <c r="D112" s="7"/>
    </row>
    <row r="113" spans="4:4" s="12" customFormat="1" ht="17.5" customHeight="1" x14ac:dyDescent="0.35">
      <c r="D113" s="7"/>
    </row>
    <row r="114" spans="4:4" s="12" customFormat="1" ht="17.5" customHeight="1" x14ac:dyDescent="0.35">
      <c r="D114" s="7"/>
    </row>
    <row r="115" spans="4:4" s="12" customFormat="1" ht="17.5" customHeight="1" x14ac:dyDescent="0.35">
      <c r="D115" s="7"/>
    </row>
    <row r="116" spans="4:4" s="12" customFormat="1" ht="17.5" customHeight="1" x14ac:dyDescent="0.35">
      <c r="D116" s="7"/>
    </row>
    <row r="117" spans="4:4" s="12" customFormat="1" ht="17.5" customHeight="1" x14ac:dyDescent="0.35">
      <c r="D117" s="7"/>
    </row>
    <row r="118" spans="4:4" s="12" customFormat="1" ht="17.5" customHeight="1" x14ac:dyDescent="0.35">
      <c r="D118" s="7"/>
    </row>
    <row r="119" spans="4:4" s="12" customFormat="1" ht="17.5" customHeight="1" x14ac:dyDescent="0.35">
      <c r="D119" s="7"/>
    </row>
    <row r="120" spans="4:4" s="12" customFormat="1" ht="17.5" customHeight="1" x14ac:dyDescent="0.35">
      <c r="D120" s="7"/>
    </row>
    <row r="121" spans="4:4" s="12" customFormat="1" ht="17.5" customHeight="1" x14ac:dyDescent="0.35">
      <c r="D121" s="7"/>
    </row>
    <row r="122" spans="4:4" s="12" customFormat="1" ht="17.5" customHeight="1" x14ac:dyDescent="0.35">
      <c r="D122" s="7"/>
    </row>
    <row r="123" spans="4:4" s="12" customFormat="1" ht="17.5" customHeight="1" x14ac:dyDescent="0.35">
      <c r="D123" s="7"/>
    </row>
    <row r="124" spans="4:4" s="12" customFormat="1" ht="17.5" customHeight="1" x14ac:dyDescent="0.35">
      <c r="D124" s="7"/>
    </row>
    <row r="125" spans="4:4" s="12" customFormat="1" ht="17.5" customHeight="1" x14ac:dyDescent="0.35">
      <c r="D125" s="7"/>
    </row>
    <row r="126" spans="4:4" s="12" customFormat="1" ht="17.5" customHeight="1" x14ac:dyDescent="0.35">
      <c r="D126" s="7"/>
    </row>
    <row r="127" spans="4:4" s="12" customFormat="1" ht="17.5" customHeight="1" x14ac:dyDescent="0.35">
      <c r="D127" s="7"/>
    </row>
    <row r="128" spans="4:4" s="12" customFormat="1" ht="17.5" customHeight="1" x14ac:dyDescent="0.35">
      <c r="D128" s="7"/>
    </row>
    <row r="129" spans="4:4" s="12" customFormat="1" ht="17.5" customHeight="1" x14ac:dyDescent="0.35">
      <c r="D129" s="7"/>
    </row>
    <row r="130" spans="4:4" s="12" customFormat="1" ht="17.5" customHeight="1" x14ac:dyDescent="0.35">
      <c r="D130" s="7"/>
    </row>
    <row r="131" spans="4:4" s="12" customFormat="1" ht="17.5" customHeight="1" x14ac:dyDescent="0.35">
      <c r="D131" s="7"/>
    </row>
    <row r="132" spans="4:4" s="12" customFormat="1" ht="17.5" customHeight="1" x14ac:dyDescent="0.35">
      <c r="D132" s="7"/>
    </row>
    <row r="133" spans="4:4" s="12" customFormat="1" ht="17.5" customHeight="1" x14ac:dyDescent="0.35">
      <c r="D133" s="7"/>
    </row>
    <row r="134" spans="4:4" s="12" customFormat="1" ht="17.5" customHeight="1" x14ac:dyDescent="0.35">
      <c r="D134" s="7"/>
    </row>
    <row r="135" spans="4:4" s="12" customFormat="1" ht="17.5" customHeight="1" x14ac:dyDescent="0.35">
      <c r="D135" s="7"/>
    </row>
    <row r="136" spans="4:4" s="12" customFormat="1" ht="17.5" customHeight="1" x14ac:dyDescent="0.35">
      <c r="D136" s="7"/>
    </row>
    <row r="137" spans="4:4" s="12" customFormat="1" ht="17.5" customHeight="1" x14ac:dyDescent="0.35">
      <c r="D137" s="7"/>
    </row>
    <row r="138" spans="4:4" s="12" customFormat="1" ht="17.5" customHeight="1" x14ac:dyDescent="0.35">
      <c r="D138" s="7"/>
    </row>
    <row r="139" spans="4:4" s="12" customFormat="1" ht="17.5" customHeight="1" x14ac:dyDescent="0.35">
      <c r="D139" s="7"/>
    </row>
    <row r="140" spans="4:4" s="12" customFormat="1" ht="17.5" customHeight="1" x14ac:dyDescent="0.35">
      <c r="D140" s="7"/>
    </row>
    <row r="141" spans="4:4" s="12" customFormat="1" ht="17.5" customHeight="1" x14ac:dyDescent="0.35">
      <c r="D141" s="7"/>
    </row>
    <row r="142" spans="4:4" s="12" customFormat="1" ht="17.5" customHeight="1" x14ac:dyDescent="0.35">
      <c r="D142" s="7"/>
    </row>
    <row r="143" spans="4:4" s="12" customFormat="1" ht="17.5" customHeight="1" x14ac:dyDescent="0.35">
      <c r="D143" s="7"/>
    </row>
    <row r="144" spans="4:4" s="12" customFormat="1" ht="17.5" customHeight="1" x14ac:dyDescent="0.35">
      <c r="D144" s="7"/>
    </row>
    <row r="145" spans="4:4" s="12" customFormat="1" ht="17.5" customHeight="1" x14ac:dyDescent="0.35">
      <c r="D145" s="7"/>
    </row>
    <row r="146" spans="4:4" s="12" customFormat="1" ht="17.5" customHeight="1" x14ac:dyDescent="0.35">
      <c r="D146" s="7"/>
    </row>
    <row r="147" spans="4:4" s="12" customFormat="1" ht="17.5" customHeight="1" x14ac:dyDescent="0.35">
      <c r="D147" s="7"/>
    </row>
    <row r="148" spans="4:4" s="12" customFormat="1" ht="17.5" customHeight="1" x14ac:dyDescent="0.35">
      <c r="D148" s="7"/>
    </row>
    <row r="149" spans="4:4" s="12" customFormat="1" ht="17.5" customHeight="1" x14ac:dyDescent="0.35">
      <c r="D149" s="7"/>
    </row>
    <row r="150" spans="4:4" s="12" customFormat="1" ht="17.5" customHeight="1" x14ac:dyDescent="0.35">
      <c r="D150" s="7"/>
    </row>
    <row r="151" spans="4:4" s="12" customFormat="1" ht="17.5" customHeight="1" x14ac:dyDescent="0.35">
      <c r="D151" s="7"/>
    </row>
    <row r="152" spans="4:4" s="12" customFormat="1" ht="17.5" customHeight="1" x14ac:dyDescent="0.35">
      <c r="D152" s="7"/>
    </row>
    <row r="153" spans="4:4" s="12" customFormat="1" ht="17.5" customHeight="1" x14ac:dyDescent="0.35">
      <c r="D153" s="7"/>
    </row>
    <row r="154" spans="4:4" s="12" customFormat="1" ht="17.5" customHeight="1" x14ac:dyDescent="0.35">
      <c r="D154" s="7"/>
    </row>
    <row r="155" spans="4:4" s="12" customFormat="1" ht="17.5" customHeight="1" x14ac:dyDescent="0.35">
      <c r="D155" s="7"/>
    </row>
    <row r="156" spans="4:4" s="12" customFormat="1" ht="17.5" customHeight="1" x14ac:dyDescent="0.35">
      <c r="D156" s="7"/>
    </row>
    <row r="157" spans="4:4" s="12" customFormat="1" ht="17.5" customHeight="1" x14ac:dyDescent="0.35">
      <c r="D157" s="7"/>
    </row>
    <row r="158" spans="4:4" s="12" customFormat="1" ht="17.5" customHeight="1" x14ac:dyDescent="0.35">
      <c r="D158" s="7"/>
    </row>
    <row r="159" spans="4:4" s="12" customFormat="1" ht="17.5" customHeight="1" x14ac:dyDescent="0.35">
      <c r="D159" s="7"/>
    </row>
    <row r="160" spans="4:4" s="12" customFormat="1" ht="17.5" customHeight="1" x14ac:dyDescent="0.35">
      <c r="D160" s="7"/>
    </row>
    <row r="161" spans="4:4" s="12" customFormat="1" ht="17.5" customHeight="1" x14ac:dyDescent="0.35">
      <c r="D161" s="7"/>
    </row>
    <row r="162" spans="4:4" s="12" customFormat="1" ht="17.5" customHeight="1" x14ac:dyDescent="0.35">
      <c r="D162" s="7"/>
    </row>
    <row r="163" spans="4:4" s="12" customFormat="1" ht="17.5" customHeight="1" x14ac:dyDescent="0.35">
      <c r="D163" s="7"/>
    </row>
    <row r="164" spans="4:4" s="12" customFormat="1" ht="17.5" customHeight="1" x14ac:dyDescent="0.35">
      <c r="D164" s="7"/>
    </row>
    <row r="165" spans="4:4" s="12" customFormat="1" ht="17.5" customHeight="1" x14ac:dyDescent="0.35">
      <c r="D165" s="7"/>
    </row>
    <row r="166" spans="4:4" s="12" customFormat="1" ht="17.5" customHeight="1" x14ac:dyDescent="0.35">
      <c r="D166" s="7"/>
    </row>
    <row r="167" spans="4:4" s="12" customFormat="1" ht="17.5" customHeight="1" x14ac:dyDescent="0.35">
      <c r="D167" s="7"/>
    </row>
    <row r="168" spans="4:4" s="12" customFormat="1" ht="17.5" customHeight="1" x14ac:dyDescent="0.35">
      <c r="D168" s="7"/>
    </row>
    <row r="169" spans="4:4" s="12" customFormat="1" ht="17.5" customHeight="1" x14ac:dyDescent="0.35">
      <c r="D169" s="7"/>
    </row>
    <row r="170" spans="4:4" s="12" customFormat="1" ht="17.5" customHeight="1" x14ac:dyDescent="0.35">
      <c r="D170" s="7"/>
    </row>
    <row r="171" spans="4:4" s="12" customFormat="1" ht="17.5" customHeight="1" x14ac:dyDescent="0.35">
      <c r="D171" s="7"/>
    </row>
    <row r="172" spans="4:4" s="12" customFormat="1" ht="17.5" customHeight="1" x14ac:dyDescent="0.35">
      <c r="D172" s="7"/>
    </row>
    <row r="173" spans="4:4" s="12" customFormat="1" ht="17.5" customHeight="1" x14ac:dyDescent="0.35">
      <c r="D173" s="7"/>
    </row>
    <row r="174" spans="4:4" s="12" customFormat="1" ht="17.5" customHeight="1" x14ac:dyDescent="0.35">
      <c r="D174" s="7"/>
    </row>
    <row r="175" spans="4:4" s="12" customFormat="1" ht="17.5" customHeight="1" x14ac:dyDescent="0.35">
      <c r="D175" s="7"/>
    </row>
    <row r="176" spans="4:4" s="12" customFormat="1" ht="17.5" customHeight="1" x14ac:dyDescent="0.35">
      <c r="D176" s="7"/>
    </row>
    <row r="177" spans="4:4" s="12" customFormat="1" ht="17.5" customHeight="1" x14ac:dyDescent="0.35">
      <c r="D177" s="7"/>
    </row>
    <row r="178" spans="4:4" s="12" customFormat="1" ht="17.5" customHeight="1" x14ac:dyDescent="0.35">
      <c r="D178" s="7"/>
    </row>
    <row r="179" spans="4:4" s="12" customFormat="1" ht="17.5" customHeight="1" x14ac:dyDescent="0.35">
      <c r="D179" s="7"/>
    </row>
    <row r="180" spans="4:4" s="12" customFormat="1" ht="17.5" customHeight="1" x14ac:dyDescent="0.35">
      <c r="D180" s="7"/>
    </row>
    <row r="181" spans="4:4" s="12" customFormat="1" ht="17.5" customHeight="1" x14ac:dyDescent="0.35">
      <c r="D181" s="7"/>
    </row>
    <row r="182" spans="4:4" s="12" customFormat="1" ht="17.5" customHeight="1" x14ac:dyDescent="0.35">
      <c r="D182" s="7"/>
    </row>
    <row r="183" spans="4:4" s="12" customFormat="1" ht="17.5" customHeight="1" x14ac:dyDescent="0.35">
      <c r="D183" s="7"/>
    </row>
    <row r="184" spans="4:4" s="12" customFormat="1" ht="17.5" customHeight="1" x14ac:dyDescent="0.35">
      <c r="D184" s="7"/>
    </row>
    <row r="185" spans="4:4" s="12" customFormat="1" ht="17.5" customHeight="1" x14ac:dyDescent="0.35">
      <c r="D185" s="7"/>
    </row>
    <row r="186" spans="4:4" s="12" customFormat="1" ht="17.5" customHeight="1" x14ac:dyDescent="0.35">
      <c r="D186" s="7"/>
    </row>
    <row r="187" spans="4:4" s="12" customFormat="1" ht="17.5" customHeight="1" x14ac:dyDescent="0.35">
      <c r="D187" s="7"/>
    </row>
    <row r="188" spans="4:4" s="12" customFormat="1" ht="17.5" customHeight="1" x14ac:dyDescent="0.35">
      <c r="D188" s="7"/>
    </row>
    <row r="189" spans="4:4" s="12" customFormat="1" ht="17.5" customHeight="1" x14ac:dyDescent="0.35">
      <c r="D189" s="7"/>
    </row>
    <row r="190" spans="4:4" s="12" customFormat="1" ht="17.5" customHeight="1" x14ac:dyDescent="0.35">
      <c r="D190" s="7"/>
    </row>
    <row r="191" spans="4:4" s="12" customFormat="1" ht="17.5" customHeight="1" x14ac:dyDescent="0.35">
      <c r="D191" s="7"/>
    </row>
    <row r="192" spans="4:4" s="12" customFormat="1" ht="17.5" customHeight="1" x14ac:dyDescent="0.35">
      <c r="D192" s="7"/>
    </row>
    <row r="193" spans="4:4" s="12" customFormat="1" ht="17.5" customHeight="1" x14ac:dyDescent="0.35">
      <c r="D193" s="7"/>
    </row>
    <row r="194" spans="4:4" s="12" customFormat="1" ht="17.5" customHeight="1" x14ac:dyDescent="0.35">
      <c r="D194" s="7"/>
    </row>
    <row r="195" spans="4:4" s="12" customFormat="1" ht="17.5" customHeight="1" x14ac:dyDescent="0.35">
      <c r="D195" s="7"/>
    </row>
    <row r="196" spans="4:4" s="12" customFormat="1" ht="17.5" customHeight="1" x14ac:dyDescent="0.35">
      <c r="D196" s="7"/>
    </row>
    <row r="197" spans="4:4" s="12" customFormat="1" ht="17.5" customHeight="1" x14ac:dyDescent="0.35">
      <c r="D197" s="7"/>
    </row>
    <row r="198" spans="4:4" s="12" customFormat="1" ht="17.5" customHeight="1" x14ac:dyDescent="0.35">
      <c r="D198" s="7"/>
    </row>
    <row r="199" spans="4:4" s="12" customFormat="1" ht="17.5" customHeight="1" x14ac:dyDescent="0.35">
      <c r="D199" s="7"/>
    </row>
    <row r="200" spans="4:4" s="12" customFormat="1" ht="17.5" customHeight="1" x14ac:dyDescent="0.35">
      <c r="D200" s="7"/>
    </row>
    <row r="201" spans="4:4" s="12" customFormat="1" ht="17.5" customHeight="1" x14ac:dyDescent="0.35">
      <c r="D201" s="7"/>
    </row>
    <row r="202" spans="4:4" s="12" customFormat="1" ht="17.5" customHeight="1" x14ac:dyDescent="0.35">
      <c r="D202" s="7"/>
    </row>
    <row r="203" spans="4:4" s="12" customFormat="1" ht="17.5" customHeight="1" x14ac:dyDescent="0.35">
      <c r="D203" s="7"/>
    </row>
    <row r="204" spans="4:4" s="12" customFormat="1" ht="17.5" customHeight="1" x14ac:dyDescent="0.35">
      <c r="D204" s="7"/>
    </row>
    <row r="205" spans="4:4" s="12" customFormat="1" ht="17.5" customHeight="1" x14ac:dyDescent="0.35">
      <c r="D205" s="7"/>
    </row>
    <row r="206" spans="4:4" s="12" customFormat="1" ht="17.5" customHeight="1" x14ac:dyDescent="0.35">
      <c r="D206" s="7"/>
    </row>
    <row r="207" spans="4:4" s="12" customFormat="1" ht="17.5" customHeight="1" x14ac:dyDescent="0.35">
      <c r="D207" s="7"/>
    </row>
    <row r="208" spans="4:4" s="12" customFormat="1" ht="17.5" customHeight="1" x14ac:dyDescent="0.35">
      <c r="D208" s="7"/>
    </row>
    <row r="209" spans="4:4" s="12" customFormat="1" ht="17.5" customHeight="1" x14ac:dyDescent="0.35">
      <c r="D209" s="7"/>
    </row>
    <row r="210" spans="4:4" s="12" customFormat="1" ht="17.5" customHeight="1" x14ac:dyDescent="0.35">
      <c r="D210" s="7"/>
    </row>
    <row r="211" spans="4:4" s="12" customFormat="1" ht="17.5" customHeight="1" x14ac:dyDescent="0.35">
      <c r="D211" s="7"/>
    </row>
    <row r="212" spans="4:4" s="12" customFormat="1" ht="17.5" customHeight="1" x14ac:dyDescent="0.35">
      <c r="D212" s="7"/>
    </row>
    <row r="213" spans="4:4" s="12" customFormat="1" ht="17.5" customHeight="1" x14ac:dyDescent="0.35">
      <c r="D213" s="7"/>
    </row>
    <row r="214" spans="4:4" s="12" customFormat="1" ht="17.5" customHeight="1" x14ac:dyDescent="0.35">
      <c r="D214" s="7"/>
    </row>
    <row r="215" spans="4:4" s="12" customFormat="1" ht="17.5" customHeight="1" x14ac:dyDescent="0.35">
      <c r="D215" s="7"/>
    </row>
    <row r="216" spans="4:4" s="12" customFormat="1" ht="17.5" customHeight="1" x14ac:dyDescent="0.35">
      <c r="D216" s="7"/>
    </row>
    <row r="217" spans="4:4" s="12" customFormat="1" ht="17.5" customHeight="1" x14ac:dyDescent="0.35">
      <c r="D217" s="7"/>
    </row>
    <row r="218" spans="4:4" s="12" customFormat="1" ht="17.5" customHeight="1" x14ac:dyDescent="0.35">
      <c r="D218" s="7"/>
    </row>
    <row r="219" spans="4:4" s="12" customFormat="1" ht="17.5" customHeight="1" x14ac:dyDescent="0.35">
      <c r="D219" s="7"/>
    </row>
    <row r="220" spans="4:4" s="12" customFormat="1" ht="17.5" customHeight="1" x14ac:dyDescent="0.35">
      <c r="D220" s="7"/>
    </row>
    <row r="221" spans="4:4" s="12" customFormat="1" ht="17.5" customHeight="1" x14ac:dyDescent="0.35">
      <c r="D221" s="7"/>
    </row>
    <row r="222" spans="4:4" s="12" customFormat="1" ht="17.5" customHeight="1" x14ac:dyDescent="0.35">
      <c r="D222" s="7"/>
    </row>
    <row r="223" spans="4:4" s="12" customFormat="1" ht="17.5" customHeight="1" x14ac:dyDescent="0.35">
      <c r="D223" s="7"/>
    </row>
    <row r="224" spans="4:4" s="12" customFormat="1" ht="17.5" customHeight="1" x14ac:dyDescent="0.35">
      <c r="D224" s="7"/>
    </row>
    <row r="225" spans="4:4" s="12" customFormat="1" ht="17.5" customHeight="1" x14ac:dyDescent="0.35">
      <c r="D225" s="7"/>
    </row>
    <row r="226" spans="4:4" s="12" customFormat="1" ht="17.5" customHeight="1" x14ac:dyDescent="0.35">
      <c r="D226" s="7"/>
    </row>
    <row r="227" spans="4:4" s="12" customFormat="1" ht="17.5" customHeight="1" x14ac:dyDescent="0.35">
      <c r="D227" s="7"/>
    </row>
    <row r="228" spans="4:4" s="12" customFormat="1" ht="17.5" customHeight="1" x14ac:dyDescent="0.35">
      <c r="D228" s="7"/>
    </row>
    <row r="229" spans="4:4" s="12" customFormat="1" ht="17.5" customHeight="1" x14ac:dyDescent="0.35">
      <c r="D229" s="7"/>
    </row>
    <row r="230" spans="4:4" s="12" customFormat="1" ht="17.5" customHeight="1" x14ac:dyDescent="0.35">
      <c r="D230" s="7"/>
    </row>
    <row r="231" spans="4:4" s="12" customFormat="1" ht="17.5" customHeight="1" x14ac:dyDescent="0.35">
      <c r="D231" s="7"/>
    </row>
    <row r="232" spans="4:4" s="12" customFormat="1" ht="17.5" customHeight="1" x14ac:dyDescent="0.35">
      <c r="D232" s="7"/>
    </row>
    <row r="233" spans="4:4" s="12" customFormat="1" ht="17.5" customHeight="1" x14ac:dyDescent="0.35">
      <c r="D233" s="7"/>
    </row>
    <row r="234" spans="4:4" s="12" customFormat="1" ht="17.5" customHeight="1" x14ac:dyDescent="0.35">
      <c r="D234" s="7"/>
    </row>
    <row r="235" spans="4:4" s="12" customFormat="1" ht="17.5" customHeight="1" x14ac:dyDescent="0.35">
      <c r="D235" s="7"/>
    </row>
    <row r="236" spans="4:4" s="12" customFormat="1" ht="17.5" customHeight="1" x14ac:dyDescent="0.35">
      <c r="D236" s="7"/>
    </row>
    <row r="237" spans="4:4" s="12" customFormat="1" ht="17.5" customHeight="1" x14ac:dyDescent="0.35">
      <c r="D237" s="7"/>
    </row>
    <row r="238" spans="4:4" s="12" customFormat="1" ht="17.5" customHeight="1" x14ac:dyDescent="0.35">
      <c r="D238" s="7"/>
    </row>
    <row r="239" spans="4:4" s="12" customFormat="1" ht="17.5" customHeight="1" x14ac:dyDescent="0.35">
      <c r="D239" s="7"/>
    </row>
    <row r="240" spans="4:4" s="12" customFormat="1" ht="17.5" customHeight="1" x14ac:dyDescent="0.35">
      <c r="D240" s="7"/>
    </row>
    <row r="241" spans="4:4" s="12" customFormat="1" ht="17.5" customHeight="1" x14ac:dyDescent="0.35">
      <c r="D241" s="7"/>
    </row>
    <row r="242" spans="4:4" s="12" customFormat="1" ht="17.5" customHeight="1" x14ac:dyDescent="0.35">
      <c r="D242" s="7"/>
    </row>
    <row r="243" spans="4:4" s="12" customFormat="1" ht="17.5" customHeight="1" x14ac:dyDescent="0.35">
      <c r="D243" s="7"/>
    </row>
    <row r="244" spans="4:4" s="12" customFormat="1" ht="17.5" customHeight="1" x14ac:dyDescent="0.35">
      <c r="D244" s="7"/>
    </row>
    <row r="245" spans="4:4" s="12" customFormat="1" ht="17.5" customHeight="1" x14ac:dyDescent="0.35">
      <c r="D245" s="7"/>
    </row>
    <row r="246" spans="4:4" s="12" customFormat="1" ht="17.5" customHeight="1" x14ac:dyDescent="0.35">
      <c r="D246" s="7"/>
    </row>
    <row r="247" spans="4:4" s="12" customFormat="1" ht="17.5" customHeight="1" x14ac:dyDescent="0.35">
      <c r="D247" s="7"/>
    </row>
    <row r="248" spans="4:4" s="12" customFormat="1" ht="17.5" customHeight="1" x14ac:dyDescent="0.35">
      <c r="D248" s="7"/>
    </row>
    <row r="249" spans="4:4" s="12" customFormat="1" ht="17.5" customHeight="1" x14ac:dyDescent="0.35">
      <c r="D249" s="7"/>
    </row>
    <row r="250" spans="4:4" s="12" customFormat="1" ht="17.5" customHeight="1" x14ac:dyDescent="0.35">
      <c r="D250" s="7"/>
    </row>
    <row r="251" spans="4:4" s="12" customFormat="1" ht="17.5" customHeight="1" x14ac:dyDescent="0.35">
      <c r="D251" s="7"/>
    </row>
    <row r="252" spans="4:4" s="12" customFormat="1" ht="17.5" customHeight="1" x14ac:dyDescent="0.35">
      <c r="D252" s="7"/>
    </row>
    <row r="253" spans="4:4" s="12" customFormat="1" ht="17.5" customHeight="1" x14ac:dyDescent="0.35">
      <c r="D253" s="7"/>
    </row>
    <row r="254" spans="4:4" s="12" customFormat="1" ht="17.5" customHeight="1" x14ac:dyDescent="0.35">
      <c r="D254" s="7"/>
    </row>
    <row r="255" spans="4:4" s="12" customFormat="1" ht="17.5" customHeight="1" x14ac:dyDescent="0.35">
      <c r="D255" s="7"/>
    </row>
    <row r="256" spans="4:4" s="12" customFormat="1" ht="17.5" customHeight="1" x14ac:dyDescent="0.35">
      <c r="D256" s="7"/>
    </row>
    <row r="257" spans="4:4" s="12" customFormat="1" ht="17.5" customHeight="1" x14ac:dyDescent="0.35">
      <c r="D257" s="7"/>
    </row>
    <row r="258" spans="4:4" s="12" customFormat="1" ht="17.5" customHeight="1" x14ac:dyDescent="0.35">
      <c r="D258" s="7"/>
    </row>
    <row r="259" spans="4:4" s="12" customFormat="1" ht="17.5" customHeight="1" x14ac:dyDescent="0.35">
      <c r="D259" s="7"/>
    </row>
    <row r="260" spans="4:4" s="12" customFormat="1" ht="17.5" customHeight="1" x14ac:dyDescent="0.35">
      <c r="D260" s="7"/>
    </row>
    <row r="261" spans="4:4" s="12" customFormat="1" ht="17.5" customHeight="1" x14ac:dyDescent="0.35">
      <c r="D261" s="7"/>
    </row>
    <row r="262" spans="4:4" s="12" customFormat="1" ht="17.5" customHeight="1" x14ac:dyDescent="0.35">
      <c r="D262" s="7"/>
    </row>
    <row r="263" spans="4:4" s="12" customFormat="1" ht="17.5" customHeight="1" x14ac:dyDescent="0.35">
      <c r="D263" s="7"/>
    </row>
    <row r="264" spans="4:4" s="12" customFormat="1" ht="17.5" customHeight="1" x14ac:dyDescent="0.35">
      <c r="D264" s="7"/>
    </row>
    <row r="265" spans="4:4" s="12" customFormat="1" ht="17.5" customHeight="1" x14ac:dyDescent="0.35">
      <c r="D265" s="7"/>
    </row>
    <row r="266" spans="4:4" s="12" customFormat="1" ht="17.5" customHeight="1" x14ac:dyDescent="0.35">
      <c r="D266" s="7"/>
    </row>
    <row r="267" spans="4:4" s="12" customFormat="1" ht="17.5" customHeight="1" x14ac:dyDescent="0.35">
      <c r="D267" s="7"/>
    </row>
    <row r="268" spans="4:4" s="12" customFormat="1" ht="17.5" customHeight="1" x14ac:dyDescent="0.35">
      <c r="D268" s="7"/>
    </row>
    <row r="269" spans="4:4" s="12" customFormat="1" ht="17.5" customHeight="1" x14ac:dyDescent="0.35">
      <c r="D269" s="7"/>
    </row>
    <row r="270" spans="4:4" s="12" customFormat="1" ht="17.5" customHeight="1" x14ac:dyDescent="0.35">
      <c r="D270" s="7"/>
    </row>
    <row r="271" spans="4:4" s="12" customFormat="1" ht="17.5" customHeight="1" x14ac:dyDescent="0.35">
      <c r="D271" s="7"/>
    </row>
    <row r="272" spans="4:4" s="12" customFormat="1" ht="17.5" customHeight="1" x14ac:dyDescent="0.35">
      <c r="D272" s="7"/>
    </row>
    <row r="273" spans="4:4" s="12" customFormat="1" ht="17.5" customHeight="1" x14ac:dyDescent="0.35">
      <c r="D273" s="7"/>
    </row>
    <row r="274" spans="4:4" s="12" customFormat="1" ht="17.5" customHeight="1" x14ac:dyDescent="0.35">
      <c r="D274" s="7"/>
    </row>
    <row r="275" spans="4:4" s="12" customFormat="1" ht="17.5" customHeight="1" x14ac:dyDescent="0.35">
      <c r="D275" s="7"/>
    </row>
    <row r="276" spans="4:4" s="12" customFormat="1" ht="17.5" customHeight="1" x14ac:dyDescent="0.35">
      <c r="D276" s="7"/>
    </row>
    <row r="277" spans="4:4" s="12" customFormat="1" ht="17.5" customHeight="1" x14ac:dyDescent="0.35">
      <c r="D277" s="7"/>
    </row>
    <row r="278" spans="4:4" s="12" customFormat="1" ht="17.5" customHeight="1" x14ac:dyDescent="0.35">
      <c r="D278" s="7"/>
    </row>
    <row r="279" spans="4:4" s="12" customFormat="1" ht="17.5" customHeight="1" x14ac:dyDescent="0.35">
      <c r="D279" s="7"/>
    </row>
    <row r="280" spans="4:4" s="12" customFormat="1" ht="17.5" customHeight="1" x14ac:dyDescent="0.35">
      <c r="D280" s="7"/>
    </row>
    <row r="281" spans="4:4" s="12" customFormat="1" ht="17.5" customHeight="1" x14ac:dyDescent="0.35">
      <c r="D281" s="7"/>
    </row>
    <row r="282" spans="4:4" s="12" customFormat="1" ht="17.5" customHeight="1" x14ac:dyDescent="0.35">
      <c r="D282" s="7"/>
    </row>
    <row r="283" spans="4:4" s="12" customFormat="1" ht="17.5" customHeight="1" x14ac:dyDescent="0.35">
      <c r="D283" s="7"/>
    </row>
    <row r="284" spans="4:4" s="12" customFormat="1" ht="17.5" customHeight="1" x14ac:dyDescent="0.35">
      <c r="D284" s="7"/>
    </row>
    <row r="285" spans="4:4" s="12" customFormat="1" ht="17.5" customHeight="1" x14ac:dyDescent="0.35">
      <c r="D285" s="7"/>
    </row>
    <row r="286" spans="4:4" s="12" customFormat="1" ht="17.5" customHeight="1" x14ac:dyDescent="0.35">
      <c r="D286" s="7"/>
    </row>
    <row r="287" spans="4:4" s="12" customFormat="1" ht="17.5" customHeight="1" x14ac:dyDescent="0.35">
      <c r="D287" s="7"/>
    </row>
    <row r="288" spans="4:4" s="12" customFormat="1" ht="17.5" customHeight="1" x14ac:dyDescent="0.35">
      <c r="D288" s="7"/>
    </row>
    <row r="289" spans="4:4" s="12" customFormat="1" ht="17.5" customHeight="1" x14ac:dyDescent="0.35">
      <c r="D289" s="7"/>
    </row>
    <row r="290" spans="4:4" s="12" customFormat="1" ht="17.5" customHeight="1" x14ac:dyDescent="0.35">
      <c r="D290" s="7"/>
    </row>
    <row r="291" spans="4:4" s="12" customFormat="1" ht="17.5" customHeight="1" x14ac:dyDescent="0.35">
      <c r="D291" s="7"/>
    </row>
    <row r="292" spans="4:4" s="12" customFormat="1" ht="17.5" customHeight="1" x14ac:dyDescent="0.35">
      <c r="D292" s="7"/>
    </row>
    <row r="293" spans="4:4" s="12" customFormat="1" ht="17.5" customHeight="1" x14ac:dyDescent="0.35">
      <c r="D293" s="7"/>
    </row>
    <row r="294" spans="4:4" s="12" customFormat="1" ht="17.5" customHeight="1" x14ac:dyDescent="0.35">
      <c r="D294" s="7"/>
    </row>
    <row r="295" spans="4:4" s="12" customFormat="1" ht="17.5" customHeight="1" x14ac:dyDescent="0.35">
      <c r="D295" s="7"/>
    </row>
    <row r="296" spans="4:4" s="12" customFormat="1" ht="17.5" customHeight="1" x14ac:dyDescent="0.35">
      <c r="D296" s="7"/>
    </row>
    <row r="297" spans="4:4" s="12" customFormat="1" ht="17.5" customHeight="1" x14ac:dyDescent="0.35">
      <c r="D297" s="7"/>
    </row>
    <row r="298" spans="4:4" s="12" customFormat="1" ht="17.5" customHeight="1" x14ac:dyDescent="0.35">
      <c r="D298" s="7"/>
    </row>
    <row r="299" spans="4:4" s="12" customFormat="1" ht="17.5" customHeight="1" x14ac:dyDescent="0.35">
      <c r="D299" s="7"/>
    </row>
    <row r="300" spans="4:4" s="12" customFormat="1" ht="17.5" customHeight="1" x14ac:dyDescent="0.35">
      <c r="D300" s="7"/>
    </row>
    <row r="301" spans="4:4" s="12" customFormat="1" ht="17.5" customHeight="1" x14ac:dyDescent="0.35">
      <c r="D301" s="7"/>
    </row>
    <row r="302" spans="4:4" s="12" customFormat="1" ht="17.5" customHeight="1" x14ac:dyDescent="0.35">
      <c r="D302" s="7"/>
    </row>
    <row r="303" spans="4:4" s="12" customFormat="1" ht="17.5" customHeight="1" x14ac:dyDescent="0.35">
      <c r="D303" s="7"/>
    </row>
    <row r="304" spans="4:4" s="12" customFormat="1" ht="17.5" customHeight="1" x14ac:dyDescent="0.35">
      <c r="D304" s="7"/>
    </row>
    <row r="305" spans="4:4" s="12" customFormat="1" ht="17.5" customHeight="1" x14ac:dyDescent="0.35">
      <c r="D305" s="7"/>
    </row>
    <row r="306" spans="4:4" s="12" customFormat="1" ht="17.5" customHeight="1" x14ac:dyDescent="0.35">
      <c r="D306" s="7"/>
    </row>
    <row r="307" spans="4:4" s="12" customFormat="1" ht="17.5" customHeight="1" x14ac:dyDescent="0.35">
      <c r="D307" s="7"/>
    </row>
    <row r="308" spans="4:4" s="12" customFormat="1" ht="17.5" customHeight="1" x14ac:dyDescent="0.35">
      <c r="D308" s="7"/>
    </row>
    <row r="309" spans="4:4" s="12" customFormat="1" ht="17.5" customHeight="1" x14ac:dyDescent="0.35">
      <c r="D309" s="7"/>
    </row>
    <row r="310" spans="4:4" s="12" customFormat="1" ht="17.5" customHeight="1" x14ac:dyDescent="0.35">
      <c r="D310" s="7"/>
    </row>
    <row r="311" spans="4:4" s="12" customFormat="1" ht="17.5" customHeight="1" x14ac:dyDescent="0.35">
      <c r="D311" s="7"/>
    </row>
    <row r="312" spans="4:4" s="12" customFormat="1" ht="17.5" customHeight="1" x14ac:dyDescent="0.35">
      <c r="D312" s="7"/>
    </row>
    <row r="313" spans="4:4" s="12" customFormat="1" ht="17.5" customHeight="1" x14ac:dyDescent="0.35">
      <c r="D313" s="7"/>
    </row>
    <row r="314" spans="4:4" s="12" customFormat="1" ht="17.5" customHeight="1" x14ac:dyDescent="0.35">
      <c r="D314" s="7"/>
    </row>
    <row r="315" spans="4:4" s="12" customFormat="1" ht="17.5" customHeight="1" x14ac:dyDescent="0.35">
      <c r="D315" s="7"/>
    </row>
    <row r="316" spans="4:4" s="12" customFormat="1" ht="17.5" customHeight="1" x14ac:dyDescent="0.35">
      <c r="D316" s="7"/>
    </row>
    <row r="317" spans="4:4" s="12" customFormat="1" ht="17.5" customHeight="1" x14ac:dyDescent="0.35">
      <c r="D317" s="7"/>
    </row>
    <row r="318" spans="4:4" s="12" customFormat="1" ht="17.5" customHeight="1" x14ac:dyDescent="0.35">
      <c r="D318" s="7"/>
    </row>
    <row r="319" spans="4:4" s="12" customFormat="1" ht="17.5" customHeight="1" x14ac:dyDescent="0.35">
      <c r="D319" s="7"/>
    </row>
    <row r="320" spans="4:4" s="12" customFormat="1" ht="17.5" customHeight="1" x14ac:dyDescent="0.35">
      <c r="D320" s="7"/>
    </row>
    <row r="321" spans="4:4" s="12" customFormat="1" ht="17.5" customHeight="1" x14ac:dyDescent="0.35">
      <c r="D321" s="7"/>
    </row>
    <row r="322" spans="4:4" s="12" customFormat="1" ht="17.5" customHeight="1" x14ac:dyDescent="0.35">
      <c r="D322" s="7"/>
    </row>
    <row r="323" spans="4:4" s="12" customFormat="1" ht="17.5" customHeight="1" x14ac:dyDescent="0.35">
      <c r="D323" s="7"/>
    </row>
    <row r="324" spans="4:4" s="12" customFormat="1" ht="17.5" customHeight="1" x14ac:dyDescent="0.35">
      <c r="D324" s="7"/>
    </row>
    <row r="325" spans="4:4" s="12" customFormat="1" ht="17.5" customHeight="1" x14ac:dyDescent="0.35">
      <c r="D325" s="7"/>
    </row>
    <row r="326" spans="4:4" s="12" customFormat="1" ht="17.5" customHeight="1" x14ac:dyDescent="0.35">
      <c r="D326" s="7"/>
    </row>
    <row r="327" spans="4:4" s="12" customFormat="1" ht="17.5" customHeight="1" x14ac:dyDescent="0.35">
      <c r="D327" s="7"/>
    </row>
    <row r="328" spans="4:4" s="12" customFormat="1" ht="17.5" customHeight="1" x14ac:dyDescent="0.35">
      <c r="D328" s="7"/>
    </row>
    <row r="329" spans="4:4" s="12" customFormat="1" ht="17.5" customHeight="1" x14ac:dyDescent="0.35">
      <c r="D329" s="7"/>
    </row>
    <row r="330" spans="4:4" s="12" customFormat="1" ht="17.5" customHeight="1" x14ac:dyDescent="0.35">
      <c r="D330" s="7"/>
    </row>
    <row r="331" spans="4:4" s="12" customFormat="1" ht="17.5" customHeight="1" x14ac:dyDescent="0.35">
      <c r="D331" s="7"/>
    </row>
    <row r="332" spans="4:4" s="12" customFormat="1" ht="17.5" customHeight="1" x14ac:dyDescent="0.35">
      <c r="D332" s="7"/>
    </row>
    <row r="333" spans="4:4" s="12" customFormat="1" ht="17.5" customHeight="1" x14ac:dyDescent="0.35">
      <c r="D333" s="7"/>
    </row>
    <row r="334" spans="4:4" s="12" customFormat="1" ht="17.5" customHeight="1" x14ac:dyDescent="0.35">
      <c r="D334" s="7"/>
    </row>
    <row r="335" spans="4:4" s="12" customFormat="1" ht="17.5" customHeight="1" x14ac:dyDescent="0.35">
      <c r="D335" s="7"/>
    </row>
    <row r="336" spans="4:4" s="12" customFormat="1" ht="17.5" customHeight="1" x14ac:dyDescent="0.35">
      <c r="D336" s="7"/>
    </row>
    <row r="337" spans="4:4" s="12" customFormat="1" ht="17.5" customHeight="1" x14ac:dyDescent="0.35">
      <c r="D337" s="7"/>
    </row>
    <row r="338" spans="4:4" s="12" customFormat="1" ht="17.5" customHeight="1" x14ac:dyDescent="0.35">
      <c r="D338" s="7"/>
    </row>
    <row r="339" spans="4:4" s="12" customFormat="1" ht="17.5" customHeight="1" x14ac:dyDescent="0.35">
      <c r="D339" s="7"/>
    </row>
    <row r="340" spans="4:4" s="12" customFormat="1" ht="17.5" customHeight="1" x14ac:dyDescent="0.35">
      <c r="D340" s="7"/>
    </row>
    <row r="341" spans="4:4" s="12" customFormat="1" ht="17.5" customHeight="1" x14ac:dyDescent="0.35">
      <c r="D341" s="7"/>
    </row>
    <row r="342" spans="4:4" s="12" customFormat="1" ht="17.5" customHeight="1" x14ac:dyDescent="0.35">
      <c r="D342" s="7"/>
    </row>
    <row r="343" spans="4:4" s="12" customFormat="1" ht="17.5" customHeight="1" x14ac:dyDescent="0.35">
      <c r="D343" s="7"/>
    </row>
    <row r="344" spans="4:4" s="12" customFormat="1" ht="17.5" customHeight="1" x14ac:dyDescent="0.35">
      <c r="D344" s="7"/>
    </row>
    <row r="345" spans="4:4" s="12" customFormat="1" ht="17.5" customHeight="1" x14ac:dyDescent="0.35">
      <c r="D345" s="7"/>
    </row>
    <row r="346" spans="4:4" s="12" customFormat="1" ht="17.5" customHeight="1" x14ac:dyDescent="0.35">
      <c r="D346" s="7"/>
    </row>
    <row r="347" spans="4:4" s="12" customFormat="1" ht="17.5" customHeight="1" x14ac:dyDescent="0.35">
      <c r="D347" s="7"/>
    </row>
    <row r="348" spans="4:4" s="12" customFormat="1" ht="17.5" customHeight="1" x14ac:dyDescent="0.35">
      <c r="D348" s="7"/>
    </row>
    <row r="349" spans="4:4" s="12" customFormat="1" ht="17.5" customHeight="1" x14ac:dyDescent="0.35">
      <c r="D349" s="7"/>
    </row>
    <row r="350" spans="4:4" s="12" customFormat="1" ht="17.5" customHeight="1" x14ac:dyDescent="0.35">
      <c r="D350" s="7"/>
    </row>
    <row r="351" spans="4:4" s="12" customFormat="1" ht="17.5" customHeight="1" x14ac:dyDescent="0.35">
      <c r="D351" s="7"/>
    </row>
    <row r="352" spans="4:4" s="12" customFormat="1" ht="17.5" customHeight="1" x14ac:dyDescent="0.35">
      <c r="D352" s="7"/>
    </row>
    <row r="353" spans="4:4" s="12" customFormat="1" ht="17.5" customHeight="1" x14ac:dyDescent="0.35">
      <c r="D353" s="7"/>
    </row>
    <row r="354" spans="4:4" s="12" customFormat="1" ht="17.5" customHeight="1" x14ac:dyDescent="0.35">
      <c r="D354" s="7"/>
    </row>
    <row r="355" spans="4:4" s="12" customFormat="1" ht="17.5" customHeight="1" x14ac:dyDescent="0.35">
      <c r="D355" s="7"/>
    </row>
    <row r="356" spans="4:4" s="12" customFormat="1" ht="17.5" customHeight="1" x14ac:dyDescent="0.35">
      <c r="D356" s="7"/>
    </row>
    <row r="357" spans="4:4" s="12" customFormat="1" ht="17.5" customHeight="1" x14ac:dyDescent="0.35">
      <c r="D357" s="7"/>
    </row>
    <row r="358" spans="4:4" s="12" customFormat="1" ht="17.5" customHeight="1" x14ac:dyDescent="0.35">
      <c r="D358" s="7"/>
    </row>
    <row r="359" spans="4:4" s="12" customFormat="1" ht="17.5" customHeight="1" x14ac:dyDescent="0.35">
      <c r="D359" s="7"/>
    </row>
    <row r="360" spans="4:4" s="12" customFormat="1" ht="17.5" customHeight="1" x14ac:dyDescent="0.35">
      <c r="D360" s="7"/>
    </row>
    <row r="361" spans="4:4" s="12" customFormat="1" ht="17.5" customHeight="1" x14ac:dyDescent="0.35">
      <c r="D361" s="7"/>
    </row>
    <row r="362" spans="4:4" s="12" customFormat="1" ht="17.5" customHeight="1" x14ac:dyDescent="0.35">
      <c r="D362" s="7"/>
    </row>
    <row r="363" spans="4:4" s="12" customFormat="1" ht="17.5" customHeight="1" x14ac:dyDescent="0.35">
      <c r="D363" s="7"/>
    </row>
    <row r="364" spans="4:4" s="12" customFormat="1" ht="17.5" customHeight="1" x14ac:dyDescent="0.35">
      <c r="D364" s="7"/>
    </row>
    <row r="365" spans="4:4" s="12" customFormat="1" ht="17.5" customHeight="1" x14ac:dyDescent="0.35">
      <c r="D365" s="7"/>
    </row>
    <row r="366" spans="4:4" s="12" customFormat="1" ht="17.5" customHeight="1" x14ac:dyDescent="0.35">
      <c r="D366" s="7"/>
    </row>
    <row r="367" spans="4:4" s="12" customFormat="1" ht="17.5" customHeight="1" x14ac:dyDescent="0.35">
      <c r="D367" s="7"/>
    </row>
    <row r="368" spans="4:4" s="12" customFormat="1" ht="17.5" customHeight="1" x14ac:dyDescent="0.35">
      <c r="D368" s="7"/>
    </row>
    <row r="369" spans="4:4" s="12" customFormat="1" ht="17.5" customHeight="1" x14ac:dyDescent="0.35">
      <c r="D369" s="7"/>
    </row>
    <row r="370" spans="4:4" s="12" customFormat="1" ht="17.5" customHeight="1" x14ac:dyDescent="0.35">
      <c r="D370" s="7"/>
    </row>
    <row r="371" spans="4:4" s="12" customFormat="1" ht="17.5" customHeight="1" x14ac:dyDescent="0.35">
      <c r="D371" s="7"/>
    </row>
    <row r="372" spans="4:4" s="12" customFormat="1" ht="17.5" customHeight="1" x14ac:dyDescent="0.35">
      <c r="D372" s="7"/>
    </row>
    <row r="373" spans="4:4" s="12" customFormat="1" ht="17.5" customHeight="1" x14ac:dyDescent="0.35">
      <c r="D373" s="7"/>
    </row>
    <row r="374" spans="4:4" s="12" customFormat="1" ht="17.5" customHeight="1" x14ac:dyDescent="0.35">
      <c r="D374" s="7"/>
    </row>
    <row r="375" spans="4:4" s="12" customFormat="1" ht="17.5" customHeight="1" x14ac:dyDescent="0.35">
      <c r="D375" s="7"/>
    </row>
    <row r="376" spans="4:4" s="12" customFormat="1" ht="17.5" customHeight="1" x14ac:dyDescent="0.35">
      <c r="D376" s="7"/>
    </row>
    <row r="377" spans="4:4" s="12" customFormat="1" ht="17.5" customHeight="1" x14ac:dyDescent="0.35">
      <c r="D377" s="7"/>
    </row>
    <row r="378" spans="4:4" s="12" customFormat="1" ht="17.5" customHeight="1" x14ac:dyDescent="0.35">
      <c r="D378" s="7"/>
    </row>
    <row r="379" spans="4:4" s="12" customFormat="1" ht="17.5" customHeight="1" x14ac:dyDescent="0.35">
      <c r="D379" s="7"/>
    </row>
    <row r="380" spans="4:4" s="12" customFormat="1" ht="17.5" customHeight="1" x14ac:dyDescent="0.35">
      <c r="D380" s="7"/>
    </row>
    <row r="381" spans="4:4" s="12" customFormat="1" ht="17.5" customHeight="1" x14ac:dyDescent="0.35">
      <c r="D381" s="7"/>
    </row>
    <row r="382" spans="4:4" s="12" customFormat="1" ht="17.5" customHeight="1" x14ac:dyDescent="0.35">
      <c r="D382" s="7"/>
    </row>
    <row r="383" spans="4:4" s="12" customFormat="1" ht="17.5" customHeight="1" x14ac:dyDescent="0.35">
      <c r="D383" s="7"/>
    </row>
    <row r="384" spans="4:4" s="12" customFormat="1" ht="17.5" customHeight="1" x14ac:dyDescent="0.35">
      <c r="D384" s="7"/>
    </row>
    <row r="385" spans="4:4" s="12" customFormat="1" ht="17.5" customHeight="1" x14ac:dyDescent="0.35">
      <c r="D385" s="7"/>
    </row>
    <row r="386" spans="4:4" s="12" customFormat="1" ht="17.5" customHeight="1" x14ac:dyDescent="0.35">
      <c r="D386" s="7"/>
    </row>
    <row r="387" spans="4:4" s="12" customFormat="1" ht="17.5" customHeight="1" x14ac:dyDescent="0.35">
      <c r="D387" s="7"/>
    </row>
    <row r="388" spans="4:4" s="12" customFormat="1" ht="17.5" customHeight="1" x14ac:dyDescent="0.35">
      <c r="D388" s="7"/>
    </row>
    <row r="389" spans="4:4" s="12" customFormat="1" ht="17.5" customHeight="1" x14ac:dyDescent="0.35">
      <c r="D389" s="7"/>
    </row>
    <row r="390" spans="4:4" s="12" customFormat="1" ht="17.5" customHeight="1" x14ac:dyDescent="0.35">
      <c r="D390" s="7"/>
    </row>
    <row r="391" spans="4:4" s="12" customFormat="1" ht="17.5" customHeight="1" x14ac:dyDescent="0.35">
      <c r="D391" s="7"/>
    </row>
    <row r="392" spans="4:4" s="12" customFormat="1" ht="17.5" customHeight="1" x14ac:dyDescent="0.35">
      <c r="D392" s="7"/>
    </row>
  </sheetData>
  <mergeCells count="1">
    <mergeCell ref="A32:G32"/>
  </mergeCells>
  <phoneticPr fontId="6" type="noConversion"/>
  <pageMargins left="0.4236111111111111" right="0.4375" top="0.75" bottom="0.65972222222222221" header="0.3" footer="0.3"/>
  <pageSetup paperSize="9" scale="95" orientation="portrait" r:id="rId1"/>
  <headerFooter>
    <oddHeader>&amp;L&amp;"Arial,Regular"&amp;9Tender No.: SCMU 007/2025/2026
KwaJobe Community Water Supply Scheme (Phase 1)
Section C2.2 - Bill of Quantities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552AE-530B-42B2-B06E-C9DB4EC1E170}">
  <dimension ref="A1:J396"/>
  <sheetViews>
    <sheetView view="pageBreakPreview" zoomScaleNormal="100" zoomScaleSheetLayoutView="100" workbookViewId="0">
      <selection activeCell="L40" sqref="L40"/>
    </sheetView>
  </sheetViews>
  <sheetFormatPr defaultColWidth="8.81640625" defaultRowHeight="10" x14ac:dyDescent="0.35"/>
  <cols>
    <col min="1" max="1" width="7" style="12" customWidth="1"/>
    <col min="2" max="2" width="8.906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16384" width="8.81640625" style="7"/>
  </cols>
  <sheetData>
    <row r="1" spans="1:10" ht="21" x14ac:dyDescent="0.35">
      <c r="A1" s="2" t="s">
        <v>0</v>
      </c>
      <c r="B1" s="5" t="s">
        <v>1</v>
      </c>
      <c r="C1" s="127" t="s">
        <v>546</v>
      </c>
      <c r="D1" s="3" t="s">
        <v>2</v>
      </c>
      <c r="E1" s="6" t="s">
        <v>3</v>
      </c>
      <c r="F1" s="3" t="s">
        <v>4</v>
      </c>
      <c r="G1" s="6" t="s">
        <v>5</v>
      </c>
      <c r="H1" s="4" t="s">
        <v>6</v>
      </c>
    </row>
    <row r="2" spans="1:10" ht="25" customHeight="1" x14ac:dyDescent="0.35">
      <c r="A2" s="28" t="s">
        <v>345</v>
      </c>
      <c r="B2" s="14"/>
      <c r="C2" s="128"/>
      <c r="D2" s="9" t="s">
        <v>542</v>
      </c>
      <c r="E2" s="10"/>
      <c r="G2" s="19"/>
      <c r="H2" s="20"/>
    </row>
    <row r="3" spans="1:10" ht="31" customHeight="1" x14ac:dyDescent="0.35">
      <c r="A3" s="92" t="s">
        <v>463</v>
      </c>
      <c r="B3" s="14" t="s">
        <v>495</v>
      </c>
      <c r="C3" s="128"/>
      <c r="D3" s="27" t="s">
        <v>486</v>
      </c>
      <c r="E3" s="10"/>
      <c r="G3" s="19"/>
      <c r="H3" s="20"/>
    </row>
    <row r="4" spans="1:10" ht="17.5" customHeight="1" x14ac:dyDescent="0.35">
      <c r="A4" s="92" t="s">
        <v>464</v>
      </c>
      <c r="B4" s="13" t="s">
        <v>262</v>
      </c>
      <c r="C4" s="13"/>
      <c r="D4" s="111" t="s">
        <v>487</v>
      </c>
      <c r="E4" s="10"/>
      <c r="G4" s="19"/>
      <c r="H4" s="20"/>
      <c r="I4" s="90"/>
    </row>
    <row r="5" spans="1:10" ht="23" customHeight="1" x14ac:dyDescent="0.35">
      <c r="A5" s="86" t="s">
        <v>465</v>
      </c>
      <c r="B5" s="103"/>
      <c r="C5" s="82" t="s">
        <v>548</v>
      </c>
      <c r="D5" s="112" t="s">
        <v>488</v>
      </c>
      <c r="E5" s="10" t="s">
        <v>98</v>
      </c>
      <c r="F5" s="12">
        <v>100</v>
      </c>
      <c r="G5" s="19"/>
      <c r="H5" s="20"/>
      <c r="I5" s="90"/>
      <c r="J5" s="36"/>
    </row>
    <row r="6" spans="1:10" ht="17.5" customHeight="1" x14ac:dyDescent="0.35">
      <c r="A6" s="86"/>
      <c r="B6" s="103"/>
      <c r="C6" s="82"/>
      <c r="D6" s="113"/>
      <c r="E6" s="82"/>
      <c r="F6" s="102"/>
      <c r="G6" s="19"/>
      <c r="H6" s="20"/>
      <c r="I6" s="90"/>
    </row>
    <row r="7" spans="1:10" ht="17.5" customHeight="1" x14ac:dyDescent="0.35">
      <c r="A7" s="92" t="s">
        <v>543</v>
      </c>
      <c r="B7" s="103" t="s">
        <v>99</v>
      </c>
      <c r="C7" s="82"/>
      <c r="D7" s="114" t="s">
        <v>489</v>
      </c>
      <c r="E7" s="89" t="s">
        <v>98</v>
      </c>
      <c r="F7" s="84">
        <v>15</v>
      </c>
      <c r="G7" s="19"/>
      <c r="H7" s="20"/>
      <c r="I7" s="90"/>
    </row>
    <row r="8" spans="1:10" ht="17.5" customHeight="1" x14ac:dyDescent="0.35">
      <c r="A8" s="92"/>
      <c r="B8" s="103"/>
      <c r="C8" s="82"/>
      <c r="D8" s="114"/>
      <c r="E8" s="10"/>
      <c r="G8" s="19"/>
      <c r="H8" s="20"/>
      <c r="I8" s="90"/>
    </row>
    <row r="9" spans="1:10" ht="17.5" customHeight="1" x14ac:dyDescent="0.35">
      <c r="A9" s="86" t="s">
        <v>467</v>
      </c>
      <c r="B9" s="108" t="s">
        <v>490</v>
      </c>
      <c r="C9" s="85"/>
      <c r="D9" s="115" t="s">
        <v>491</v>
      </c>
      <c r="E9" s="85"/>
      <c r="F9" s="88"/>
      <c r="G9" s="19"/>
      <c r="H9" s="20"/>
      <c r="I9" s="90"/>
    </row>
    <row r="10" spans="1:10" ht="17.5" customHeight="1" x14ac:dyDescent="0.35">
      <c r="A10" s="92" t="s">
        <v>481</v>
      </c>
      <c r="B10" s="96"/>
      <c r="C10" s="10"/>
      <c r="D10" s="116" t="s">
        <v>500</v>
      </c>
      <c r="E10" s="10" t="s">
        <v>92</v>
      </c>
      <c r="F10" s="12">
        <v>51.24</v>
      </c>
      <c r="G10" s="19"/>
      <c r="H10" s="20"/>
      <c r="I10" s="90"/>
    </row>
    <row r="11" spans="1:10" ht="17.5" customHeight="1" x14ac:dyDescent="0.35">
      <c r="A11" s="92"/>
      <c r="B11" s="96"/>
      <c r="C11" s="10"/>
      <c r="D11" s="117"/>
      <c r="E11" s="10"/>
      <c r="G11" s="19"/>
      <c r="H11" s="20"/>
      <c r="I11" s="90"/>
    </row>
    <row r="12" spans="1:10" ht="17.5" customHeight="1" x14ac:dyDescent="0.35">
      <c r="A12" s="92" t="s">
        <v>476</v>
      </c>
      <c r="B12" s="103"/>
      <c r="C12" s="82"/>
      <c r="D12" s="117" t="s">
        <v>492</v>
      </c>
      <c r="E12" s="10"/>
      <c r="G12" s="19"/>
      <c r="H12" s="20"/>
      <c r="I12" s="90"/>
    </row>
    <row r="13" spans="1:10" ht="17.5" customHeight="1" x14ac:dyDescent="0.35">
      <c r="A13" s="92" t="s">
        <v>482</v>
      </c>
      <c r="B13" s="96"/>
      <c r="C13" s="10" t="s">
        <v>548</v>
      </c>
      <c r="D13" s="117" t="s">
        <v>501</v>
      </c>
      <c r="E13" s="10" t="s">
        <v>493</v>
      </c>
      <c r="F13" s="12">
        <v>4</v>
      </c>
      <c r="G13" s="19"/>
      <c r="H13" s="20"/>
      <c r="I13" s="90"/>
    </row>
    <row r="14" spans="1:10" ht="17.5" customHeight="1" x14ac:dyDescent="0.35">
      <c r="A14" s="92"/>
      <c r="B14" s="85"/>
      <c r="C14" s="85"/>
      <c r="D14" s="118"/>
      <c r="E14" s="105"/>
      <c r="F14" s="106"/>
      <c r="G14" s="19"/>
      <c r="H14" s="20"/>
      <c r="I14" s="90"/>
    </row>
    <row r="15" spans="1:10" ht="24" customHeight="1" x14ac:dyDescent="0.35">
      <c r="A15" s="92" t="s">
        <v>544</v>
      </c>
      <c r="B15" s="85" t="s">
        <v>90</v>
      </c>
      <c r="C15" s="85"/>
      <c r="D15" s="118" t="s">
        <v>494</v>
      </c>
      <c r="E15" s="105"/>
      <c r="F15" s="106"/>
      <c r="G15" s="19"/>
      <c r="H15" s="20"/>
      <c r="I15" s="90"/>
    </row>
    <row r="16" spans="1:10" ht="17.5" customHeight="1" x14ac:dyDescent="0.35">
      <c r="A16" s="92"/>
      <c r="B16" s="85"/>
      <c r="C16" s="85"/>
      <c r="D16" s="119" t="s">
        <v>496</v>
      </c>
      <c r="E16" s="105"/>
      <c r="G16" s="19"/>
      <c r="H16" s="20"/>
      <c r="I16" s="90"/>
    </row>
    <row r="17" spans="1:9" ht="17.5" customHeight="1" x14ac:dyDescent="0.35">
      <c r="A17" s="92"/>
      <c r="B17" s="96"/>
      <c r="C17" s="10"/>
      <c r="D17" s="117"/>
      <c r="E17" s="10"/>
      <c r="G17" s="19"/>
      <c r="H17" s="20"/>
      <c r="I17" s="90"/>
    </row>
    <row r="18" spans="1:9" ht="17.5" customHeight="1" x14ac:dyDescent="0.35">
      <c r="A18" s="92" t="s">
        <v>545</v>
      </c>
      <c r="B18" s="96"/>
      <c r="C18" s="10"/>
      <c r="D18" s="117" t="s">
        <v>497</v>
      </c>
      <c r="E18" s="10" t="s">
        <v>92</v>
      </c>
      <c r="F18" s="12">
        <v>25</v>
      </c>
      <c r="G18" s="19"/>
      <c r="H18" s="20"/>
      <c r="I18" s="90"/>
    </row>
    <row r="19" spans="1:9" ht="17.5" customHeight="1" x14ac:dyDescent="0.35">
      <c r="A19" s="92" t="s">
        <v>729</v>
      </c>
      <c r="B19" s="97"/>
      <c r="C19" s="25"/>
      <c r="D19" s="111" t="s">
        <v>499</v>
      </c>
      <c r="E19" s="10" t="s">
        <v>92</v>
      </c>
      <c r="F19" s="12">
        <v>25</v>
      </c>
      <c r="G19" s="19"/>
      <c r="H19" s="20"/>
      <c r="I19" s="90"/>
    </row>
    <row r="20" spans="1:9" ht="17.5" customHeight="1" x14ac:dyDescent="0.35">
      <c r="A20" s="92"/>
      <c r="B20" s="97"/>
      <c r="C20" s="25"/>
      <c r="D20" s="117"/>
      <c r="E20" s="10"/>
      <c r="G20" s="19"/>
      <c r="H20" s="20"/>
      <c r="I20" s="90"/>
    </row>
    <row r="21" spans="1:9" ht="17.5" customHeight="1" x14ac:dyDescent="0.35">
      <c r="A21" s="92"/>
      <c r="B21" s="97"/>
      <c r="C21" s="25"/>
      <c r="D21" s="117"/>
      <c r="E21" s="10"/>
      <c r="G21" s="19"/>
      <c r="H21" s="20"/>
      <c r="I21" s="90"/>
    </row>
    <row r="22" spans="1:9" ht="17.5" customHeight="1" x14ac:dyDescent="0.35">
      <c r="A22" s="92"/>
      <c r="B22" s="97"/>
      <c r="C22" s="25"/>
      <c r="D22" s="117"/>
      <c r="E22" s="10"/>
      <c r="G22" s="19"/>
      <c r="H22" s="20"/>
      <c r="I22" s="90"/>
    </row>
    <row r="23" spans="1:9" ht="17.5" customHeight="1" x14ac:dyDescent="0.35">
      <c r="A23" s="92"/>
      <c r="B23" s="97"/>
      <c r="C23" s="25"/>
      <c r="D23" s="117"/>
      <c r="E23" s="10"/>
      <c r="G23" s="19"/>
      <c r="H23" s="20"/>
      <c r="I23" s="90"/>
    </row>
    <row r="24" spans="1:9" ht="17.5" customHeight="1" x14ac:dyDescent="0.35">
      <c r="A24" s="92"/>
      <c r="B24" s="97"/>
      <c r="C24" s="25"/>
      <c r="D24" s="117"/>
      <c r="E24" s="10"/>
      <c r="G24" s="19"/>
      <c r="H24" s="20"/>
      <c r="I24" s="90"/>
    </row>
    <row r="25" spans="1:9" ht="17.5" customHeight="1" x14ac:dyDescent="0.35">
      <c r="A25" s="92"/>
      <c r="B25" s="97"/>
      <c r="C25" s="25"/>
      <c r="D25" s="117"/>
      <c r="E25" s="10"/>
      <c r="G25" s="19"/>
      <c r="H25" s="20"/>
      <c r="I25" s="90"/>
    </row>
    <row r="26" spans="1:9" ht="17.5" customHeight="1" x14ac:dyDescent="0.35">
      <c r="A26" s="92"/>
      <c r="B26" s="97"/>
      <c r="C26" s="25"/>
      <c r="D26" s="117"/>
      <c r="E26" s="10"/>
      <c r="G26" s="19"/>
      <c r="H26" s="20"/>
      <c r="I26" s="90"/>
    </row>
    <row r="27" spans="1:9" ht="17.5" customHeight="1" x14ac:dyDescent="0.35">
      <c r="A27" s="92"/>
      <c r="B27" s="97"/>
      <c r="C27" s="25"/>
      <c r="D27" s="117"/>
      <c r="E27" s="10"/>
      <c r="G27" s="19"/>
      <c r="H27" s="20"/>
      <c r="I27" s="90"/>
    </row>
    <row r="28" spans="1:9" ht="17.5" customHeight="1" x14ac:dyDescent="0.35">
      <c r="A28" s="92"/>
      <c r="B28" s="97"/>
      <c r="C28" s="25"/>
      <c r="D28" s="117"/>
      <c r="E28" s="10"/>
      <c r="G28" s="19"/>
      <c r="H28" s="20"/>
      <c r="I28" s="90"/>
    </row>
    <row r="29" spans="1:9" ht="17.5" customHeight="1" x14ac:dyDescent="0.35">
      <c r="A29" s="92"/>
      <c r="B29" s="97"/>
      <c r="C29" s="25"/>
      <c r="D29" s="117"/>
      <c r="E29" s="10"/>
      <c r="G29" s="19"/>
      <c r="H29" s="20"/>
      <c r="I29" s="90"/>
    </row>
    <row r="30" spans="1:9" ht="17.5" customHeight="1" x14ac:dyDescent="0.35">
      <c r="A30" s="92"/>
      <c r="B30" s="97"/>
      <c r="C30" s="25"/>
      <c r="D30" s="117"/>
      <c r="E30" s="10"/>
      <c r="G30" s="19"/>
      <c r="H30" s="20"/>
      <c r="I30" s="90"/>
    </row>
    <row r="31" spans="1:9" ht="17.5" customHeight="1" x14ac:dyDescent="0.35">
      <c r="A31" s="92"/>
      <c r="B31" s="97"/>
      <c r="C31" s="25"/>
      <c r="D31" s="117"/>
      <c r="E31" s="10"/>
      <c r="G31" s="19"/>
      <c r="H31" s="20"/>
      <c r="I31" s="90"/>
    </row>
    <row r="32" spans="1:9" ht="17.5" customHeight="1" x14ac:dyDescent="0.35">
      <c r="A32" s="92"/>
      <c r="B32" s="97"/>
      <c r="C32" s="25"/>
      <c r="D32" s="117"/>
      <c r="E32" s="10"/>
      <c r="G32" s="19"/>
      <c r="H32" s="20"/>
      <c r="I32" s="90"/>
    </row>
    <row r="33" spans="1:9" ht="17.5" customHeight="1" x14ac:dyDescent="0.35">
      <c r="A33" s="92"/>
      <c r="B33" s="97"/>
      <c r="C33" s="97"/>
      <c r="D33" s="98"/>
      <c r="E33" s="10"/>
      <c r="G33" s="19"/>
      <c r="H33" s="20"/>
      <c r="I33" s="90"/>
    </row>
    <row r="34" spans="1:9" ht="17.5" customHeight="1" x14ac:dyDescent="0.35">
      <c r="A34" s="92"/>
      <c r="B34" s="96"/>
      <c r="C34" s="96"/>
      <c r="D34" s="98"/>
      <c r="E34" s="10"/>
      <c r="G34" s="19"/>
      <c r="H34" s="20"/>
      <c r="I34" s="90"/>
    </row>
    <row r="35" spans="1:9" ht="17.5" customHeight="1" x14ac:dyDescent="0.35">
      <c r="A35" s="29"/>
      <c r="B35" s="10"/>
      <c r="C35" s="11"/>
      <c r="D35" s="16"/>
      <c r="E35" s="10"/>
      <c r="G35" s="19"/>
      <c r="H35" s="20"/>
    </row>
    <row r="36" spans="1:9" s="12" customFormat="1" ht="20" customHeight="1" x14ac:dyDescent="0.35">
      <c r="A36" s="146" t="s">
        <v>498</v>
      </c>
      <c r="B36" s="147"/>
      <c r="C36" s="147"/>
      <c r="D36" s="147"/>
      <c r="E36" s="147"/>
      <c r="F36" s="147"/>
      <c r="G36" s="148"/>
      <c r="H36" s="24"/>
    </row>
    <row r="37" spans="1:9" s="12" customFormat="1" ht="17.5" customHeight="1" x14ac:dyDescent="0.35">
      <c r="D37" s="7"/>
    </row>
    <row r="38" spans="1:9" s="12" customFormat="1" ht="17.5" customHeight="1" x14ac:dyDescent="0.35">
      <c r="D38" s="7"/>
    </row>
    <row r="39" spans="1:9" s="12" customFormat="1" ht="17.5" customHeight="1" x14ac:dyDescent="0.35">
      <c r="D39" s="7"/>
    </row>
    <row r="40" spans="1:9" s="12" customFormat="1" ht="17.5" customHeight="1" x14ac:dyDescent="0.35">
      <c r="D40" s="7"/>
    </row>
    <row r="41" spans="1:9" s="12" customFormat="1" ht="17.5" customHeight="1" x14ac:dyDescent="0.35">
      <c r="D41" s="7"/>
    </row>
    <row r="42" spans="1:9" s="12" customFormat="1" ht="17.5" customHeight="1" x14ac:dyDescent="0.35">
      <c r="D42" s="7"/>
    </row>
    <row r="43" spans="1:9" s="12" customFormat="1" ht="17.5" customHeight="1" x14ac:dyDescent="0.35">
      <c r="D43" s="7"/>
    </row>
    <row r="44" spans="1:9" s="12" customFormat="1" ht="17.5" customHeight="1" x14ac:dyDescent="0.35">
      <c r="D44" s="7"/>
    </row>
    <row r="45" spans="1:9" s="12" customFormat="1" ht="17.5" customHeight="1" x14ac:dyDescent="0.35">
      <c r="D45" s="7"/>
    </row>
    <row r="46" spans="1:9" s="12" customFormat="1" ht="17.5" customHeight="1" x14ac:dyDescent="0.35">
      <c r="D46" s="7"/>
    </row>
    <row r="47" spans="1:9" s="12" customFormat="1" ht="17.5" customHeight="1" x14ac:dyDescent="0.35">
      <c r="D47" s="7"/>
    </row>
    <row r="48" spans="1:9" s="12" customFormat="1" ht="17.5" customHeight="1" x14ac:dyDescent="0.35">
      <c r="D48" s="7"/>
    </row>
    <row r="49" spans="4:4" s="12" customFormat="1" ht="17.5" customHeight="1" x14ac:dyDescent="0.35">
      <c r="D49" s="7"/>
    </row>
    <row r="50" spans="4:4" s="12" customFormat="1" ht="17.5" customHeight="1" x14ac:dyDescent="0.35">
      <c r="D50" s="7"/>
    </row>
    <row r="51" spans="4:4" s="12" customFormat="1" ht="17.5" customHeight="1" x14ac:dyDescent="0.35">
      <c r="D51" s="7"/>
    </row>
    <row r="52" spans="4:4" s="12" customFormat="1" ht="17.5" customHeight="1" x14ac:dyDescent="0.35">
      <c r="D52" s="7"/>
    </row>
    <row r="53" spans="4:4" s="12" customFormat="1" ht="17.5" customHeight="1" x14ac:dyDescent="0.35">
      <c r="D53" s="7"/>
    </row>
    <row r="54" spans="4:4" s="12" customFormat="1" ht="17.5" customHeight="1" x14ac:dyDescent="0.35">
      <c r="D54" s="7"/>
    </row>
    <row r="55" spans="4:4" s="12" customFormat="1" ht="17.5" customHeight="1" x14ac:dyDescent="0.35">
      <c r="D55" s="7"/>
    </row>
    <row r="56" spans="4:4" s="12" customFormat="1" ht="17.5" customHeight="1" x14ac:dyDescent="0.35">
      <c r="D56" s="7"/>
    </row>
    <row r="57" spans="4:4" s="12" customFormat="1" ht="17.5" customHeight="1" x14ac:dyDescent="0.35">
      <c r="D57" s="7"/>
    </row>
    <row r="58" spans="4:4" s="12" customFormat="1" ht="17.5" customHeight="1" x14ac:dyDescent="0.35">
      <c r="D58" s="7"/>
    </row>
    <row r="59" spans="4:4" s="12" customFormat="1" ht="17.5" customHeight="1" x14ac:dyDescent="0.35">
      <c r="D59" s="7"/>
    </row>
    <row r="60" spans="4:4" s="12" customFormat="1" ht="17.5" customHeight="1" x14ac:dyDescent="0.35">
      <c r="D60" s="7"/>
    </row>
    <row r="61" spans="4:4" s="12" customFormat="1" ht="17.5" customHeight="1" x14ac:dyDescent="0.35">
      <c r="D61" s="7"/>
    </row>
    <row r="62" spans="4:4" s="12" customFormat="1" ht="17.5" customHeight="1" x14ac:dyDescent="0.35">
      <c r="D62" s="7"/>
    </row>
    <row r="63" spans="4:4" s="12" customFormat="1" ht="17.5" customHeight="1" x14ac:dyDescent="0.35">
      <c r="D63" s="7"/>
    </row>
    <row r="64" spans="4:4" s="12" customFormat="1" ht="17.5" customHeight="1" x14ac:dyDescent="0.35">
      <c r="D64" s="7"/>
    </row>
    <row r="65" spans="4:4" s="12" customFormat="1" ht="17.5" customHeight="1" x14ac:dyDescent="0.35">
      <c r="D65" s="7"/>
    </row>
    <row r="66" spans="4:4" s="12" customFormat="1" ht="17.5" customHeight="1" x14ac:dyDescent="0.35">
      <c r="D66" s="7"/>
    </row>
    <row r="67" spans="4:4" s="12" customFormat="1" ht="17.5" customHeight="1" x14ac:dyDescent="0.35">
      <c r="D67" s="7"/>
    </row>
    <row r="68" spans="4:4" s="12" customFormat="1" ht="17.5" customHeight="1" x14ac:dyDescent="0.35">
      <c r="D68" s="7"/>
    </row>
    <row r="69" spans="4:4" s="12" customFormat="1" ht="17.5" customHeight="1" x14ac:dyDescent="0.35">
      <c r="D69" s="7"/>
    </row>
    <row r="70" spans="4:4" s="12" customFormat="1" ht="17.5" customHeight="1" x14ac:dyDescent="0.35">
      <c r="D70" s="7"/>
    </row>
    <row r="71" spans="4:4" s="12" customFormat="1" ht="17.5" customHeight="1" x14ac:dyDescent="0.35">
      <c r="D71" s="7"/>
    </row>
    <row r="72" spans="4:4" s="12" customFormat="1" ht="17.5" customHeight="1" x14ac:dyDescent="0.35">
      <c r="D72" s="7"/>
    </row>
    <row r="73" spans="4:4" s="12" customFormat="1" ht="17.5" customHeight="1" x14ac:dyDescent="0.35">
      <c r="D73" s="7"/>
    </row>
    <row r="74" spans="4:4" s="12" customFormat="1" ht="17.5" customHeight="1" x14ac:dyDescent="0.35">
      <c r="D74" s="7"/>
    </row>
    <row r="75" spans="4:4" s="12" customFormat="1" ht="17.5" customHeight="1" x14ac:dyDescent="0.35">
      <c r="D75" s="7"/>
    </row>
    <row r="76" spans="4:4" s="12" customFormat="1" ht="17.5" customHeight="1" x14ac:dyDescent="0.35">
      <c r="D76" s="7"/>
    </row>
    <row r="77" spans="4:4" s="12" customFormat="1" ht="17.5" customHeight="1" x14ac:dyDescent="0.35">
      <c r="D77" s="7"/>
    </row>
    <row r="78" spans="4:4" s="12" customFormat="1" ht="17.5" customHeight="1" x14ac:dyDescent="0.35">
      <c r="D78" s="7"/>
    </row>
    <row r="79" spans="4:4" s="12" customFormat="1" ht="17.5" customHeight="1" x14ac:dyDescent="0.35">
      <c r="D79" s="7"/>
    </row>
    <row r="80" spans="4:4" s="12" customFormat="1" ht="17.5" customHeight="1" x14ac:dyDescent="0.35">
      <c r="D80" s="7"/>
    </row>
    <row r="81" spans="4:4" s="12" customFormat="1" ht="17.5" customHeight="1" x14ac:dyDescent="0.35">
      <c r="D81" s="7"/>
    </row>
    <row r="82" spans="4:4" s="12" customFormat="1" ht="17.5" customHeight="1" x14ac:dyDescent="0.35">
      <c r="D82" s="7"/>
    </row>
    <row r="83" spans="4:4" s="12" customFormat="1" ht="17.5" customHeight="1" x14ac:dyDescent="0.35">
      <c r="D83" s="7"/>
    </row>
    <row r="84" spans="4:4" s="12" customFormat="1" ht="17.5" customHeight="1" x14ac:dyDescent="0.35">
      <c r="D84" s="7"/>
    </row>
    <row r="85" spans="4:4" s="12" customFormat="1" ht="17.5" customHeight="1" x14ac:dyDescent="0.35">
      <c r="D85" s="7"/>
    </row>
    <row r="86" spans="4:4" s="12" customFormat="1" ht="17.5" customHeight="1" x14ac:dyDescent="0.35">
      <c r="D86" s="7"/>
    </row>
    <row r="87" spans="4:4" s="12" customFormat="1" ht="17.5" customHeight="1" x14ac:dyDescent="0.35">
      <c r="D87" s="7"/>
    </row>
    <row r="88" spans="4:4" s="12" customFormat="1" ht="17.5" customHeight="1" x14ac:dyDescent="0.35">
      <c r="D88" s="7"/>
    </row>
    <row r="89" spans="4:4" s="12" customFormat="1" ht="17.5" customHeight="1" x14ac:dyDescent="0.35">
      <c r="D89" s="7"/>
    </row>
    <row r="90" spans="4:4" s="12" customFormat="1" ht="17.5" customHeight="1" x14ac:dyDescent="0.35">
      <c r="D90" s="7"/>
    </row>
    <row r="91" spans="4:4" s="12" customFormat="1" ht="17.5" customHeight="1" x14ac:dyDescent="0.35">
      <c r="D91" s="7"/>
    </row>
    <row r="92" spans="4:4" s="12" customFormat="1" ht="17.5" customHeight="1" x14ac:dyDescent="0.35">
      <c r="D92" s="7"/>
    </row>
    <row r="93" spans="4:4" s="12" customFormat="1" ht="17.5" customHeight="1" x14ac:dyDescent="0.35">
      <c r="D93" s="7"/>
    </row>
    <row r="94" spans="4:4" s="12" customFormat="1" ht="17.5" customHeight="1" x14ac:dyDescent="0.35">
      <c r="D94" s="7"/>
    </row>
    <row r="95" spans="4:4" s="12" customFormat="1" ht="17.5" customHeight="1" x14ac:dyDescent="0.35">
      <c r="D95" s="7"/>
    </row>
    <row r="96" spans="4:4" s="12" customFormat="1" ht="17.5" customHeight="1" x14ac:dyDescent="0.35">
      <c r="D96" s="7"/>
    </row>
    <row r="97" spans="4:4" s="12" customFormat="1" ht="17.5" customHeight="1" x14ac:dyDescent="0.35">
      <c r="D97" s="7"/>
    </row>
    <row r="98" spans="4:4" s="12" customFormat="1" ht="17.5" customHeight="1" x14ac:dyDescent="0.35">
      <c r="D98" s="7"/>
    </row>
    <row r="99" spans="4:4" s="12" customFormat="1" ht="17.5" customHeight="1" x14ac:dyDescent="0.35">
      <c r="D99" s="7"/>
    </row>
    <row r="100" spans="4:4" s="12" customFormat="1" ht="17.5" customHeight="1" x14ac:dyDescent="0.35">
      <c r="D100" s="7"/>
    </row>
    <row r="101" spans="4:4" s="12" customFormat="1" ht="17.5" customHeight="1" x14ac:dyDescent="0.35">
      <c r="D101" s="7"/>
    </row>
    <row r="102" spans="4:4" s="12" customFormat="1" ht="17.5" customHeight="1" x14ac:dyDescent="0.35">
      <c r="D102" s="7"/>
    </row>
    <row r="103" spans="4:4" s="12" customFormat="1" ht="17.5" customHeight="1" x14ac:dyDescent="0.35">
      <c r="D103" s="7"/>
    </row>
    <row r="104" spans="4:4" s="12" customFormat="1" ht="17.5" customHeight="1" x14ac:dyDescent="0.35">
      <c r="D104" s="7"/>
    </row>
    <row r="105" spans="4:4" s="12" customFormat="1" ht="17.5" customHeight="1" x14ac:dyDescent="0.35">
      <c r="D105" s="7"/>
    </row>
    <row r="106" spans="4:4" s="12" customFormat="1" ht="17.5" customHeight="1" x14ac:dyDescent="0.35">
      <c r="D106" s="7"/>
    </row>
    <row r="107" spans="4:4" s="12" customFormat="1" ht="17.5" customHeight="1" x14ac:dyDescent="0.35">
      <c r="D107" s="7"/>
    </row>
    <row r="108" spans="4:4" s="12" customFormat="1" ht="17.5" customHeight="1" x14ac:dyDescent="0.35">
      <c r="D108" s="7"/>
    </row>
    <row r="109" spans="4:4" s="12" customFormat="1" ht="17.5" customHeight="1" x14ac:dyDescent="0.35">
      <c r="D109" s="7"/>
    </row>
    <row r="110" spans="4:4" s="12" customFormat="1" ht="17.5" customHeight="1" x14ac:dyDescent="0.35">
      <c r="D110" s="7"/>
    </row>
    <row r="111" spans="4:4" s="12" customFormat="1" ht="17.5" customHeight="1" x14ac:dyDescent="0.35">
      <c r="D111" s="7"/>
    </row>
    <row r="112" spans="4:4" s="12" customFormat="1" ht="17.5" customHeight="1" x14ac:dyDescent="0.35">
      <c r="D112" s="7"/>
    </row>
    <row r="113" spans="4:4" s="12" customFormat="1" ht="17.5" customHeight="1" x14ac:dyDescent="0.35">
      <c r="D113" s="7"/>
    </row>
    <row r="114" spans="4:4" s="12" customFormat="1" ht="17.5" customHeight="1" x14ac:dyDescent="0.35">
      <c r="D114" s="7"/>
    </row>
    <row r="115" spans="4:4" s="12" customFormat="1" ht="17.5" customHeight="1" x14ac:dyDescent="0.35">
      <c r="D115" s="7"/>
    </row>
    <row r="116" spans="4:4" s="12" customFormat="1" ht="17.5" customHeight="1" x14ac:dyDescent="0.35">
      <c r="D116" s="7"/>
    </row>
    <row r="117" spans="4:4" s="12" customFormat="1" ht="17.5" customHeight="1" x14ac:dyDescent="0.35">
      <c r="D117" s="7"/>
    </row>
    <row r="118" spans="4:4" s="12" customFormat="1" ht="17.5" customHeight="1" x14ac:dyDescent="0.35">
      <c r="D118" s="7"/>
    </row>
    <row r="119" spans="4:4" s="12" customFormat="1" ht="17.5" customHeight="1" x14ac:dyDescent="0.35">
      <c r="D119" s="7"/>
    </row>
    <row r="120" spans="4:4" s="12" customFormat="1" ht="17.5" customHeight="1" x14ac:dyDescent="0.35">
      <c r="D120" s="7"/>
    </row>
    <row r="121" spans="4:4" s="12" customFormat="1" ht="17.5" customHeight="1" x14ac:dyDescent="0.35">
      <c r="D121" s="7"/>
    </row>
    <row r="122" spans="4:4" s="12" customFormat="1" ht="17.5" customHeight="1" x14ac:dyDescent="0.35">
      <c r="D122" s="7"/>
    </row>
    <row r="123" spans="4:4" s="12" customFormat="1" ht="17.5" customHeight="1" x14ac:dyDescent="0.35">
      <c r="D123" s="7"/>
    </row>
    <row r="124" spans="4:4" s="12" customFormat="1" ht="17.5" customHeight="1" x14ac:dyDescent="0.35">
      <c r="D124" s="7"/>
    </row>
    <row r="125" spans="4:4" s="12" customFormat="1" ht="17.5" customHeight="1" x14ac:dyDescent="0.35">
      <c r="D125" s="7"/>
    </row>
    <row r="126" spans="4:4" s="12" customFormat="1" ht="17.5" customHeight="1" x14ac:dyDescent="0.35">
      <c r="D126" s="7"/>
    </row>
    <row r="127" spans="4:4" s="12" customFormat="1" ht="17.5" customHeight="1" x14ac:dyDescent="0.35">
      <c r="D127" s="7"/>
    </row>
    <row r="128" spans="4:4" s="12" customFormat="1" ht="17.5" customHeight="1" x14ac:dyDescent="0.35">
      <c r="D128" s="7"/>
    </row>
    <row r="129" spans="4:4" s="12" customFormat="1" ht="17.5" customHeight="1" x14ac:dyDescent="0.35">
      <c r="D129" s="7"/>
    </row>
    <row r="130" spans="4:4" s="12" customFormat="1" ht="17.5" customHeight="1" x14ac:dyDescent="0.35">
      <c r="D130" s="7"/>
    </row>
    <row r="131" spans="4:4" s="12" customFormat="1" ht="17.5" customHeight="1" x14ac:dyDescent="0.35">
      <c r="D131" s="7"/>
    </row>
    <row r="132" spans="4:4" s="12" customFormat="1" ht="17.5" customHeight="1" x14ac:dyDescent="0.35">
      <c r="D132" s="7"/>
    </row>
    <row r="133" spans="4:4" s="12" customFormat="1" ht="17.5" customHeight="1" x14ac:dyDescent="0.35">
      <c r="D133" s="7"/>
    </row>
    <row r="134" spans="4:4" s="12" customFormat="1" ht="17.5" customHeight="1" x14ac:dyDescent="0.35">
      <c r="D134" s="7"/>
    </row>
    <row r="135" spans="4:4" s="12" customFormat="1" ht="17.5" customHeight="1" x14ac:dyDescent="0.35">
      <c r="D135" s="7"/>
    </row>
    <row r="136" spans="4:4" s="12" customFormat="1" ht="17.5" customHeight="1" x14ac:dyDescent="0.35">
      <c r="D136" s="7"/>
    </row>
    <row r="137" spans="4:4" s="12" customFormat="1" ht="17.5" customHeight="1" x14ac:dyDescent="0.35">
      <c r="D137" s="7"/>
    </row>
    <row r="138" spans="4:4" s="12" customFormat="1" ht="17.5" customHeight="1" x14ac:dyDescent="0.35">
      <c r="D138" s="7"/>
    </row>
    <row r="139" spans="4:4" s="12" customFormat="1" ht="17.5" customHeight="1" x14ac:dyDescent="0.35">
      <c r="D139" s="7"/>
    </row>
    <row r="140" spans="4:4" s="12" customFormat="1" ht="17.5" customHeight="1" x14ac:dyDescent="0.35">
      <c r="D140" s="7"/>
    </row>
    <row r="141" spans="4:4" s="12" customFormat="1" ht="17.5" customHeight="1" x14ac:dyDescent="0.35">
      <c r="D141" s="7"/>
    </row>
    <row r="142" spans="4:4" s="12" customFormat="1" ht="17.5" customHeight="1" x14ac:dyDescent="0.35">
      <c r="D142" s="7"/>
    </row>
    <row r="143" spans="4:4" s="12" customFormat="1" ht="17.5" customHeight="1" x14ac:dyDescent="0.35">
      <c r="D143" s="7"/>
    </row>
    <row r="144" spans="4:4" s="12" customFormat="1" ht="17.5" customHeight="1" x14ac:dyDescent="0.35">
      <c r="D144" s="7"/>
    </row>
    <row r="145" spans="4:4" s="12" customFormat="1" ht="17.5" customHeight="1" x14ac:dyDescent="0.35">
      <c r="D145" s="7"/>
    </row>
    <row r="146" spans="4:4" s="12" customFormat="1" ht="17.5" customHeight="1" x14ac:dyDescent="0.35">
      <c r="D146" s="7"/>
    </row>
    <row r="147" spans="4:4" s="12" customFormat="1" ht="17.5" customHeight="1" x14ac:dyDescent="0.35">
      <c r="D147" s="7"/>
    </row>
    <row r="148" spans="4:4" s="12" customFormat="1" ht="17.5" customHeight="1" x14ac:dyDescent="0.35">
      <c r="D148" s="7"/>
    </row>
    <row r="149" spans="4:4" s="12" customFormat="1" ht="17.5" customHeight="1" x14ac:dyDescent="0.35">
      <c r="D149" s="7"/>
    </row>
    <row r="150" spans="4:4" s="12" customFormat="1" ht="17.5" customHeight="1" x14ac:dyDescent="0.35">
      <c r="D150" s="7"/>
    </row>
    <row r="151" spans="4:4" s="12" customFormat="1" ht="17.5" customHeight="1" x14ac:dyDescent="0.35">
      <c r="D151" s="7"/>
    </row>
    <row r="152" spans="4:4" s="12" customFormat="1" ht="17.5" customHeight="1" x14ac:dyDescent="0.35">
      <c r="D152" s="7"/>
    </row>
    <row r="153" spans="4:4" s="12" customFormat="1" ht="17.5" customHeight="1" x14ac:dyDescent="0.35">
      <c r="D153" s="7"/>
    </row>
    <row r="154" spans="4:4" s="12" customFormat="1" ht="17.5" customHeight="1" x14ac:dyDescent="0.35">
      <c r="D154" s="7"/>
    </row>
    <row r="155" spans="4:4" s="12" customFormat="1" ht="17.5" customHeight="1" x14ac:dyDescent="0.35">
      <c r="D155" s="7"/>
    </row>
    <row r="156" spans="4:4" s="12" customFormat="1" ht="17.5" customHeight="1" x14ac:dyDescent="0.35">
      <c r="D156" s="7"/>
    </row>
    <row r="157" spans="4:4" s="12" customFormat="1" ht="17.5" customHeight="1" x14ac:dyDescent="0.35">
      <c r="D157" s="7"/>
    </row>
    <row r="158" spans="4:4" s="12" customFormat="1" ht="17.5" customHeight="1" x14ac:dyDescent="0.35">
      <c r="D158" s="7"/>
    </row>
    <row r="159" spans="4:4" s="12" customFormat="1" ht="17.5" customHeight="1" x14ac:dyDescent="0.35">
      <c r="D159" s="7"/>
    </row>
    <row r="160" spans="4:4" s="12" customFormat="1" ht="17.5" customHeight="1" x14ac:dyDescent="0.35">
      <c r="D160" s="7"/>
    </row>
    <row r="161" spans="4:4" s="12" customFormat="1" ht="17.5" customHeight="1" x14ac:dyDescent="0.35">
      <c r="D161" s="7"/>
    </row>
    <row r="162" spans="4:4" s="12" customFormat="1" ht="17.5" customHeight="1" x14ac:dyDescent="0.35">
      <c r="D162" s="7"/>
    </row>
    <row r="163" spans="4:4" s="12" customFormat="1" ht="17.5" customHeight="1" x14ac:dyDescent="0.35">
      <c r="D163" s="7"/>
    </row>
    <row r="164" spans="4:4" s="12" customFormat="1" ht="17.5" customHeight="1" x14ac:dyDescent="0.35">
      <c r="D164" s="7"/>
    </row>
    <row r="165" spans="4:4" s="12" customFormat="1" ht="17.5" customHeight="1" x14ac:dyDescent="0.35">
      <c r="D165" s="7"/>
    </row>
    <row r="166" spans="4:4" s="12" customFormat="1" ht="17.5" customHeight="1" x14ac:dyDescent="0.35">
      <c r="D166" s="7"/>
    </row>
    <row r="167" spans="4:4" s="12" customFormat="1" ht="17.5" customHeight="1" x14ac:dyDescent="0.35">
      <c r="D167" s="7"/>
    </row>
    <row r="168" spans="4:4" s="12" customFormat="1" ht="17.5" customHeight="1" x14ac:dyDescent="0.35">
      <c r="D168" s="7"/>
    </row>
    <row r="169" spans="4:4" s="12" customFormat="1" ht="17.5" customHeight="1" x14ac:dyDescent="0.35">
      <c r="D169" s="7"/>
    </row>
    <row r="170" spans="4:4" s="12" customFormat="1" ht="17.5" customHeight="1" x14ac:dyDescent="0.35">
      <c r="D170" s="7"/>
    </row>
    <row r="171" spans="4:4" s="12" customFormat="1" ht="17.5" customHeight="1" x14ac:dyDescent="0.35">
      <c r="D171" s="7"/>
    </row>
    <row r="172" spans="4:4" s="12" customFormat="1" ht="17.5" customHeight="1" x14ac:dyDescent="0.35">
      <c r="D172" s="7"/>
    </row>
    <row r="173" spans="4:4" s="12" customFormat="1" ht="17.5" customHeight="1" x14ac:dyDescent="0.35">
      <c r="D173" s="7"/>
    </row>
    <row r="174" spans="4:4" s="12" customFormat="1" ht="17.5" customHeight="1" x14ac:dyDescent="0.35">
      <c r="D174" s="7"/>
    </row>
    <row r="175" spans="4:4" s="12" customFormat="1" ht="17.5" customHeight="1" x14ac:dyDescent="0.35">
      <c r="D175" s="7"/>
    </row>
    <row r="176" spans="4:4" s="12" customFormat="1" ht="17.5" customHeight="1" x14ac:dyDescent="0.35">
      <c r="D176" s="7"/>
    </row>
    <row r="177" spans="4:4" s="12" customFormat="1" ht="17.5" customHeight="1" x14ac:dyDescent="0.35">
      <c r="D177" s="7"/>
    </row>
    <row r="178" spans="4:4" s="12" customFormat="1" ht="17.5" customHeight="1" x14ac:dyDescent="0.35">
      <c r="D178" s="7"/>
    </row>
    <row r="179" spans="4:4" s="12" customFormat="1" ht="17.5" customHeight="1" x14ac:dyDescent="0.35">
      <c r="D179" s="7"/>
    </row>
    <row r="180" spans="4:4" s="12" customFormat="1" ht="17.5" customHeight="1" x14ac:dyDescent="0.35">
      <c r="D180" s="7"/>
    </row>
    <row r="181" spans="4:4" s="12" customFormat="1" ht="17.5" customHeight="1" x14ac:dyDescent="0.35">
      <c r="D181" s="7"/>
    </row>
    <row r="182" spans="4:4" s="12" customFormat="1" ht="17.5" customHeight="1" x14ac:dyDescent="0.35">
      <c r="D182" s="7"/>
    </row>
    <row r="183" spans="4:4" s="12" customFormat="1" ht="17.5" customHeight="1" x14ac:dyDescent="0.35">
      <c r="D183" s="7"/>
    </row>
    <row r="184" spans="4:4" s="12" customFormat="1" ht="17.5" customHeight="1" x14ac:dyDescent="0.35">
      <c r="D184" s="7"/>
    </row>
    <row r="185" spans="4:4" s="12" customFormat="1" ht="17.5" customHeight="1" x14ac:dyDescent="0.35">
      <c r="D185" s="7"/>
    </row>
    <row r="186" spans="4:4" s="12" customFormat="1" ht="17.5" customHeight="1" x14ac:dyDescent="0.35">
      <c r="D186" s="7"/>
    </row>
    <row r="187" spans="4:4" s="12" customFormat="1" ht="17.5" customHeight="1" x14ac:dyDescent="0.35">
      <c r="D187" s="7"/>
    </row>
    <row r="188" spans="4:4" s="12" customFormat="1" ht="17.5" customHeight="1" x14ac:dyDescent="0.35">
      <c r="D188" s="7"/>
    </row>
    <row r="189" spans="4:4" s="12" customFormat="1" ht="17.5" customHeight="1" x14ac:dyDescent="0.35">
      <c r="D189" s="7"/>
    </row>
    <row r="190" spans="4:4" s="12" customFormat="1" ht="17.5" customHeight="1" x14ac:dyDescent="0.35">
      <c r="D190" s="7"/>
    </row>
    <row r="191" spans="4:4" s="12" customFormat="1" ht="17.5" customHeight="1" x14ac:dyDescent="0.35">
      <c r="D191" s="7"/>
    </row>
    <row r="192" spans="4:4" s="12" customFormat="1" ht="17.5" customHeight="1" x14ac:dyDescent="0.35">
      <c r="D192" s="7"/>
    </row>
    <row r="193" spans="4:4" s="12" customFormat="1" ht="17.5" customHeight="1" x14ac:dyDescent="0.35">
      <c r="D193" s="7"/>
    </row>
    <row r="194" spans="4:4" s="12" customFormat="1" ht="17.5" customHeight="1" x14ac:dyDescent="0.35">
      <c r="D194" s="7"/>
    </row>
    <row r="195" spans="4:4" s="12" customFormat="1" ht="17.5" customHeight="1" x14ac:dyDescent="0.35">
      <c r="D195" s="7"/>
    </row>
    <row r="196" spans="4:4" s="12" customFormat="1" ht="17.5" customHeight="1" x14ac:dyDescent="0.35">
      <c r="D196" s="7"/>
    </row>
    <row r="197" spans="4:4" s="12" customFormat="1" ht="17.5" customHeight="1" x14ac:dyDescent="0.35">
      <c r="D197" s="7"/>
    </row>
    <row r="198" spans="4:4" s="12" customFormat="1" ht="17.5" customHeight="1" x14ac:dyDescent="0.35">
      <c r="D198" s="7"/>
    </row>
    <row r="199" spans="4:4" s="12" customFormat="1" ht="17.5" customHeight="1" x14ac:dyDescent="0.35">
      <c r="D199" s="7"/>
    </row>
    <row r="200" spans="4:4" s="12" customFormat="1" ht="17.5" customHeight="1" x14ac:dyDescent="0.35">
      <c r="D200" s="7"/>
    </row>
    <row r="201" spans="4:4" s="12" customFormat="1" ht="17.5" customHeight="1" x14ac:dyDescent="0.35">
      <c r="D201" s="7"/>
    </row>
    <row r="202" spans="4:4" s="12" customFormat="1" ht="17.5" customHeight="1" x14ac:dyDescent="0.35">
      <c r="D202" s="7"/>
    </row>
    <row r="203" spans="4:4" s="12" customFormat="1" ht="17.5" customHeight="1" x14ac:dyDescent="0.35">
      <c r="D203" s="7"/>
    </row>
    <row r="204" spans="4:4" s="12" customFormat="1" ht="17.5" customHeight="1" x14ac:dyDescent="0.35">
      <c r="D204" s="7"/>
    </row>
    <row r="205" spans="4:4" s="12" customFormat="1" ht="17.5" customHeight="1" x14ac:dyDescent="0.35">
      <c r="D205" s="7"/>
    </row>
    <row r="206" spans="4:4" s="12" customFormat="1" ht="17.5" customHeight="1" x14ac:dyDescent="0.35">
      <c r="D206" s="7"/>
    </row>
    <row r="207" spans="4:4" s="12" customFormat="1" ht="17.5" customHeight="1" x14ac:dyDescent="0.35">
      <c r="D207" s="7"/>
    </row>
    <row r="208" spans="4:4" s="12" customFormat="1" ht="17.5" customHeight="1" x14ac:dyDescent="0.35">
      <c r="D208" s="7"/>
    </row>
    <row r="209" spans="4:4" s="12" customFormat="1" ht="17.5" customHeight="1" x14ac:dyDescent="0.35">
      <c r="D209" s="7"/>
    </row>
    <row r="210" spans="4:4" s="12" customFormat="1" ht="17.5" customHeight="1" x14ac:dyDescent="0.35">
      <c r="D210" s="7"/>
    </row>
    <row r="211" spans="4:4" s="12" customFormat="1" ht="17.5" customHeight="1" x14ac:dyDescent="0.35">
      <c r="D211" s="7"/>
    </row>
    <row r="212" spans="4:4" s="12" customFormat="1" ht="17.5" customHeight="1" x14ac:dyDescent="0.35">
      <c r="D212" s="7"/>
    </row>
    <row r="213" spans="4:4" s="12" customFormat="1" ht="17.5" customHeight="1" x14ac:dyDescent="0.35">
      <c r="D213" s="7"/>
    </row>
    <row r="214" spans="4:4" s="12" customFormat="1" ht="17.5" customHeight="1" x14ac:dyDescent="0.35">
      <c r="D214" s="7"/>
    </row>
    <row r="215" spans="4:4" s="12" customFormat="1" ht="17.5" customHeight="1" x14ac:dyDescent="0.35">
      <c r="D215" s="7"/>
    </row>
    <row r="216" spans="4:4" s="12" customFormat="1" ht="17.5" customHeight="1" x14ac:dyDescent="0.35">
      <c r="D216" s="7"/>
    </row>
    <row r="217" spans="4:4" s="12" customFormat="1" ht="17.5" customHeight="1" x14ac:dyDescent="0.35">
      <c r="D217" s="7"/>
    </row>
    <row r="218" spans="4:4" s="12" customFormat="1" ht="17.5" customHeight="1" x14ac:dyDescent="0.35">
      <c r="D218" s="7"/>
    </row>
    <row r="219" spans="4:4" s="12" customFormat="1" ht="17.5" customHeight="1" x14ac:dyDescent="0.35">
      <c r="D219" s="7"/>
    </row>
    <row r="220" spans="4:4" s="12" customFormat="1" ht="17.5" customHeight="1" x14ac:dyDescent="0.35">
      <c r="D220" s="7"/>
    </row>
    <row r="221" spans="4:4" s="12" customFormat="1" ht="17.5" customHeight="1" x14ac:dyDescent="0.35">
      <c r="D221" s="7"/>
    </row>
    <row r="222" spans="4:4" s="12" customFormat="1" ht="17.5" customHeight="1" x14ac:dyDescent="0.35">
      <c r="D222" s="7"/>
    </row>
    <row r="223" spans="4:4" s="12" customFormat="1" ht="17.5" customHeight="1" x14ac:dyDescent="0.35">
      <c r="D223" s="7"/>
    </row>
    <row r="224" spans="4:4" s="12" customFormat="1" ht="17.5" customHeight="1" x14ac:dyDescent="0.35">
      <c r="D224" s="7"/>
    </row>
    <row r="225" spans="4:4" s="12" customFormat="1" ht="17.5" customHeight="1" x14ac:dyDescent="0.35">
      <c r="D225" s="7"/>
    </row>
    <row r="226" spans="4:4" s="12" customFormat="1" ht="17.5" customHeight="1" x14ac:dyDescent="0.35">
      <c r="D226" s="7"/>
    </row>
    <row r="227" spans="4:4" s="12" customFormat="1" ht="17.5" customHeight="1" x14ac:dyDescent="0.35">
      <c r="D227" s="7"/>
    </row>
    <row r="228" spans="4:4" s="12" customFormat="1" ht="17.5" customHeight="1" x14ac:dyDescent="0.35">
      <c r="D228" s="7"/>
    </row>
    <row r="229" spans="4:4" s="12" customFormat="1" ht="17.5" customHeight="1" x14ac:dyDescent="0.35">
      <c r="D229" s="7"/>
    </row>
    <row r="230" spans="4:4" s="12" customFormat="1" ht="17.5" customHeight="1" x14ac:dyDescent="0.35">
      <c r="D230" s="7"/>
    </row>
    <row r="231" spans="4:4" s="12" customFormat="1" ht="17.5" customHeight="1" x14ac:dyDescent="0.35">
      <c r="D231" s="7"/>
    </row>
    <row r="232" spans="4:4" s="12" customFormat="1" ht="17.5" customHeight="1" x14ac:dyDescent="0.35">
      <c r="D232" s="7"/>
    </row>
    <row r="233" spans="4:4" s="12" customFormat="1" ht="17.5" customHeight="1" x14ac:dyDescent="0.35">
      <c r="D233" s="7"/>
    </row>
    <row r="234" spans="4:4" s="12" customFormat="1" ht="17.5" customHeight="1" x14ac:dyDescent="0.35">
      <c r="D234" s="7"/>
    </row>
    <row r="235" spans="4:4" s="12" customFormat="1" ht="17.5" customHeight="1" x14ac:dyDescent="0.35">
      <c r="D235" s="7"/>
    </row>
    <row r="236" spans="4:4" s="12" customFormat="1" ht="17.5" customHeight="1" x14ac:dyDescent="0.35">
      <c r="D236" s="7"/>
    </row>
    <row r="237" spans="4:4" s="12" customFormat="1" ht="17.5" customHeight="1" x14ac:dyDescent="0.35">
      <c r="D237" s="7"/>
    </row>
    <row r="238" spans="4:4" s="12" customFormat="1" ht="17.5" customHeight="1" x14ac:dyDescent="0.35">
      <c r="D238" s="7"/>
    </row>
    <row r="239" spans="4:4" s="12" customFormat="1" ht="17.5" customHeight="1" x14ac:dyDescent="0.35">
      <c r="D239" s="7"/>
    </row>
    <row r="240" spans="4:4" s="12" customFormat="1" ht="17.5" customHeight="1" x14ac:dyDescent="0.35">
      <c r="D240" s="7"/>
    </row>
    <row r="241" spans="4:4" s="12" customFormat="1" ht="17.5" customHeight="1" x14ac:dyDescent="0.35">
      <c r="D241" s="7"/>
    </row>
    <row r="242" spans="4:4" s="12" customFormat="1" ht="17.5" customHeight="1" x14ac:dyDescent="0.35">
      <c r="D242" s="7"/>
    </row>
    <row r="243" spans="4:4" s="12" customFormat="1" ht="17.5" customHeight="1" x14ac:dyDescent="0.35">
      <c r="D243" s="7"/>
    </row>
    <row r="244" spans="4:4" s="12" customFormat="1" ht="17.5" customHeight="1" x14ac:dyDescent="0.35">
      <c r="D244" s="7"/>
    </row>
    <row r="245" spans="4:4" s="12" customFormat="1" ht="17.5" customHeight="1" x14ac:dyDescent="0.35">
      <c r="D245" s="7"/>
    </row>
    <row r="246" spans="4:4" s="12" customFormat="1" ht="17.5" customHeight="1" x14ac:dyDescent="0.35">
      <c r="D246" s="7"/>
    </row>
    <row r="247" spans="4:4" s="12" customFormat="1" ht="17.5" customHeight="1" x14ac:dyDescent="0.35">
      <c r="D247" s="7"/>
    </row>
    <row r="248" spans="4:4" s="12" customFormat="1" ht="17.5" customHeight="1" x14ac:dyDescent="0.35">
      <c r="D248" s="7"/>
    </row>
    <row r="249" spans="4:4" s="12" customFormat="1" ht="17.5" customHeight="1" x14ac:dyDescent="0.35">
      <c r="D249" s="7"/>
    </row>
    <row r="250" spans="4:4" s="12" customFormat="1" ht="17.5" customHeight="1" x14ac:dyDescent="0.35">
      <c r="D250" s="7"/>
    </row>
    <row r="251" spans="4:4" s="12" customFormat="1" ht="17.5" customHeight="1" x14ac:dyDescent="0.35">
      <c r="D251" s="7"/>
    </row>
    <row r="252" spans="4:4" s="12" customFormat="1" ht="17.5" customHeight="1" x14ac:dyDescent="0.35">
      <c r="D252" s="7"/>
    </row>
    <row r="253" spans="4:4" s="12" customFormat="1" ht="17.5" customHeight="1" x14ac:dyDescent="0.35">
      <c r="D253" s="7"/>
    </row>
    <row r="254" spans="4:4" s="12" customFormat="1" ht="17.5" customHeight="1" x14ac:dyDescent="0.35">
      <c r="D254" s="7"/>
    </row>
    <row r="255" spans="4:4" s="12" customFormat="1" ht="17.5" customHeight="1" x14ac:dyDescent="0.35">
      <c r="D255" s="7"/>
    </row>
    <row r="256" spans="4:4" s="12" customFormat="1" ht="17.5" customHeight="1" x14ac:dyDescent="0.35">
      <c r="D256" s="7"/>
    </row>
    <row r="257" spans="4:4" s="12" customFormat="1" ht="17.5" customHeight="1" x14ac:dyDescent="0.35">
      <c r="D257" s="7"/>
    </row>
    <row r="258" spans="4:4" s="12" customFormat="1" ht="17.5" customHeight="1" x14ac:dyDescent="0.35">
      <c r="D258" s="7"/>
    </row>
    <row r="259" spans="4:4" s="12" customFormat="1" ht="17.5" customHeight="1" x14ac:dyDescent="0.35">
      <c r="D259" s="7"/>
    </row>
    <row r="260" spans="4:4" s="12" customFormat="1" ht="17.5" customHeight="1" x14ac:dyDescent="0.35">
      <c r="D260" s="7"/>
    </row>
    <row r="261" spans="4:4" s="12" customFormat="1" ht="17.5" customHeight="1" x14ac:dyDescent="0.35">
      <c r="D261" s="7"/>
    </row>
    <row r="262" spans="4:4" s="12" customFormat="1" ht="17.5" customHeight="1" x14ac:dyDescent="0.35">
      <c r="D262" s="7"/>
    </row>
    <row r="263" spans="4:4" s="12" customFormat="1" ht="17.5" customHeight="1" x14ac:dyDescent="0.35">
      <c r="D263" s="7"/>
    </row>
    <row r="264" spans="4:4" s="12" customFormat="1" ht="17.5" customHeight="1" x14ac:dyDescent="0.35">
      <c r="D264" s="7"/>
    </row>
    <row r="265" spans="4:4" s="12" customFormat="1" ht="17.5" customHeight="1" x14ac:dyDescent="0.35">
      <c r="D265" s="7"/>
    </row>
    <row r="266" spans="4:4" s="12" customFormat="1" ht="17.5" customHeight="1" x14ac:dyDescent="0.35">
      <c r="D266" s="7"/>
    </row>
    <row r="267" spans="4:4" s="12" customFormat="1" ht="17.5" customHeight="1" x14ac:dyDescent="0.35">
      <c r="D267" s="7"/>
    </row>
    <row r="268" spans="4:4" s="12" customFormat="1" ht="17.5" customHeight="1" x14ac:dyDescent="0.35">
      <c r="D268" s="7"/>
    </row>
    <row r="269" spans="4:4" s="12" customFormat="1" ht="17.5" customHeight="1" x14ac:dyDescent="0.35">
      <c r="D269" s="7"/>
    </row>
    <row r="270" spans="4:4" s="12" customFormat="1" ht="17.5" customHeight="1" x14ac:dyDescent="0.35">
      <c r="D270" s="7"/>
    </row>
    <row r="271" spans="4:4" s="12" customFormat="1" ht="17.5" customHeight="1" x14ac:dyDescent="0.35">
      <c r="D271" s="7"/>
    </row>
    <row r="272" spans="4:4" s="12" customFormat="1" ht="17.5" customHeight="1" x14ac:dyDescent="0.35">
      <c r="D272" s="7"/>
    </row>
    <row r="273" spans="4:4" s="12" customFormat="1" ht="17.5" customHeight="1" x14ac:dyDescent="0.35">
      <c r="D273" s="7"/>
    </row>
    <row r="274" spans="4:4" s="12" customFormat="1" ht="17.5" customHeight="1" x14ac:dyDescent="0.35">
      <c r="D274" s="7"/>
    </row>
    <row r="275" spans="4:4" s="12" customFormat="1" ht="17.5" customHeight="1" x14ac:dyDescent="0.35">
      <c r="D275" s="7"/>
    </row>
    <row r="276" spans="4:4" s="12" customFormat="1" ht="17.5" customHeight="1" x14ac:dyDescent="0.35">
      <c r="D276" s="7"/>
    </row>
    <row r="277" spans="4:4" s="12" customFormat="1" ht="17.5" customHeight="1" x14ac:dyDescent="0.35">
      <c r="D277" s="7"/>
    </row>
    <row r="278" spans="4:4" s="12" customFormat="1" ht="17.5" customHeight="1" x14ac:dyDescent="0.35">
      <c r="D278" s="7"/>
    </row>
    <row r="279" spans="4:4" s="12" customFormat="1" ht="17.5" customHeight="1" x14ac:dyDescent="0.35">
      <c r="D279" s="7"/>
    </row>
    <row r="280" spans="4:4" s="12" customFormat="1" ht="17.5" customHeight="1" x14ac:dyDescent="0.35">
      <c r="D280" s="7"/>
    </row>
    <row r="281" spans="4:4" s="12" customFormat="1" ht="17.5" customHeight="1" x14ac:dyDescent="0.35">
      <c r="D281" s="7"/>
    </row>
    <row r="282" spans="4:4" s="12" customFormat="1" ht="17.5" customHeight="1" x14ac:dyDescent="0.35">
      <c r="D282" s="7"/>
    </row>
    <row r="283" spans="4:4" s="12" customFormat="1" ht="17.5" customHeight="1" x14ac:dyDescent="0.35">
      <c r="D283" s="7"/>
    </row>
    <row r="284" spans="4:4" s="12" customFormat="1" ht="17.5" customHeight="1" x14ac:dyDescent="0.35">
      <c r="D284" s="7"/>
    </row>
    <row r="285" spans="4:4" s="12" customFormat="1" ht="17.5" customHeight="1" x14ac:dyDescent="0.35">
      <c r="D285" s="7"/>
    </row>
    <row r="286" spans="4:4" s="12" customFormat="1" ht="17.5" customHeight="1" x14ac:dyDescent="0.35">
      <c r="D286" s="7"/>
    </row>
    <row r="287" spans="4:4" s="12" customFormat="1" ht="17.5" customHeight="1" x14ac:dyDescent="0.35">
      <c r="D287" s="7"/>
    </row>
    <row r="288" spans="4:4" s="12" customFormat="1" ht="17.5" customHeight="1" x14ac:dyDescent="0.35">
      <c r="D288" s="7"/>
    </row>
    <row r="289" spans="4:4" s="12" customFormat="1" ht="17.5" customHeight="1" x14ac:dyDescent="0.35">
      <c r="D289" s="7"/>
    </row>
    <row r="290" spans="4:4" s="12" customFormat="1" ht="17.5" customHeight="1" x14ac:dyDescent="0.35">
      <c r="D290" s="7"/>
    </row>
    <row r="291" spans="4:4" s="12" customFormat="1" ht="17.5" customHeight="1" x14ac:dyDescent="0.35">
      <c r="D291" s="7"/>
    </row>
    <row r="292" spans="4:4" s="12" customFormat="1" ht="17.5" customHeight="1" x14ac:dyDescent="0.35">
      <c r="D292" s="7"/>
    </row>
    <row r="293" spans="4:4" s="12" customFormat="1" ht="17.5" customHeight="1" x14ac:dyDescent="0.35">
      <c r="D293" s="7"/>
    </row>
    <row r="294" spans="4:4" s="12" customFormat="1" ht="17.5" customHeight="1" x14ac:dyDescent="0.35">
      <c r="D294" s="7"/>
    </row>
    <row r="295" spans="4:4" s="12" customFormat="1" ht="17.5" customHeight="1" x14ac:dyDescent="0.35">
      <c r="D295" s="7"/>
    </row>
    <row r="296" spans="4:4" s="12" customFormat="1" ht="17.5" customHeight="1" x14ac:dyDescent="0.35">
      <c r="D296" s="7"/>
    </row>
    <row r="297" spans="4:4" s="12" customFormat="1" ht="17.5" customHeight="1" x14ac:dyDescent="0.35">
      <c r="D297" s="7"/>
    </row>
    <row r="298" spans="4:4" s="12" customFormat="1" ht="17.5" customHeight="1" x14ac:dyDescent="0.35">
      <c r="D298" s="7"/>
    </row>
    <row r="299" spans="4:4" s="12" customFormat="1" ht="17.5" customHeight="1" x14ac:dyDescent="0.35">
      <c r="D299" s="7"/>
    </row>
    <row r="300" spans="4:4" s="12" customFormat="1" ht="17.5" customHeight="1" x14ac:dyDescent="0.35">
      <c r="D300" s="7"/>
    </row>
    <row r="301" spans="4:4" s="12" customFormat="1" ht="17.5" customHeight="1" x14ac:dyDescent="0.35">
      <c r="D301" s="7"/>
    </row>
    <row r="302" spans="4:4" s="12" customFormat="1" ht="17.5" customHeight="1" x14ac:dyDescent="0.35">
      <c r="D302" s="7"/>
    </row>
    <row r="303" spans="4:4" s="12" customFormat="1" ht="17.5" customHeight="1" x14ac:dyDescent="0.35">
      <c r="D303" s="7"/>
    </row>
    <row r="304" spans="4:4" s="12" customFormat="1" ht="17.5" customHeight="1" x14ac:dyDescent="0.35">
      <c r="D304" s="7"/>
    </row>
    <row r="305" spans="4:4" s="12" customFormat="1" ht="17.5" customHeight="1" x14ac:dyDescent="0.35">
      <c r="D305" s="7"/>
    </row>
    <row r="306" spans="4:4" s="12" customFormat="1" ht="17.5" customHeight="1" x14ac:dyDescent="0.35">
      <c r="D306" s="7"/>
    </row>
    <row r="307" spans="4:4" s="12" customFormat="1" ht="17.5" customHeight="1" x14ac:dyDescent="0.35">
      <c r="D307" s="7"/>
    </row>
    <row r="308" spans="4:4" s="12" customFormat="1" ht="17.5" customHeight="1" x14ac:dyDescent="0.35">
      <c r="D308" s="7"/>
    </row>
    <row r="309" spans="4:4" s="12" customFormat="1" ht="17.5" customHeight="1" x14ac:dyDescent="0.35">
      <c r="D309" s="7"/>
    </row>
    <row r="310" spans="4:4" s="12" customFormat="1" ht="17.5" customHeight="1" x14ac:dyDescent="0.35">
      <c r="D310" s="7"/>
    </row>
    <row r="311" spans="4:4" s="12" customFormat="1" ht="17.5" customHeight="1" x14ac:dyDescent="0.35">
      <c r="D311" s="7"/>
    </row>
    <row r="312" spans="4:4" s="12" customFormat="1" ht="17.5" customHeight="1" x14ac:dyDescent="0.35">
      <c r="D312" s="7"/>
    </row>
    <row r="313" spans="4:4" s="12" customFormat="1" ht="17.5" customHeight="1" x14ac:dyDescent="0.35">
      <c r="D313" s="7"/>
    </row>
    <row r="314" spans="4:4" s="12" customFormat="1" ht="17.5" customHeight="1" x14ac:dyDescent="0.35">
      <c r="D314" s="7"/>
    </row>
    <row r="315" spans="4:4" s="12" customFormat="1" ht="17.5" customHeight="1" x14ac:dyDescent="0.35">
      <c r="D315" s="7"/>
    </row>
    <row r="316" spans="4:4" s="12" customFormat="1" ht="17.5" customHeight="1" x14ac:dyDescent="0.35">
      <c r="D316" s="7"/>
    </row>
    <row r="317" spans="4:4" s="12" customFormat="1" ht="17.5" customHeight="1" x14ac:dyDescent="0.35">
      <c r="D317" s="7"/>
    </row>
    <row r="318" spans="4:4" s="12" customFormat="1" ht="17.5" customHeight="1" x14ac:dyDescent="0.35">
      <c r="D318" s="7"/>
    </row>
    <row r="319" spans="4:4" s="12" customFormat="1" ht="17.5" customHeight="1" x14ac:dyDescent="0.35">
      <c r="D319" s="7"/>
    </row>
    <row r="320" spans="4:4" s="12" customFormat="1" ht="17.5" customHeight="1" x14ac:dyDescent="0.35">
      <c r="D320" s="7"/>
    </row>
    <row r="321" spans="4:4" s="12" customFormat="1" ht="17.5" customHeight="1" x14ac:dyDescent="0.35">
      <c r="D321" s="7"/>
    </row>
    <row r="322" spans="4:4" s="12" customFormat="1" ht="17.5" customHeight="1" x14ac:dyDescent="0.35">
      <c r="D322" s="7"/>
    </row>
    <row r="323" spans="4:4" s="12" customFormat="1" ht="17.5" customHeight="1" x14ac:dyDescent="0.35">
      <c r="D323" s="7"/>
    </row>
    <row r="324" spans="4:4" s="12" customFormat="1" ht="17.5" customHeight="1" x14ac:dyDescent="0.35">
      <c r="D324" s="7"/>
    </row>
    <row r="325" spans="4:4" s="12" customFormat="1" ht="17.5" customHeight="1" x14ac:dyDescent="0.35">
      <c r="D325" s="7"/>
    </row>
    <row r="326" spans="4:4" s="12" customFormat="1" ht="17.5" customHeight="1" x14ac:dyDescent="0.35">
      <c r="D326" s="7"/>
    </row>
    <row r="327" spans="4:4" s="12" customFormat="1" ht="17.5" customHeight="1" x14ac:dyDescent="0.35">
      <c r="D327" s="7"/>
    </row>
    <row r="328" spans="4:4" s="12" customFormat="1" ht="17.5" customHeight="1" x14ac:dyDescent="0.35">
      <c r="D328" s="7"/>
    </row>
    <row r="329" spans="4:4" s="12" customFormat="1" ht="17.5" customHeight="1" x14ac:dyDescent="0.35">
      <c r="D329" s="7"/>
    </row>
    <row r="330" spans="4:4" s="12" customFormat="1" ht="17.5" customHeight="1" x14ac:dyDescent="0.35">
      <c r="D330" s="7"/>
    </row>
    <row r="331" spans="4:4" s="12" customFormat="1" ht="17.5" customHeight="1" x14ac:dyDescent="0.35">
      <c r="D331" s="7"/>
    </row>
    <row r="332" spans="4:4" s="12" customFormat="1" ht="17.5" customHeight="1" x14ac:dyDescent="0.35">
      <c r="D332" s="7"/>
    </row>
    <row r="333" spans="4:4" s="12" customFormat="1" ht="17.5" customHeight="1" x14ac:dyDescent="0.35">
      <c r="D333" s="7"/>
    </row>
    <row r="334" spans="4:4" s="12" customFormat="1" ht="17.5" customHeight="1" x14ac:dyDescent="0.35">
      <c r="D334" s="7"/>
    </row>
    <row r="335" spans="4:4" s="12" customFormat="1" ht="17.5" customHeight="1" x14ac:dyDescent="0.35">
      <c r="D335" s="7"/>
    </row>
    <row r="336" spans="4:4" s="12" customFormat="1" ht="17.5" customHeight="1" x14ac:dyDescent="0.35">
      <c r="D336" s="7"/>
    </row>
    <row r="337" spans="4:4" s="12" customFormat="1" ht="17.5" customHeight="1" x14ac:dyDescent="0.35">
      <c r="D337" s="7"/>
    </row>
    <row r="338" spans="4:4" s="12" customFormat="1" ht="17.5" customHeight="1" x14ac:dyDescent="0.35">
      <c r="D338" s="7"/>
    </row>
    <row r="339" spans="4:4" s="12" customFormat="1" ht="17.5" customHeight="1" x14ac:dyDescent="0.35">
      <c r="D339" s="7"/>
    </row>
    <row r="340" spans="4:4" s="12" customFormat="1" ht="17.5" customHeight="1" x14ac:dyDescent="0.35">
      <c r="D340" s="7"/>
    </row>
    <row r="341" spans="4:4" s="12" customFormat="1" ht="17.5" customHeight="1" x14ac:dyDescent="0.35">
      <c r="D341" s="7"/>
    </row>
    <row r="342" spans="4:4" s="12" customFormat="1" ht="17.5" customHeight="1" x14ac:dyDescent="0.35">
      <c r="D342" s="7"/>
    </row>
    <row r="343" spans="4:4" s="12" customFormat="1" ht="17.5" customHeight="1" x14ac:dyDescent="0.35">
      <c r="D343" s="7"/>
    </row>
    <row r="344" spans="4:4" s="12" customFormat="1" ht="17.5" customHeight="1" x14ac:dyDescent="0.35">
      <c r="D344" s="7"/>
    </row>
    <row r="345" spans="4:4" s="12" customFormat="1" ht="17.5" customHeight="1" x14ac:dyDescent="0.35">
      <c r="D345" s="7"/>
    </row>
    <row r="346" spans="4:4" s="12" customFormat="1" ht="17.5" customHeight="1" x14ac:dyDescent="0.35">
      <c r="D346" s="7"/>
    </row>
    <row r="347" spans="4:4" s="12" customFormat="1" ht="17.5" customHeight="1" x14ac:dyDescent="0.35">
      <c r="D347" s="7"/>
    </row>
    <row r="348" spans="4:4" s="12" customFormat="1" ht="17.5" customHeight="1" x14ac:dyDescent="0.35">
      <c r="D348" s="7"/>
    </row>
    <row r="349" spans="4:4" s="12" customFormat="1" ht="17.5" customHeight="1" x14ac:dyDescent="0.35">
      <c r="D349" s="7"/>
    </row>
    <row r="350" spans="4:4" s="12" customFormat="1" ht="17.5" customHeight="1" x14ac:dyDescent="0.35">
      <c r="D350" s="7"/>
    </row>
    <row r="351" spans="4:4" s="12" customFormat="1" ht="17.5" customHeight="1" x14ac:dyDescent="0.35">
      <c r="D351" s="7"/>
    </row>
    <row r="352" spans="4:4" s="12" customFormat="1" ht="17.5" customHeight="1" x14ac:dyDescent="0.35">
      <c r="D352" s="7"/>
    </row>
    <row r="353" spans="4:4" s="12" customFormat="1" ht="17.5" customHeight="1" x14ac:dyDescent="0.35">
      <c r="D353" s="7"/>
    </row>
    <row r="354" spans="4:4" s="12" customFormat="1" ht="17.5" customHeight="1" x14ac:dyDescent="0.35">
      <c r="D354" s="7"/>
    </row>
    <row r="355" spans="4:4" s="12" customFormat="1" ht="17.5" customHeight="1" x14ac:dyDescent="0.35">
      <c r="D355" s="7"/>
    </row>
    <row r="356" spans="4:4" s="12" customFormat="1" ht="17.5" customHeight="1" x14ac:dyDescent="0.35">
      <c r="D356" s="7"/>
    </row>
    <row r="357" spans="4:4" s="12" customFormat="1" ht="17.5" customHeight="1" x14ac:dyDescent="0.35">
      <c r="D357" s="7"/>
    </row>
    <row r="358" spans="4:4" s="12" customFormat="1" ht="17.5" customHeight="1" x14ac:dyDescent="0.35">
      <c r="D358" s="7"/>
    </row>
    <row r="359" spans="4:4" s="12" customFormat="1" ht="17.5" customHeight="1" x14ac:dyDescent="0.35">
      <c r="D359" s="7"/>
    </row>
    <row r="360" spans="4:4" s="12" customFormat="1" ht="17.5" customHeight="1" x14ac:dyDescent="0.35">
      <c r="D360" s="7"/>
    </row>
    <row r="361" spans="4:4" s="12" customFormat="1" ht="17.5" customHeight="1" x14ac:dyDescent="0.35">
      <c r="D361" s="7"/>
    </row>
    <row r="362" spans="4:4" s="12" customFormat="1" ht="17.5" customHeight="1" x14ac:dyDescent="0.35">
      <c r="D362" s="7"/>
    </row>
    <row r="363" spans="4:4" s="12" customFormat="1" ht="17.5" customHeight="1" x14ac:dyDescent="0.35">
      <c r="D363" s="7"/>
    </row>
    <row r="364" spans="4:4" s="12" customFormat="1" ht="17.5" customHeight="1" x14ac:dyDescent="0.35">
      <c r="D364" s="7"/>
    </row>
    <row r="365" spans="4:4" s="12" customFormat="1" ht="17.5" customHeight="1" x14ac:dyDescent="0.35">
      <c r="D365" s="7"/>
    </row>
    <row r="366" spans="4:4" s="12" customFormat="1" ht="17.5" customHeight="1" x14ac:dyDescent="0.35">
      <c r="D366" s="7"/>
    </row>
    <row r="367" spans="4:4" s="12" customFormat="1" ht="17.5" customHeight="1" x14ac:dyDescent="0.35">
      <c r="D367" s="7"/>
    </row>
    <row r="368" spans="4:4" s="12" customFormat="1" ht="17.5" customHeight="1" x14ac:dyDescent="0.35">
      <c r="D368" s="7"/>
    </row>
    <row r="369" spans="4:4" s="12" customFormat="1" ht="17.5" customHeight="1" x14ac:dyDescent="0.35">
      <c r="D369" s="7"/>
    </row>
    <row r="370" spans="4:4" s="12" customFormat="1" ht="17.5" customHeight="1" x14ac:dyDescent="0.35">
      <c r="D370" s="7"/>
    </row>
    <row r="371" spans="4:4" s="12" customFormat="1" ht="17.5" customHeight="1" x14ac:dyDescent="0.35">
      <c r="D371" s="7"/>
    </row>
    <row r="372" spans="4:4" s="12" customFormat="1" ht="17.5" customHeight="1" x14ac:dyDescent="0.35">
      <c r="D372" s="7"/>
    </row>
    <row r="373" spans="4:4" s="12" customFormat="1" ht="17.5" customHeight="1" x14ac:dyDescent="0.35">
      <c r="D373" s="7"/>
    </row>
    <row r="374" spans="4:4" s="12" customFormat="1" ht="17.5" customHeight="1" x14ac:dyDescent="0.35">
      <c r="D374" s="7"/>
    </row>
    <row r="375" spans="4:4" s="12" customFormat="1" ht="17.5" customHeight="1" x14ac:dyDescent="0.35">
      <c r="D375" s="7"/>
    </row>
    <row r="376" spans="4:4" s="12" customFormat="1" ht="17.5" customHeight="1" x14ac:dyDescent="0.35">
      <c r="D376" s="7"/>
    </row>
    <row r="377" spans="4:4" s="12" customFormat="1" ht="17.5" customHeight="1" x14ac:dyDescent="0.35">
      <c r="D377" s="7"/>
    </row>
    <row r="378" spans="4:4" s="12" customFormat="1" ht="17.5" customHeight="1" x14ac:dyDescent="0.35">
      <c r="D378" s="7"/>
    </row>
    <row r="379" spans="4:4" s="12" customFormat="1" ht="17.5" customHeight="1" x14ac:dyDescent="0.35">
      <c r="D379" s="7"/>
    </row>
    <row r="380" spans="4:4" s="12" customFormat="1" ht="17.5" customHeight="1" x14ac:dyDescent="0.35">
      <c r="D380" s="7"/>
    </row>
    <row r="381" spans="4:4" s="12" customFormat="1" ht="17.5" customHeight="1" x14ac:dyDescent="0.35">
      <c r="D381" s="7"/>
    </row>
    <row r="382" spans="4:4" s="12" customFormat="1" ht="17.5" customHeight="1" x14ac:dyDescent="0.35">
      <c r="D382" s="7"/>
    </row>
    <row r="383" spans="4:4" s="12" customFormat="1" ht="17.5" customHeight="1" x14ac:dyDescent="0.35">
      <c r="D383" s="7"/>
    </row>
    <row r="384" spans="4:4" s="12" customFormat="1" ht="17.5" customHeight="1" x14ac:dyDescent="0.35">
      <c r="D384" s="7"/>
    </row>
    <row r="385" spans="4:4" s="12" customFormat="1" ht="17.5" customHeight="1" x14ac:dyDescent="0.35">
      <c r="D385" s="7"/>
    </row>
    <row r="386" spans="4:4" s="12" customFormat="1" ht="17.5" customHeight="1" x14ac:dyDescent="0.35">
      <c r="D386" s="7"/>
    </row>
    <row r="387" spans="4:4" s="12" customFormat="1" ht="17.5" customHeight="1" x14ac:dyDescent="0.35">
      <c r="D387" s="7"/>
    </row>
    <row r="388" spans="4:4" s="12" customFormat="1" ht="17.5" customHeight="1" x14ac:dyDescent="0.35">
      <c r="D388" s="7"/>
    </row>
    <row r="389" spans="4:4" s="12" customFormat="1" ht="17.5" customHeight="1" x14ac:dyDescent="0.35">
      <c r="D389" s="7"/>
    </row>
    <row r="390" spans="4:4" s="12" customFormat="1" ht="17.5" customHeight="1" x14ac:dyDescent="0.35">
      <c r="D390" s="7"/>
    </row>
    <row r="391" spans="4:4" s="12" customFormat="1" ht="17.5" customHeight="1" x14ac:dyDescent="0.35">
      <c r="D391" s="7"/>
    </row>
    <row r="392" spans="4:4" s="12" customFormat="1" ht="17.5" customHeight="1" x14ac:dyDescent="0.35">
      <c r="D392" s="7"/>
    </row>
    <row r="393" spans="4:4" s="12" customFormat="1" ht="17.5" customHeight="1" x14ac:dyDescent="0.35">
      <c r="D393" s="7"/>
    </row>
    <row r="394" spans="4:4" s="12" customFormat="1" ht="17.5" customHeight="1" x14ac:dyDescent="0.35">
      <c r="D394" s="7"/>
    </row>
    <row r="395" spans="4:4" s="12" customFormat="1" ht="17.5" customHeight="1" x14ac:dyDescent="0.35">
      <c r="D395" s="7"/>
    </row>
    <row r="396" spans="4:4" s="12" customFormat="1" ht="17.5" customHeight="1" x14ac:dyDescent="0.35">
      <c r="D396" s="7"/>
    </row>
  </sheetData>
  <mergeCells count="1">
    <mergeCell ref="A36:G36"/>
  </mergeCells>
  <pageMargins left="0.4236111111111111" right="0.4375" top="0.75" bottom="0.65972222222222221" header="0.3" footer="0.3"/>
  <pageSetup paperSize="9" scale="95" orientation="portrait" r:id="rId1"/>
  <headerFooter>
    <oddHeader>&amp;L&amp;"Arial,Regular"&amp;9Tender No.: SCMU 007/2025/2026
KwaJobe Community Water Supply Scheme (Phase 1)
Section C2.2 - Bill of Quantities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438C9-7026-492F-BDE8-F748328836FC}">
  <dimension ref="A1:H435"/>
  <sheetViews>
    <sheetView view="pageBreakPreview" zoomScale="85" zoomScaleNormal="100" zoomScaleSheetLayoutView="85" workbookViewId="0">
      <selection activeCell="J66" sqref="J66"/>
    </sheetView>
  </sheetViews>
  <sheetFormatPr defaultColWidth="8.81640625" defaultRowHeight="10" x14ac:dyDescent="0.35"/>
  <cols>
    <col min="1" max="1" width="7" style="12" customWidth="1"/>
    <col min="2" max="2" width="9.453125" style="12" customWidth="1"/>
    <col min="3" max="3" width="4.36328125" style="12" customWidth="1"/>
    <col min="4" max="4" width="37.6328125" style="7" customWidth="1"/>
    <col min="5" max="5" width="7.6328125" style="12" customWidth="1"/>
    <col min="6" max="6" width="8.36328125" style="12" customWidth="1"/>
    <col min="7" max="7" width="11.90625" style="12" customWidth="1"/>
    <col min="8" max="8" width="12.6328125" style="12" customWidth="1"/>
    <col min="9" max="16384" width="8.81640625" style="7"/>
  </cols>
  <sheetData>
    <row r="1" spans="1:8" ht="33" customHeight="1" x14ac:dyDescent="0.35">
      <c r="A1" s="2" t="s">
        <v>0</v>
      </c>
      <c r="B1" s="5" t="s">
        <v>1</v>
      </c>
      <c r="C1" s="127" t="s">
        <v>546</v>
      </c>
      <c r="D1" s="3" t="s">
        <v>2</v>
      </c>
      <c r="E1" s="6" t="s">
        <v>3</v>
      </c>
      <c r="F1" s="3" t="s">
        <v>4</v>
      </c>
      <c r="G1" s="6" t="s">
        <v>5</v>
      </c>
      <c r="H1" s="4" t="s">
        <v>6</v>
      </c>
    </row>
    <row r="2" spans="1:8" ht="17.5" customHeight="1" x14ac:dyDescent="0.35">
      <c r="A2" s="28"/>
      <c r="B2" s="14"/>
      <c r="C2" s="128"/>
      <c r="D2" s="9" t="s">
        <v>606</v>
      </c>
      <c r="E2" s="10"/>
      <c r="G2" s="19"/>
      <c r="H2" s="20"/>
    </row>
    <row r="3" spans="1:8" ht="17.5" customHeight="1" x14ac:dyDescent="0.35">
      <c r="A3" s="28" t="s">
        <v>731</v>
      </c>
      <c r="B3" s="25"/>
      <c r="C3" s="130"/>
      <c r="D3" s="27" t="s">
        <v>351</v>
      </c>
      <c r="E3" s="10"/>
      <c r="G3" s="19"/>
      <c r="H3" s="20"/>
    </row>
    <row r="4" spans="1:8" ht="28.5" customHeight="1" x14ac:dyDescent="0.35">
      <c r="A4" s="28"/>
      <c r="B4" s="25"/>
      <c r="C4" s="130"/>
      <c r="D4" s="16" t="s">
        <v>549</v>
      </c>
      <c r="E4" s="10" t="s">
        <v>550</v>
      </c>
      <c r="F4" s="12">
        <v>3.5</v>
      </c>
      <c r="G4" s="19"/>
      <c r="H4" s="20"/>
    </row>
    <row r="5" spans="1:8" ht="24" customHeight="1" x14ac:dyDescent="0.35">
      <c r="A5" s="29" t="s">
        <v>730</v>
      </c>
      <c r="B5" s="14" t="s">
        <v>551</v>
      </c>
      <c r="C5" s="128"/>
      <c r="D5" s="9" t="s">
        <v>352</v>
      </c>
      <c r="E5" s="10"/>
      <c r="G5" s="19"/>
      <c r="H5" s="20"/>
    </row>
    <row r="6" spans="1:8" ht="17.5" customHeight="1" x14ac:dyDescent="0.35">
      <c r="A6" s="29"/>
      <c r="B6" s="25">
        <v>8.1999999999999993</v>
      </c>
      <c r="C6" s="130"/>
      <c r="D6" s="9" t="s">
        <v>552</v>
      </c>
      <c r="E6" s="10"/>
      <c r="G6" s="19"/>
      <c r="H6" s="20"/>
    </row>
    <row r="7" spans="1:8" ht="17.5" customHeight="1" x14ac:dyDescent="0.35">
      <c r="A7" s="29" t="s">
        <v>732</v>
      </c>
      <c r="B7" s="25" t="s">
        <v>90</v>
      </c>
      <c r="C7" s="130"/>
      <c r="D7" s="9" t="s">
        <v>553</v>
      </c>
      <c r="E7" s="10"/>
      <c r="G7" s="19"/>
      <c r="H7" s="20"/>
    </row>
    <row r="8" spans="1:8" ht="17.5" customHeight="1" x14ac:dyDescent="0.35">
      <c r="A8" s="29" t="s">
        <v>732</v>
      </c>
      <c r="B8" s="10"/>
      <c r="C8" s="129" t="s">
        <v>548</v>
      </c>
      <c r="D8" s="7" t="s">
        <v>554</v>
      </c>
      <c r="E8" s="10" t="s">
        <v>555</v>
      </c>
      <c r="F8" s="12">
        <v>4</v>
      </c>
      <c r="G8" s="19"/>
      <c r="H8" s="20"/>
    </row>
    <row r="9" spans="1:8" ht="17.5" customHeight="1" x14ac:dyDescent="0.35">
      <c r="A9" s="29" t="s">
        <v>733</v>
      </c>
      <c r="B9" s="25" t="s">
        <v>93</v>
      </c>
      <c r="C9" s="130"/>
      <c r="D9" s="9" t="s">
        <v>556</v>
      </c>
      <c r="E9" s="10"/>
      <c r="F9" s="110"/>
      <c r="G9" s="134"/>
      <c r="H9" s="135"/>
    </row>
    <row r="10" spans="1:8" ht="17.5" customHeight="1" x14ac:dyDescent="0.35">
      <c r="A10" s="29"/>
      <c r="B10" s="10"/>
      <c r="C10" s="129"/>
      <c r="D10" s="7" t="s">
        <v>557</v>
      </c>
      <c r="E10" s="10"/>
      <c r="G10" s="19"/>
      <c r="H10" s="20"/>
    </row>
    <row r="11" spans="1:8" ht="17.5" customHeight="1" x14ac:dyDescent="0.35">
      <c r="A11" s="29" t="s">
        <v>734</v>
      </c>
      <c r="B11" s="10"/>
      <c r="C11" s="129" t="s">
        <v>548</v>
      </c>
      <c r="D11" s="7" t="s">
        <v>558</v>
      </c>
      <c r="E11" s="10" t="s">
        <v>555</v>
      </c>
      <c r="F11" s="12">
        <v>6</v>
      </c>
      <c r="G11" s="19"/>
      <c r="H11" s="20"/>
    </row>
    <row r="12" spans="1:8" ht="17.5" customHeight="1" x14ac:dyDescent="0.35">
      <c r="A12" s="29"/>
      <c r="B12" s="10"/>
      <c r="C12" s="129"/>
      <c r="D12" s="7" t="s">
        <v>559</v>
      </c>
      <c r="E12" s="10"/>
      <c r="G12" s="19"/>
      <c r="H12" s="20"/>
    </row>
    <row r="13" spans="1:8" ht="17.5" customHeight="1" x14ac:dyDescent="0.35">
      <c r="A13" s="29" t="s">
        <v>735</v>
      </c>
      <c r="B13" s="10"/>
      <c r="C13" s="129" t="s">
        <v>548</v>
      </c>
      <c r="D13" s="7" t="s">
        <v>560</v>
      </c>
      <c r="E13" s="10" t="s">
        <v>555</v>
      </c>
      <c r="F13" s="12">
        <v>3</v>
      </c>
      <c r="G13" s="19"/>
      <c r="H13" s="20"/>
    </row>
    <row r="14" spans="1:8" ht="17.5" customHeight="1" x14ac:dyDescent="0.35">
      <c r="A14" s="29" t="s">
        <v>736</v>
      </c>
      <c r="B14" s="10"/>
      <c r="C14" s="129" t="s">
        <v>548</v>
      </c>
      <c r="D14" s="7" t="s">
        <v>561</v>
      </c>
      <c r="E14" s="10" t="s">
        <v>555</v>
      </c>
      <c r="F14" s="12">
        <v>4</v>
      </c>
      <c r="G14" s="19"/>
      <c r="H14" s="20"/>
    </row>
    <row r="15" spans="1:8" ht="17.5" customHeight="1" x14ac:dyDescent="0.35">
      <c r="A15" s="29" t="s">
        <v>737</v>
      </c>
      <c r="B15" s="25">
        <v>8.3000000000000007</v>
      </c>
      <c r="C15" s="130"/>
      <c r="D15" s="9" t="s">
        <v>562</v>
      </c>
      <c r="E15" s="10"/>
      <c r="G15" s="19"/>
      <c r="H15" s="20"/>
    </row>
    <row r="16" spans="1:8" ht="17.5" customHeight="1" x14ac:dyDescent="0.35">
      <c r="A16" s="29"/>
      <c r="B16" s="10" t="s">
        <v>11</v>
      </c>
      <c r="C16" s="129"/>
      <c r="D16" s="7" t="s">
        <v>563</v>
      </c>
      <c r="E16" s="10"/>
      <c r="G16" s="19"/>
      <c r="H16" s="20"/>
    </row>
    <row r="17" spans="1:8" ht="17.5" customHeight="1" x14ac:dyDescent="0.35">
      <c r="A17" s="29" t="s">
        <v>738</v>
      </c>
      <c r="B17" s="10"/>
      <c r="C17" s="129" t="s">
        <v>548</v>
      </c>
      <c r="D17" s="53" t="s">
        <v>564</v>
      </c>
      <c r="E17" s="10" t="s">
        <v>320</v>
      </c>
      <c r="G17" s="19"/>
      <c r="H17" s="20"/>
    </row>
    <row r="18" spans="1:8" ht="17.5" customHeight="1" x14ac:dyDescent="0.35">
      <c r="A18" s="29"/>
      <c r="B18" s="10" t="s">
        <v>11</v>
      </c>
      <c r="C18" s="129"/>
      <c r="D18" s="7" t="s">
        <v>353</v>
      </c>
      <c r="E18" s="10"/>
      <c r="G18" s="19"/>
      <c r="H18" s="20"/>
    </row>
    <row r="19" spans="1:8" ht="17.5" customHeight="1" x14ac:dyDescent="0.35">
      <c r="A19" s="29" t="s">
        <v>739</v>
      </c>
      <c r="B19" s="10"/>
      <c r="C19" s="129" t="s">
        <v>548</v>
      </c>
      <c r="D19" s="53" t="s">
        <v>565</v>
      </c>
      <c r="E19" s="10" t="s">
        <v>320</v>
      </c>
      <c r="F19" s="12">
        <v>45</v>
      </c>
      <c r="G19" s="19"/>
      <c r="H19" s="20"/>
    </row>
    <row r="20" spans="1:8" ht="17.5" customHeight="1" x14ac:dyDescent="0.35">
      <c r="A20" s="29" t="s">
        <v>740</v>
      </c>
      <c r="B20" s="10"/>
      <c r="C20" s="129" t="s">
        <v>548</v>
      </c>
      <c r="D20" s="53" t="s">
        <v>566</v>
      </c>
      <c r="E20" s="10" t="s">
        <v>320</v>
      </c>
      <c r="F20" s="12">
        <v>210</v>
      </c>
      <c r="G20" s="19"/>
      <c r="H20" s="20"/>
    </row>
    <row r="21" spans="1:8" ht="17.5" customHeight="1" x14ac:dyDescent="0.35">
      <c r="A21" s="29" t="s">
        <v>741</v>
      </c>
      <c r="B21" s="10"/>
      <c r="C21" s="129" t="s">
        <v>548</v>
      </c>
      <c r="D21" s="53" t="s">
        <v>567</v>
      </c>
      <c r="E21" s="10" t="s">
        <v>320</v>
      </c>
      <c r="F21" s="12">
        <v>50</v>
      </c>
      <c r="G21" s="19"/>
      <c r="H21" s="20"/>
    </row>
    <row r="22" spans="1:8" ht="17.5" customHeight="1" x14ac:dyDescent="0.35">
      <c r="A22" s="29"/>
      <c r="B22" s="10"/>
      <c r="C22" s="129"/>
      <c r="D22" s="53"/>
      <c r="E22" s="10"/>
      <c r="G22" s="19"/>
      <c r="H22" s="20"/>
    </row>
    <row r="23" spans="1:8" ht="17.5" customHeight="1" x14ac:dyDescent="0.35">
      <c r="A23" s="29" t="s">
        <v>742</v>
      </c>
      <c r="B23" s="25">
        <v>8.4</v>
      </c>
      <c r="C23" s="130"/>
      <c r="D23" s="9" t="s">
        <v>568</v>
      </c>
      <c r="E23" s="10"/>
      <c r="G23" s="19"/>
      <c r="H23" s="20"/>
    </row>
    <row r="24" spans="1:8" ht="17.5" customHeight="1" x14ac:dyDescent="0.35">
      <c r="A24" s="29" t="s">
        <v>743</v>
      </c>
      <c r="B24" s="25" t="s">
        <v>46</v>
      </c>
      <c r="C24" s="130"/>
      <c r="D24" s="9" t="s">
        <v>569</v>
      </c>
      <c r="E24" s="10"/>
      <c r="G24" s="19"/>
      <c r="H24" s="20"/>
    </row>
    <row r="25" spans="1:8" ht="34.5" customHeight="1" x14ac:dyDescent="0.35">
      <c r="A25" s="29" t="s">
        <v>744</v>
      </c>
      <c r="B25" s="10"/>
      <c r="C25" s="129" t="s">
        <v>548</v>
      </c>
      <c r="D25" s="16" t="s">
        <v>570</v>
      </c>
      <c r="E25" s="10" t="s">
        <v>550</v>
      </c>
      <c r="F25" s="12">
        <v>2</v>
      </c>
      <c r="G25" s="19"/>
      <c r="H25" s="20"/>
    </row>
    <row r="26" spans="1:8" ht="17.5" customHeight="1" x14ac:dyDescent="0.35">
      <c r="A26" s="29" t="s">
        <v>746</v>
      </c>
      <c r="B26" s="25" t="s">
        <v>55</v>
      </c>
      <c r="C26" s="130"/>
      <c r="D26" s="9" t="s">
        <v>571</v>
      </c>
      <c r="E26" s="10"/>
      <c r="G26" s="19"/>
      <c r="H26" s="20"/>
    </row>
    <row r="27" spans="1:8" ht="17.5" customHeight="1" x14ac:dyDescent="0.35">
      <c r="A27" s="29"/>
      <c r="B27" s="25"/>
      <c r="C27" s="130"/>
      <c r="D27" s="7" t="s">
        <v>745</v>
      </c>
      <c r="E27" s="10"/>
      <c r="G27" s="19"/>
      <c r="H27" s="20"/>
    </row>
    <row r="28" spans="1:8" ht="17.5" customHeight="1" x14ac:dyDescent="0.35">
      <c r="A28" s="29" t="s">
        <v>747</v>
      </c>
      <c r="B28" s="10"/>
      <c r="C28" s="129" t="s">
        <v>548</v>
      </c>
      <c r="D28" s="7" t="s">
        <v>572</v>
      </c>
      <c r="E28" s="10" t="s">
        <v>550</v>
      </c>
      <c r="F28" s="12">
        <v>2.65</v>
      </c>
      <c r="G28" s="19"/>
      <c r="H28" s="20"/>
    </row>
    <row r="29" spans="1:8" ht="17.5" customHeight="1" x14ac:dyDescent="0.35">
      <c r="A29" s="29" t="s">
        <v>748</v>
      </c>
      <c r="B29" s="10"/>
      <c r="C29" s="129" t="s">
        <v>548</v>
      </c>
      <c r="D29" s="7" t="s">
        <v>573</v>
      </c>
      <c r="E29" s="10" t="s">
        <v>550</v>
      </c>
      <c r="F29" s="12">
        <v>10</v>
      </c>
      <c r="G29" s="19"/>
      <c r="H29" s="20"/>
    </row>
    <row r="30" spans="1:8" ht="17.5" customHeight="1" x14ac:dyDescent="0.35">
      <c r="A30" s="29" t="s">
        <v>749</v>
      </c>
      <c r="B30" s="25" t="s">
        <v>574</v>
      </c>
      <c r="C30" s="130"/>
      <c r="D30" s="27" t="s">
        <v>575</v>
      </c>
      <c r="E30" s="10"/>
      <c r="G30" s="19"/>
      <c r="H30" s="20"/>
    </row>
    <row r="31" spans="1:8" ht="17.5" customHeight="1" x14ac:dyDescent="0.35">
      <c r="A31" s="29"/>
      <c r="B31" s="25"/>
      <c r="C31" s="130"/>
      <c r="D31" s="16" t="s">
        <v>576</v>
      </c>
      <c r="E31" s="10"/>
      <c r="G31" s="19"/>
      <c r="H31" s="20"/>
    </row>
    <row r="32" spans="1:8" ht="17.5" customHeight="1" x14ac:dyDescent="0.35">
      <c r="A32" s="29" t="s">
        <v>750</v>
      </c>
      <c r="B32" s="10"/>
      <c r="C32" s="129" t="s">
        <v>548</v>
      </c>
      <c r="D32" s="16" t="s">
        <v>577</v>
      </c>
      <c r="E32" s="10" t="s">
        <v>555</v>
      </c>
      <c r="F32" s="12">
        <v>3.8</v>
      </c>
      <c r="G32" s="19"/>
      <c r="H32" s="20"/>
    </row>
    <row r="33" spans="1:8" ht="17.5" customHeight="1" x14ac:dyDescent="0.35">
      <c r="A33" s="29" t="s">
        <v>751</v>
      </c>
      <c r="B33" s="10"/>
      <c r="C33" s="129" t="s">
        <v>548</v>
      </c>
      <c r="D33" s="16" t="s">
        <v>578</v>
      </c>
      <c r="E33" s="10" t="s">
        <v>555</v>
      </c>
      <c r="F33" s="12">
        <v>3</v>
      </c>
      <c r="G33" s="19"/>
      <c r="H33" s="20"/>
    </row>
    <row r="34" spans="1:8" ht="17.5" customHeight="1" x14ac:dyDescent="0.35">
      <c r="A34" s="29" t="s">
        <v>752</v>
      </c>
      <c r="B34" s="25" t="s">
        <v>57</v>
      </c>
      <c r="C34" s="25"/>
      <c r="D34" s="9" t="s">
        <v>579</v>
      </c>
      <c r="E34" s="10"/>
      <c r="G34" s="19"/>
      <c r="H34" s="20"/>
    </row>
    <row r="35" spans="1:8" ht="17.5" customHeight="1" x14ac:dyDescent="0.35">
      <c r="A35" s="29" t="s">
        <v>753</v>
      </c>
      <c r="B35" s="25"/>
      <c r="C35" s="10" t="s">
        <v>548</v>
      </c>
      <c r="D35" s="16" t="s">
        <v>580</v>
      </c>
      <c r="E35" s="10" t="s">
        <v>555</v>
      </c>
      <c r="F35" s="12">
        <v>14</v>
      </c>
      <c r="G35" s="19"/>
      <c r="H35" s="20"/>
    </row>
    <row r="36" spans="1:8" ht="17.5" customHeight="1" x14ac:dyDescent="0.35">
      <c r="A36" s="29"/>
      <c r="B36" s="97"/>
      <c r="C36" s="10"/>
      <c r="D36" s="16"/>
      <c r="E36" s="10"/>
      <c r="G36" s="19"/>
      <c r="H36" s="20"/>
    </row>
    <row r="37" spans="1:8" ht="17.5" customHeight="1" x14ac:dyDescent="0.35">
      <c r="A37" s="29" t="s">
        <v>754</v>
      </c>
      <c r="B37" s="25">
        <v>8.5</v>
      </c>
      <c r="C37" s="25"/>
      <c r="D37" s="27" t="s">
        <v>581</v>
      </c>
      <c r="E37" s="10"/>
      <c r="G37" s="19"/>
      <c r="H37" s="20"/>
    </row>
    <row r="38" spans="1:8" ht="17.5" customHeight="1" x14ac:dyDescent="0.35">
      <c r="A38" s="29" t="s">
        <v>755</v>
      </c>
      <c r="B38" s="10"/>
      <c r="C38" s="10" t="s">
        <v>548</v>
      </c>
      <c r="D38" s="16" t="s">
        <v>582</v>
      </c>
      <c r="E38" s="10" t="s">
        <v>92</v>
      </c>
      <c r="F38" s="12">
        <v>5</v>
      </c>
      <c r="G38" s="19"/>
      <c r="H38" s="20"/>
    </row>
    <row r="39" spans="1:8" ht="17.5" customHeight="1" x14ac:dyDescent="0.35">
      <c r="A39" s="29"/>
      <c r="B39" s="10"/>
      <c r="C39" s="11"/>
      <c r="D39" s="16"/>
      <c r="E39" s="10"/>
      <c r="G39" s="19"/>
      <c r="H39" s="20"/>
    </row>
    <row r="40" spans="1:8" ht="20" customHeight="1" x14ac:dyDescent="0.35">
      <c r="A40" s="146" t="s">
        <v>7</v>
      </c>
      <c r="B40" s="147"/>
      <c r="C40" s="147"/>
      <c r="D40" s="147"/>
      <c r="E40" s="147"/>
      <c r="F40" s="147"/>
      <c r="G40" s="148"/>
      <c r="H40" s="24"/>
    </row>
    <row r="41" spans="1:8" ht="20" customHeight="1" x14ac:dyDescent="0.35">
      <c r="A41" s="146" t="s">
        <v>44</v>
      </c>
      <c r="B41" s="147"/>
      <c r="C41" s="147"/>
      <c r="D41" s="147"/>
      <c r="E41" s="147"/>
      <c r="F41" s="147"/>
      <c r="G41" s="148"/>
      <c r="H41" s="23"/>
    </row>
    <row r="42" spans="1:8" ht="23" customHeight="1" x14ac:dyDescent="0.35">
      <c r="A42" s="29" t="s">
        <v>756</v>
      </c>
      <c r="B42" s="14" t="s">
        <v>583</v>
      </c>
      <c r="C42" s="14"/>
      <c r="D42" s="9" t="s">
        <v>584</v>
      </c>
      <c r="E42" s="10"/>
      <c r="G42" s="19"/>
      <c r="H42" s="20"/>
    </row>
    <row r="43" spans="1:8" ht="17.5" customHeight="1" x14ac:dyDescent="0.35">
      <c r="A43" s="29" t="s">
        <v>757</v>
      </c>
      <c r="B43" s="25">
        <v>8.3000000000000007</v>
      </c>
      <c r="C43" s="25"/>
      <c r="D43" s="9" t="s">
        <v>585</v>
      </c>
      <c r="E43" s="10"/>
      <c r="G43" s="19"/>
      <c r="H43" s="20"/>
    </row>
    <row r="44" spans="1:8" ht="35.5" customHeight="1" x14ac:dyDescent="0.35">
      <c r="A44" s="29"/>
      <c r="B44" s="10"/>
      <c r="C44" s="10"/>
      <c r="D44" s="75" t="s">
        <v>586</v>
      </c>
      <c r="E44" s="10"/>
      <c r="G44" s="19"/>
      <c r="H44" s="20"/>
    </row>
    <row r="45" spans="1:8" ht="17.5" customHeight="1" x14ac:dyDescent="0.35">
      <c r="A45" s="29" t="s">
        <v>758</v>
      </c>
      <c r="B45" s="10"/>
      <c r="C45" s="10"/>
      <c r="D45" s="75" t="s">
        <v>587</v>
      </c>
      <c r="E45" s="10" t="s">
        <v>320</v>
      </c>
      <c r="F45" s="12">
        <v>416</v>
      </c>
      <c r="G45" s="19"/>
      <c r="H45" s="20"/>
    </row>
    <row r="46" spans="1:8" ht="17.5" customHeight="1" x14ac:dyDescent="0.35">
      <c r="A46" s="29" t="s">
        <v>759</v>
      </c>
      <c r="B46" s="10"/>
      <c r="C46" s="10"/>
      <c r="D46" s="75" t="s">
        <v>588</v>
      </c>
      <c r="E46" s="10" t="s">
        <v>320</v>
      </c>
      <c r="F46" s="12">
        <v>78</v>
      </c>
      <c r="G46" s="19"/>
      <c r="H46" s="20"/>
    </row>
    <row r="47" spans="1:8" ht="17.5" customHeight="1" x14ac:dyDescent="0.35">
      <c r="A47" s="29" t="s">
        <v>760</v>
      </c>
      <c r="B47" s="10"/>
      <c r="C47" s="10"/>
      <c r="D47" s="75" t="s">
        <v>589</v>
      </c>
      <c r="E47" s="10" t="s">
        <v>320</v>
      </c>
      <c r="F47" s="12">
        <v>565</v>
      </c>
      <c r="G47" s="19"/>
      <c r="H47" s="20"/>
    </row>
    <row r="48" spans="1:8" ht="17.5" customHeight="1" x14ac:dyDescent="0.35">
      <c r="A48" s="29" t="s">
        <v>761</v>
      </c>
      <c r="B48" s="10"/>
      <c r="C48" s="10"/>
      <c r="D48" s="75" t="s">
        <v>590</v>
      </c>
      <c r="E48" s="10" t="s">
        <v>320</v>
      </c>
      <c r="F48" s="12">
        <v>254</v>
      </c>
      <c r="G48" s="19"/>
      <c r="H48" s="20"/>
    </row>
    <row r="49" spans="1:8" ht="17.5" customHeight="1" x14ac:dyDescent="0.35">
      <c r="A49" s="29" t="s">
        <v>762</v>
      </c>
      <c r="B49" s="10"/>
      <c r="C49" s="10"/>
      <c r="D49" s="75" t="s">
        <v>591</v>
      </c>
      <c r="E49" s="10" t="s">
        <v>320</v>
      </c>
      <c r="F49" s="12">
        <v>48</v>
      </c>
      <c r="G49" s="19"/>
      <c r="H49" s="20"/>
    </row>
    <row r="50" spans="1:8" ht="17.5" customHeight="1" x14ac:dyDescent="0.35">
      <c r="A50" s="29" t="s">
        <v>763</v>
      </c>
      <c r="B50" s="10"/>
      <c r="C50" s="10"/>
      <c r="D50" s="75" t="s">
        <v>592</v>
      </c>
      <c r="E50" s="10" t="s">
        <v>320</v>
      </c>
      <c r="F50" s="12">
        <v>5</v>
      </c>
      <c r="G50" s="19"/>
      <c r="H50" s="20"/>
    </row>
    <row r="51" spans="1:8" ht="17.5" customHeight="1" x14ac:dyDescent="0.35">
      <c r="A51" s="29"/>
      <c r="B51" s="10"/>
      <c r="C51" s="10"/>
      <c r="D51" s="75"/>
      <c r="E51" s="10"/>
      <c r="G51" s="19"/>
      <c r="H51" s="20"/>
    </row>
    <row r="52" spans="1:8" ht="17.5" customHeight="1" x14ac:dyDescent="0.35">
      <c r="A52" s="29" t="s">
        <v>764</v>
      </c>
      <c r="B52" s="25" t="s">
        <v>14</v>
      </c>
      <c r="C52" s="25"/>
      <c r="D52" s="9" t="s">
        <v>593</v>
      </c>
      <c r="E52" s="10"/>
      <c r="G52" s="19"/>
      <c r="H52" s="20"/>
    </row>
    <row r="53" spans="1:8" ht="17.5" customHeight="1" x14ac:dyDescent="0.35">
      <c r="A53" s="29" t="s">
        <v>765</v>
      </c>
      <c r="B53" s="10"/>
      <c r="C53" s="10"/>
      <c r="D53" s="7" t="s">
        <v>594</v>
      </c>
      <c r="E53" s="10" t="s">
        <v>595</v>
      </c>
      <c r="F53" s="12">
        <v>2.5</v>
      </c>
      <c r="G53" s="19"/>
      <c r="H53" s="20"/>
    </row>
    <row r="54" spans="1:8" ht="17.5" customHeight="1" x14ac:dyDescent="0.35">
      <c r="A54" s="29" t="s">
        <v>766</v>
      </c>
      <c r="B54" s="10" t="s">
        <v>34</v>
      </c>
      <c r="C54" s="10"/>
      <c r="D54" s="16" t="s">
        <v>596</v>
      </c>
      <c r="E54" s="10" t="s">
        <v>595</v>
      </c>
      <c r="F54" s="12">
        <v>1.5</v>
      </c>
      <c r="G54" s="19"/>
      <c r="H54" s="20"/>
    </row>
    <row r="55" spans="1:8" ht="17.5" customHeight="1" x14ac:dyDescent="0.35">
      <c r="A55" s="29" t="s">
        <v>767</v>
      </c>
      <c r="B55" s="25" t="s">
        <v>37</v>
      </c>
      <c r="C55" s="25"/>
      <c r="D55" s="9" t="s">
        <v>597</v>
      </c>
      <c r="E55" s="10"/>
      <c r="G55" s="19"/>
      <c r="H55" s="20"/>
    </row>
    <row r="56" spans="1:8" ht="17.5" customHeight="1" x14ac:dyDescent="0.35">
      <c r="A56" s="29" t="s">
        <v>768</v>
      </c>
      <c r="B56" s="10"/>
      <c r="C56" s="10"/>
      <c r="D56" s="7" t="s">
        <v>598</v>
      </c>
      <c r="E56" s="10" t="s">
        <v>182</v>
      </c>
      <c r="F56" s="12">
        <f>8*6</f>
        <v>48</v>
      </c>
      <c r="G56" s="19"/>
      <c r="H56" s="20"/>
    </row>
    <row r="57" spans="1:8" ht="17.5" customHeight="1" x14ac:dyDescent="0.35">
      <c r="A57" s="29" t="s">
        <v>769</v>
      </c>
      <c r="B57" s="10"/>
      <c r="C57" s="10"/>
      <c r="D57" s="7" t="s">
        <v>599</v>
      </c>
      <c r="E57" s="10" t="s">
        <v>182</v>
      </c>
      <c r="F57" s="12">
        <f>2*14</f>
        <v>28</v>
      </c>
      <c r="G57" s="19"/>
      <c r="H57" s="20"/>
    </row>
    <row r="58" spans="1:8" ht="17.5" customHeight="1" x14ac:dyDescent="0.35">
      <c r="A58" s="29" t="s">
        <v>770</v>
      </c>
      <c r="B58" s="10" t="s">
        <v>178</v>
      </c>
      <c r="C58" s="10" t="s">
        <v>548</v>
      </c>
      <c r="D58" s="7" t="s">
        <v>600</v>
      </c>
      <c r="E58" s="10" t="s">
        <v>92</v>
      </c>
      <c r="F58" s="12">
        <v>44</v>
      </c>
      <c r="G58" s="19"/>
      <c r="H58" s="20"/>
    </row>
    <row r="59" spans="1:8" ht="17.5" customHeight="1" x14ac:dyDescent="0.35">
      <c r="A59" s="29" t="s">
        <v>771</v>
      </c>
      <c r="B59" s="10" t="s">
        <v>413</v>
      </c>
      <c r="C59" s="10"/>
      <c r="D59" s="7" t="s">
        <v>601</v>
      </c>
      <c r="E59" s="10"/>
      <c r="G59" s="19"/>
      <c r="H59" s="20"/>
    </row>
    <row r="60" spans="1:8" ht="17.5" customHeight="1" x14ac:dyDescent="0.35">
      <c r="A60" s="29" t="s">
        <v>772</v>
      </c>
      <c r="B60" s="10"/>
      <c r="C60" s="10"/>
      <c r="D60" s="7" t="s">
        <v>602</v>
      </c>
      <c r="E60" s="10" t="s">
        <v>182</v>
      </c>
      <c r="F60" s="12">
        <v>8</v>
      </c>
      <c r="G60" s="19"/>
      <c r="H60" s="20"/>
    </row>
    <row r="61" spans="1:8" ht="17.5" customHeight="1" x14ac:dyDescent="0.35">
      <c r="A61" s="29"/>
      <c r="B61" s="10"/>
      <c r="C61" s="10"/>
      <c r="E61" s="10"/>
      <c r="G61" s="19"/>
      <c r="H61" s="20"/>
    </row>
    <row r="62" spans="1:8" ht="17.5" customHeight="1" x14ac:dyDescent="0.35">
      <c r="A62" s="29" t="s">
        <v>773</v>
      </c>
      <c r="B62" s="10"/>
      <c r="C62" s="10"/>
      <c r="D62" s="27" t="s">
        <v>603</v>
      </c>
      <c r="E62" s="10"/>
      <c r="G62" s="19"/>
      <c r="H62" s="20"/>
    </row>
    <row r="63" spans="1:8" ht="77.5" customHeight="1" x14ac:dyDescent="0.35">
      <c r="A63" s="29" t="s">
        <v>774</v>
      </c>
      <c r="B63" s="10"/>
      <c r="C63" s="10"/>
      <c r="D63" s="16" t="s">
        <v>604</v>
      </c>
      <c r="E63" s="10" t="s">
        <v>13</v>
      </c>
      <c r="F63" s="12">
        <v>1</v>
      </c>
      <c r="G63" s="19"/>
      <c r="H63" s="20"/>
    </row>
    <row r="64" spans="1:8" ht="17.5" customHeight="1" x14ac:dyDescent="0.35">
      <c r="A64" s="29"/>
      <c r="B64" s="10"/>
      <c r="C64" s="10"/>
      <c r="E64" s="10"/>
      <c r="G64" s="19"/>
      <c r="H64" s="20"/>
    </row>
    <row r="65" spans="1:8" ht="17.5" customHeight="1" x14ac:dyDescent="0.35">
      <c r="A65" s="29"/>
      <c r="B65" s="10"/>
      <c r="C65" s="10"/>
      <c r="E65" s="10"/>
      <c r="G65" s="19"/>
      <c r="H65" s="20"/>
    </row>
    <row r="66" spans="1:8" ht="17.5" customHeight="1" x14ac:dyDescent="0.35">
      <c r="A66" s="29"/>
      <c r="B66" s="10"/>
      <c r="C66" s="10"/>
      <c r="E66" s="10"/>
      <c r="G66" s="19"/>
      <c r="H66" s="20"/>
    </row>
    <row r="67" spans="1:8" ht="17.5" customHeight="1" x14ac:dyDescent="0.35">
      <c r="A67" s="29"/>
      <c r="B67" s="10"/>
      <c r="C67" s="10"/>
      <c r="E67" s="10"/>
      <c r="G67" s="19"/>
      <c r="H67" s="20"/>
    </row>
    <row r="68" spans="1:8" ht="17.5" customHeight="1" x14ac:dyDescent="0.35">
      <c r="A68" s="29"/>
      <c r="B68" s="10"/>
      <c r="C68" s="10"/>
      <c r="E68" s="10"/>
      <c r="G68" s="19"/>
      <c r="H68" s="20"/>
    </row>
    <row r="69" spans="1:8" ht="17.5" customHeight="1" x14ac:dyDescent="0.35">
      <c r="A69" s="29"/>
      <c r="B69" s="10"/>
      <c r="C69" s="10"/>
      <c r="E69" s="10"/>
      <c r="G69" s="19"/>
      <c r="H69" s="20"/>
    </row>
    <row r="70" spans="1:8" ht="17.5" customHeight="1" x14ac:dyDescent="0.35">
      <c r="A70" s="29"/>
      <c r="B70" s="10"/>
      <c r="C70" s="10"/>
      <c r="E70" s="10"/>
      <c r="G70" s="19"/>
      <c r="H70" s="20"/>
    </row>
    <row r="71" spans="1:8" ht="17.5" customHeight="1" x14ac:dyDescent="0.35">
      <c r="A71" s="29"/>
      <c r="B71" s="10"/>
      <c r="C71" s="10"/>
      <c r="E71" s="10"/>
      <c r="G71" s="19"/>
      <c r="H71" s="20"/>
    </row>
    <row r="72" spans="1:8" ht="17.5" customHeight="1" x14ac:dyDescent="0.35">
      <c r="A72" s="29"/>
      <c r="B72" s="10"/>
      <c r="C72" s="10"/>
      <c r="D72" s="17"/>
      <c r="E72" s="10"/>
      <c r="G72" s="19"/>
      <c r="H72" s="20"/>
    </row>
    <row r="73" spans="1:8" ht="17.5" customHeight="1" x14ac:dyDescent="0.35">
      <c r="A73" s="29"/>
      <c r="B73" s="10"/>
      <c r="C73" s="10"/>
      <c r="D73" s="31"/>
      <c r="E73" s="10"/>
      <c r="G73" s="19"/>
      <c r="H73" s="20"/>
    </row>
    <row r="74" spans="1:8" ht="17.5" customHeight="1" x14ac:dyDescent="0.35">
      <c r="A74" s="29"/>
      <c r="B74" s="10"/>
      <c r="C74" s="11"/>
      <c r="D74" s="16"/>
      <c r="E74" s="10"/>
      <c r="G74" s="19"/>
      <c r="H74" s="20"/>
    </row>
    <row r="75" spans="1:8" s="12" customFormat="1" ht="20" customHeight="1" x14ac:dyDescent="0.35">
      <c r="A75" s="146" t="s">
        <v>540</v>
      </c>
      <c r="B75" s="147"/>
      <c r="C75" s="147"/>
      <c r="D75" s="147"/>
      <c r="E75" s="147"/>
      <c r="F75" s="147"/>
      <c r="G75" s="148"/>
      <c r="H75" s="24"/>
    </row>
    <row r="76" spans="1:8" s="12" customFormat="1" ht="17.5" customHeight="1" x14ac:dyDescent="0.35">
      <c r="D76" s="7"/>
    </row>
    <row r="77" spans="1:8" s="12" customFormat="1" ht="17.5" customHeight="1" x14ac:dyDescent="0.35">
      <c r="D77" s="7"/>
    </row>
    <row r="78" spans="1:8" s="12" customFormat="1" ht="17.5" customHeight="1" x14ac:dyDescent="0.35">
      <c r="D78" s="7"/>
    </row>
    <row r="79" spans="1:8" s="12" customFormat="1" ht="17.5" customHeight="1" x14ac:dyDescent="0.35">
      <c r="D79" s="7"/>
    </row>
    <row r="80" spans="1:8" s="12" customFormat="1" ht="17.5" customHeight="1" x14ac:dyDescent="0.35">
      <c r="D80" s="7"/>
    </row>
    <row r="81" spans="4:4" s="12" customFormat="1" ht="17.5" customHeight="1" x14ac:dyDescent="0.35">
      <c r="D81" s="7"/>
    </row>
    <row r="82" spans="4:4" s="12" customFormat="1" ht="17.5" customHeight="1" x14ac:dyDescent="0.35">
      <c r="D82" s="7"/>
    </row>
    <row r="83" spans="4:4" s="12" customFormat="1" ht="17.5" customHeight="1" x14ac:dyDescent="0.35">
      <c r="D83" s="7"/>
    </row>
    <row r="84" spans="4:4" s="12" customFormat="1" ht="17.5" customHeight="1" x14ac:dyDescent="0.35">
      <c r="D84" s="7"/>
    </row>
    <row r="85" spans="4:4" s="12" customFormat="1" ht="17.5" customHeight="1" x14ac:dyDescent="0.35">
      <c r="D85" s="7"/>
    </row>
    <row r="86" spans="4:4" s="12" customFormat="1" ht="17.5" customHeight="1" x14ac:dyDescent="0.35">
      <c r="D86" s="7"/>
    </row>
    <row r="87" spans="4:4" s="12" customFormat="1" ht="17.5" customHeight="1" x14ac:dyDescent="0.35">
      <c r="D87" s="7"/>
    </row>
    <row r="88" spans="4:4" s="12" customFormat="1" ht="17.5" customHeight="1" x14ac:dyDescent="0.35">
      <c r="D88" s="7"/>
    </row>
    <row r="89" spans="4:4" s="12" customFormat="1" ht="17.5" customHeight="1" x14ac:dyDescent="0.35">
      <c r="D89" s="7"/>
    </row>
    <row r="90" spans="4:4" s="12" customFormat="1" ht="17.5" customHeight="1" x14ac:dyDescent="0.35">
      <c r="D90" s="7"/>
    </row>
    <row r="91" spans="4:4" s="12" customFormat="1" ht="17.5" customHeight="1" x14ac:dyDescent="0.35">
      <c r="D91" s="7"/>
    </row>
    <row r="92" spans="4:4" s="12" customFormat="1" ht="17.5" customHeight="1" x14ac:dyDescent="0.35">
      <c r="D92" s="7"/>
    </row>
    <row r="93" spans="4:4" s="12" customFormat="1" ht="17.5" customHeight="1" x14ac:dyDescent="0.35">
      <c r="D93" s="7"/>
    </row>
    <row r="94" spans="4:4" s="12" customFormat="1" ht="17.5" customHeight="1" x14ac:dyDescent="0.35">
      <c r="D94" s="7"/>
    </row>
    <row r="95" spans="4:4" s="12" customFormat="1" ht="17.5" customHeight="1" x14ac:dyDescent="0.35">
      <c r="D95" s="7"/>
    </row>
    <row r="96" spans="4:4" s="12" customFormat="1" ht="17.5" customHeight="1" x14ac:dyDescent="0.35">
      <c r="D96" s="7"/>
    </row>
    <row r="97" spans="4:4" s="12" customFormat="1" ht="17.5" customHeight="1" x14ac:dyDescent="0.35">
      <c r="D97" s="7"/>
    </row>
    <row r="98" spans="4:4" s="12" customFormat="1" ht="17.5" customHeight="1" x14ac:dyDescent="0.35">
      <c r="D98" s="7"/>
    </row>
    <row r="99" spans="4:4" s="12" customFormat="1" ht="17.5" customHeight="1" x14ac:dyDescent="0.35">
      <c r="D99" s="7"/>
    </row>
    <row r="100" spans="4:4" s="12" customFormat="1" ht="17.5" customHeight="1" x14ac:dyDescent="0.35">
      <c r="D100" s="7"/>
    </row>
    <row r="101" spans="4:4" s="12" customFormat="1" ht="17.5" customHeight="1" x14ac:dyDescent="0.35">
      <c r="D101" s="7"/>
    </row>
    <row r="102" spans="4:4" s="12" customFormat="1" ht="17.5" customHeight="1" x14ac:dyDescent="0.35">
      <c r="D102" s="7"/>
    </row>
    <row r="103" spans="4:4" s="12" customFormat="1" ht="17.5" customHeight="1" x14ac:dyDescent="0.35">
      <c r="D103" s="7"/>
    </row>
    <row r="104" spans="4:4" s="12" customFormat="1" ht="17.5" customHeight="1" x14ac:dyDescent="0.35">
      <c r="D104" s="7"/>
    </row>
    <row r="105" spans="4:4" s="12" customFormat="1" ht="17.5" customHeight="1" x14ac:dyDescent="0.35">
      <c r="D105" s="7"/>
    </row>
    <row r="106" spans="4:4" s="12" customFormat="1" ht="17.5" customHeight="1" x14ac:dyDescent="0.35">
      <c r="D106" s="7"/>
    </row>
    <row r="107" spans="4:4" s="12" customFormat="1" ht="17.5" customHeight="1" x14ac:dyDescent="0.35">
      <c r="D107" s="7"/>
    </row>
    <row r="108" spans="4:4" s="12" customFormat="1" ht="17.5" customHeight="1" x14ac:dyDescent="0.35">
      <c r="D108" s="7"/>
    </row>
    <row r="109" spans="4:4" s="12" customFormat="1" ht="17.5" customHeight="1" x14ac:dyDescent="0.35">
      <c r="D109" s="7"/>
    </row>
    <row r="110" spans="4:4" s="12" customFormat="1" ht="17.5" customHeight="1" x14ac:dyDescent="0.35">
      <c r="D110" s="7"/>
    </row>
    <row r="111" spans="4:4" s="12" customFormat="1" ht="17.5" customHeight="1" x14ac:dyDescent="0.35">
      <c r="D111" s="7"/>
    </row>
    <row r="112" spans="4:4" s="12" customFormat="1" ht="17.5" customHeight="1" x14ac:dyDescent="0.35">
      <c r="D112" s="7"/>
    </row>
    <row r="113" spans="4:4" s="12" customFormat="1" ht="17.5" customHeight="1" x14ac:dyDescent="0.35">
      <c r="D113" s="7"/>
    </row>
    <row r="114" spans="4:4" s="12" customFormat="1" ht="17.5" customHeight="1" x14ac:dyDescent="0.35">
      <c r="D114" s="7"/>
    </row>
    <row r="115" spans="4:4" s="12" customFormat="1" ht="17.5" customHeight="1" x14ac:dyDescent="0.35">
      <c r="D115" s="7"/>
    </row>
    <row r="116" spans="4:4" s="12" customFormat="1" ht="17.5" customHeight="1" x14ac:dyDescent="0.35">
      <c r="D116" s="7"/>
    </row>
    <row r="117" spans="4:4" s="12" customFormat="1" ht="17.5" customHeight="1" x14ac:dyDescent="0.35">
      <c r="D117" s="7"/>
    </row>
    <row r="118" spans="4:4" s="12" customFormat="1" ht="17.5" customHeight="1" x14ac:dyDescent="0.35">
      <c r="D118" s="7"/>
    </row>
    <row r="119" spans="4:4" s="12" customFormat="1" ht="17.5" customHeight="1" x14ac:dyDescent="0.35">
      <c r="D119" s="7"/>
    </row>
    <row r="120" spans="4:4" s="12" customFormat="1" ht="17.5" customHeight="1" x14ac:dyDescent="0.35">
      <c r="D120" s="7"/>
    </row>
    <row r="121" spans="4:4" s="12" customFormat="1" ht="17.5" customHeight="1" x14ac:dyDescent="0.35">
      <c r="D121" s="7"/>
    </row>
    <row r="122" spans="4:4" s="12" customFormat="1" ht="17.5" customHeight="1" x14ac:dyDescent="0.35">
      <c r="D122" s="7"/>
    </row>
    <row r="123" spans="4:4" s="12" customFormat="1" ht="17.5" customHeight="1" x14ac:dyDescent="0.35">
      <c r="D123" s="7"/>
    </row>
    <row r="124" spans="4:4" s="12" customFormat="1" ht="17.5" customHeight="1" x14ac:dyDescent="0.35">
      <c r="D124" s="7"/>
    </row>
    <row r="125" spans="4:4" s="12" customFormat="1" ht="17.5" customHeight="1" x14ac:dyDescent="0.35">
      <c r="D125" s="7"/>
    </row>
    <row r="126" spans="4:4" s="12" customFormat="1" ht="17.5" customHeight="1" x14ac:dyDescent="0.35">
      <c r="D126" s="7"/>
    </row>
    <row r="127" spans="4:4" s="12" customFormat="1" ht="17.5" customHeight="1" x14ac:dyDescent="0.35">
      <c r="D127" s="7"/>
    </row>
    <row r="128" spans="4:4" s="12" customFormat="1" ht="17.5" customHeight="1" x14ac:dyDescent="0.35">
      <c r="D128" s="7"/>
    </row>
    <row r="129" spans="4:4" s="12" customFormat="1" ht="17.5" customHeight="1" x14ac:dyDescent="0.35">
      <c r="D129" s="7"/>
    </row>
    <row r="130" spans="4:4" s="12" customFormat="1" ht="17.5" customHeight="1" x14ac:dyDescent="0.35">
      <c r="D130" s="7"/>
    </row>
    <row r="131" spans="4:4" s="12" customFormat="1" ht="17.5" customHeight="1" x14ac:dyDescent="0.35">
      <c r="D131" s="7"/>
    </row>
    <row r="132" spans="4:4" s="12" customFormat="1" ht="17.5" customHeight="1" x14ac:dyDescent="0.35">
      <c r="D132" s="7"/>
    </row>
    <row r="133" spans="4:4" s="12" customFormat="1" ht="17.5" customHeight="1" x14ac:dyDescent="0.35">
      <c r="D133" s="7"/>
    </row>
    <row r="134" spans="4:4" s="12" customFormat="1" ht="17.5" customHeight="1" x14ac:dyDescent="0.35">
      <c r="D134" s="7"/>
    </row>
    <row r="135" spans="4:4" s="12" customFormat="1" ht="17.5" customHeight="1" x14ac:dyDescent="0.35">
      <c r="D135" s="7"/>
    </row>
    <row r="136" spans="4:4" s="12" customFormat="1" ht="17.5" customHeight="1" x14ac:dyDescent="0.35">
      <c r="D136" s="7"/>
    </row>
    <row r="137" spans="4:4" s="12" customFormat="1" ht="17.5" customHeight="1" x14ac:dyDescent="0.35">
      <c r="D137" s="7"/>
    </row>
    <row r="138" spans="4:4" s="12" customFormat="1" ht="17.5" customHeight="1" x14ac:dyDescent="0.35">
      <c r="D138" s="7"/>
    </row>
    <row r="139" spans="4:4" s="12" customFormat="1" ht="17.5" customHeight="1" x14ac:dyDescent="0.35">
      <c r="D139" s="7"/>
    </row>
    <row r="140" spans="4:4" s="12" customFormat="1" ht="17.5" customHeight="1" x14ac:dyDescent="0.35">
      <c r="D140" s="7"/>
    </row>
    <row r="141" spans="4:4" s="12" customFormat="1" ht="17.5" customHeight="1" x14ac:dyDescent="0.35">
      <c r="D141" s="7"/>
    </row>
    <row r="142" spans="4:4" s="12" customFormat="1" ht="17.5" customHeight="1" x14ac:dyDescent="0.35">
      <c r="D142" s="7"/>
    </row>
    <row r="143" spans="4:4" s="12" customFormat="1" ht="17.5" customHeight="1" x14ac:dyDescent="0.35">
      <c r="D143" s="7"/>
    </row>
    <row r="144" spans="4:4" s="12" customFormat="1" ht="17.5" customHeight="1" x14ac:dyDescent="0.35">
      <c r="D144" s="7"/>
    </row>
    <row r="145" spans="4:4" s="12" customFormat="1" ht="17.5" customHeight="1" x14ac:dyDescent="0.35">
      <c r="D145" s="7"/>
    </row>
    <row r="146" spans="4:4" s="12" customFormat="1" ht="17.5" customHeight="1" x14ac:dyDescent="0.35">
      <c r="D146" s="7"/>
    </row>
    <row r="147" spans="4:4" s="12" customFormat="1" ht="17.5" customHeight="1" x14ac:dyDescent="0.35">
      <c r="D147" s="7"/>
    </row>
    <row r="148" spans="4:4" s="12" customFormat="1" ht="17.5" customHeight="1" x14ac:dyDescent="0.35">
      <c r="D148" s="7"/>
    </row>
    <row r="149" spans="4:4" s="12" customFormat="1" ht="17.5" customHeight="1" x14ac:dyDescent="0.35">
      <c r="D149" s="7"/>
    </row>
    <row r="150" spans="4:4" s="12" customFormat="1" ht="17.5" customHeight="1" x14ac:dyDescent="0.35">
      <c r="D150" s="7"/>
    </row>
    <row r="151" spans="4:4" s="12" customFormat="1" ht="17.5" customHeight="1" x14ac:dyDescent="0.35">
      <c r="D151" s="7"/>
    </row>
    <row r="152" spans="4:4" s="12" customFormat="1" ht="17.5" customHeight="1" x14ac:dyDescent="0.35">
      <c r="D152" s="7"/>
    </row>
    <row r="153" spans="4:4" s="12" customFormat="1" ht="17.5" customHeight="1" x14ac:dyDescent="0.35">
      <c r="D153" s="7"/>
    </row>
    <row r="154" spans="4:4" s="12" customFormat="1" ht="17.5" customHeight="1" x14ac:dyDescent="0.35">
      <c r="D154" s="7"/>
    </row>
    <row r="155" spans="4:4" s="12" customFormat="1" ht="17.5" customHeight="1" x14ac:dyDescent="0.35">
      <c r="D155" s="7"/>
    </row>
    <row r="156" spans="4:4" s="12" customFormat="1" ht="17.5" customHeight="1" x14ac:dyDescent="0.35">
      <c r="D156" s="7"/>
    </row>
    <row r="157" spans="4:4" s="12" customFormat="1" ht="17.5" customHeight="1" x14ac:dyDescent="0.35">
      <c r="D157" s="7"/>
    </row>
    <row r="158" spans="4:4" s="12" customFormat="1" ht="17.5" customHeight="1" x14ac:dyDescent="0.35">
      <c r="D158" s="7"/>
    </row>
    <row r="159" spans="4:4" s="12" customFormat="1" ht="17.5" customHeight="1" x14ac:dyDescent="0.35">
      <c r="D159" s="7"/>
    </row>
    <row r="160" spans="4:4" s="12" customFormat="1" ht="17.5" customHeight="1" x14ac:dyDescent="0.35">
      <c r="D160" s="7"/>
    </row>
    <row r="161" spans="4:4" s="12" customFormat="1" ht="17.5" customHeight="1" x14ac:dyDescent="0.35">
      <c r="D161" s="7"/>
    </row>
    <row r="162" spans="4:4" s="12" customFormat="1" ht="17.5" customHeight="1" x14ac:dyDescent="0.35">
      <c r="D162" s="7"/>
    </row>
    <row r="163" spans="4:4" s="12" customFormat="1" ht="17.5" customHeight="1" x14ac:dyDescent="0.35">
      <c r="D163" s="7"/>
    </row>
    <row r="164" spans="4:4" s="12" customFormat="1" ht="17.5" customHeight="1" x14ac:dyDescent="0.35">
      <c r="D164" s="7"/>
    </row>
    <row r="165" spans="4:4" s="12" customFormat="1" ht="17.5" customHeight="1" x14ac:dyDescent="0.35">
      <c r="D165" s="7"/>
    </row>
    <row r="166" spans="4:4" s="12" customFormat="1" ht="17.5" customHeight="1" x14ac:dyDescent="0.35">
      <c r="D166" s="7"/>
    </row>
    <row r="167" spans="4:4" s="12" customFormat="1" ht="17.5" customHeight="1" x14ac:dyDescent="0.35">
      <c r="D167" s="7"/>
    </row>
    <row r="168" spans="4:4" s="12" customFormat="1" ht="17.5" customHeight="1" x14ac:dyDescent="0.35">
      <c r="D168" s="7"/>
    </row>
    <row r="169" spans="4:4" s="12" customFormat="1" ht="17.5" customHeight="1" x14ac:dyDescent="0.35">
      <c r="D169" s="7"/>
    </row>
    <row r="170" spans="4:4" s="12" customFormat="1" ht="17.5" customHeight="1" x14ac:dyDescent="0.35">
      <c r="D170" s="7"/>
    </row>
    <row r="171" spans="4:4" s="12" customFormat="1" ht="17.5" customHeight="1" x14ac:dyDescent="0.35">
      <c r="D171" s="7"/>
    </row>
    <row r="172" spans="4:4" s="12" customFormat="1" ht="17.5" customHeight="1" x14ac:dyDescent="0.35">
      <c r="D172" s="7"/>
    </row>
    <row r="173" spans="4:4" s="12" customFormat="1" ht="17.5" customHeight="1" x14ac:dyDescent="0.35">
      <c r="D173" s="7"/>
    </row>
    <row r="174" spans="4:4" s="12" customFormat="1" ht="17.5" customHeight="1" x14ac:dyDescent="0.35">
      <c r="D174" s="7"/>
    </row>
    <row r="175" spans="4:4" s="12" customFormat="1" ht="17.5" customHeight="1" x14ac:dyDescent="0.35">
      <c r="D175" s="7"/>
    </row>
    <row r="176" spans="4:4" s="12" customFormat="1" ht="17.5" customHeight="1" x14ac:dyDescent="0.35">
      <c r="D176" s="7"/>
    </row>
    <row r="177" spans="4:4" s="12" customFormat="1" ht="17.5" customHeight="1" x14ac:dyDescent="0.35">
      <c r="D177" s="7"/>
    </row>
    <row r="178" spans="4:4" s="12" customFormat="1" ht="17.5" customHeight="1" x14ac:dyDescent="0.35">
      <c r="D178" s="7"/>
    </row>
    <row r="179" spans="4:4" s="12" customFormat="1" ht="17.5" customHeight="1" x14ac:dyDescent="0.35">
      <c r="D179" s="7"/>
    </row>
    <row r="180" spans="4:4" s="12" customFormat="1" ht="17.5" customHeight="1" x14ac:dyDescent="0.35">
      <c r="D180" s="7"/>
    </row>
    <row r="181" spans="4:4" s="12" customFormat="1" ht="17.5" customHeight="1" x14ac:dyDescent="0.35">
      <c r="D181" s="7"/>
    </row>
    <row r="182" spans="4:4" s="12" customFormat="1" ht="17.5" customHeight="1" x14ac:dyDescent="0.35">
      <c r="D182" s="7"/>
    </row>
    <row r="183" spans="4:4" s="12" customFormat="1" ht="17.5" customHeight="1" x14ac:dyDescent="0.35">
      <c r="D183" s="7"/>
    </row>
    <row r="184" spans="4:4" s="12" customFormat="1" ht="17.5" customHeight="1" x14ac:dyDescent="0.35">
      <c r="D184" s="7"/>
    </row>
    <row r="185" spans="4:4" s="12" customFormat="1" ht="17.5" customHeight="1" x14ac:dyDescent="0.35">
      <c r="D185" s="7"/>
    </row>
    <row r="186" spans="4:4" s="12" customFormat="1" ht="17.5" customHeight="1" x14ac:dyDescent="0.35">
      <c r="D186" s="7"/>
    </row>
    <row r="187" spans="4:4" s="12" customFormat="1" ht="17.5" customHeight="1" x14ac:dyDescent="0.35">
      <c r="D187" s="7"/>
    </row>
    <row r="188" spans="4:4" s="12" customFormat="1" ht="17.5" customHeight="1" x14ac:dyDescent="0.35">
      <c r="D188" s="7"/>
    </row>
    <row r="189" spans="4:4" s="12" customFormat="1" ht="17.5" customHeight="1" x14ac:dyDescent="0.35">
      <c r="D189" s="7"/>
    </row>
    <row r="190" spans="4:4" s="12" customFormat="1" ht="17.5" customHeight="1" x14ac:dyDescent="0.35">
      <c r="D190" s="7"/>
    </row>
    <row r="191" spans="4:4" s="12" customFormat="1" ht="17.5" customHeight="1" x14ac:dyDescent="0.35">
      <c r="D191" s="7"/>
    </row>
    <row r="192" spans="4:4" s="12" customFormat="1" ht="17.5" customHeight="1" x14ac:dyDescent="0.35">
      <c r="D192" s="7"/>
    </row>
    <row r="193" spans="4:4" s="12" customFormat="1" ht="17.5" customHeight="1" x14ac:dyDescent="0.35">
      <c r="D193" s="7"/>
    </row>
    <row r="194" spans="4:4" s="12" customFormat="1" ht="17.5" customHeight="1" x14ac:dyDescent="0.35">
      <c r="D194" s="7"/>
    </row>
    <row r="195" spans="4:4" s="12" customFormat="1" ht="17.5" customHeight="1" x14ac:dyDescent="0.35">
      <c r="D195" s="7"/>
    </row>
    <row r="196" spans="4:4" s="12" customFormat="1" ht="17.5" customHeight="1" x14ac:dyDescent="0.35">
      <c r="D196" s="7"/>
    </row>
    <row r="197" spans="4:4" s="12" customFormat="1" ht="17.5" customHeight="1" x14ac:dyDescent="0.35">
      <c r="D197" s="7"/>
    </row>
    <row r="198" spans="4:4" s="12" customFormat="1" ht="17.5" customHeight="1" x14ac:dyDescent="0.35">
      <c r="D198" s="7"/>
    </row>
    <row r="199" spans="4:4" s="12" customFormat="1" ht="17.5" customHeight="1" x14ac:dyDescent="0.35">
      <c r="D199" s="7"/>
    </row>
    <row r="200" spans="4:4" s="12" customFormat="1" ht="17.5" customHeight="1" x14ac:dyDescent="0.35">
      <c r="D200" s="7"/>
    </row>
    <row r="201" spans="4:4" s="12" customFormat="1" ht="17.5" customHeight="1" x14ac:dyDescent="0.35">
      <c r="D201" s="7"/>
    </row>
    <row r="202" spans="4:4" s="12" customFormat="1" ht="17.5" customHeight="1" x14ac:dyDescent="0.35">
      <c r="D202" s="7"/>
    </row>
    <row r="203" spans="4:4" s="12" customFormat="1" ht="17.5" customHeight="1" x14ac:dyDescent="0.35">
      <c r="D203" s="7"/>
    </row>
    <row r="204" spans="4:4" s="12" customFormat="1" ht="17.5" customHeight="1" x14ac:dyDescent="0.35">
      <c r="D204" s="7"/>
    </row>
    <row r="205" spans="4:4" s="12" customFormat="1" ht="17.5" customHeight="1" x14ac:dyDescent="0.35">
      <c r="D205" s="7"/>
    </row>
    <row r="206" spans="4:4" s="12" customFormat="1" ht="17.5" customHeight="1" x14ac:dyDescent="0.35">
      <c r="D206" s="7"/>
    </row>
    <row r="207" spans="4:4" s="12" customFormat="1" ht="17.5" customHeight="1" x14ac:dyDescent="0.35">
      <c r="D207" s="7"/>
    </row>
    <row r="208" spans="4:4" s="12" customFormat="1" ht="17.5" customHeight="1" x14ac:dyDescent="0.35">
      <c r="D208" s="7"/>
    </row>
    <row r="209" spans="4:4" s="12" customFormat="1" ht="17.5" customHeight="1" x14ac:dyDescent="0.35">
      <c r="D209" s="7"/>
    </row>
    <row r="210" spans="4:4" s="12" customFormat="1" ht="17.5" customHeight="1" x14ac:dyDescent="0.35">
      <c r="D210" s="7"/>
    </row>
    <row r="211" spans="4:4" s="12" customFormat="1" ht="17.5" customHeight="1" x14ac:dyDescent="0.35">
      <c r="D211" s="7"/>
    </row>
    <row r="212" spans="4:4" s="12" customFormat="1" ht="17.5" customHeight="1" x14ac:dyDescent="0.35">
      <c r="D212" s="7"/>
    </row>
    <row r="213" spans="4:4" s="12" customFormat="1" ht="17.5" customHeight="1" x14ac:dyDescent="0.35">
      <c r="D213" s="7"/>
    </row>
    <row r="214" spans="4:4" s="12" customFormat="1" ht="17.5" customHeight="1" x14ac:dyDescent="0.35">
      <c r="D214" s="7"/>
    </row>
    <row r="215" spans="4:4" s="12" customFormat="1" ht="17.5" customHeight="1" x14ac:dyDescent="0.35">
      <c r="D215" s="7"/>
    </row>
    <row r="216" spans="4:4" s="12" customFormat="1" ht="17.5" customHeight="1" x14ac:dyDescent="0.35">
      <c r="D216" s="7"/>
    </row>
    <row r="217" spans="4:4" s="12" customFormat="1" ht="17.5" customHeight="1" x14ac:dyDescent="0.35">
      <c r="D217" s="7"/>
    </row>
    <row r="218" spans="4:4" s="12" customFormat="1" ht="17.5" customHeight="1" x14ac:dyDescent="0.35">
      <c r="D218" s="7"/>
    </row>
    <row r="219" spans="4:4" s="12" customFormat="1" ht="17.5" customHeight="1" x14ac:dyDescent="0.35">
      <c r="D219" s="7"/>
    </row>
    <row r="220" spans="4:4" s="12" customFormat="1" ht="17.5" customHeight="1" x14ac:dyDescent="0.35">
      <c r="D220" s="7"/>
    </row>
    <row r="221" spans="4:4" s="12" customFormat="1" ht="17.5" customHeight="1" x14ac:dyDescent="0.35">
      <c r="D221" s="7"/>
    </row>
    <row r="222" spans="4:4" s="12" customFormat="1" ht="17.5" customHeight="1" x14ac:dyDescent="0.35">
      <c r="D222" s="7"/>
    </row>
    <row r="223" spans="4:4" s="12" customFormat="1" ht="17.5" customHeight="1" x14ac:dyDescent="0.35">
      <c r="D223" s="7"/>
    </row>
    <row r="224" spans="4:4" s="12" customFormat="1" ht="17.5" customHeight="1" x14ac:dyDescent="0.35">
      <c r="D224" s="7"/>
    </row>
    <row r="225" spans="4:4" s="12" customFormat="1" ht="17.5" customHeight="1" x14ac:dyDescent="0.35">
      <c r="D225" s="7"/>
    </row>
    <row r="226" spans="4:4" s="12" customFormat="1" ht="17.5" customHeight="1" x14ac:dyDescent="0.35">
      <c r="D226" s="7"/>
    </row>
    <row r="227" spans="4:4" s="12" customFormat="1" ht="17.5" customHeight="1" x14ac:dyDescent="0.35">
      <c r="D227" s="7"/>
    </row>
    <row r="228" spans="4:4" s="12" customFormat="1" ht="17.5" customHeight="1" x14ac:dyDescent="0.35">
      <c r="D228" s="7"/>
    </row>
    <row r="229" spans="4:4" s="12" customFormat="1" ht="17.5" customHeight="1" x14ac:dyDescent="0.35">
      <c r="D229" s="7"/>
    </row>
    <row r="230" spans="4:4" s="12" customFormat="1" ht="17.5" customHeight="1" x14ac:dyDescent="0.35">
      <c r="D230" s="7"/>
    </row>
    <row r="231" spans="4:4" s="12" customFormat="1" ht="17.5" customHeight="1" x14ac:dyDescent="0.35">
      <c r="D231" s="7"/>
    </row>
    <row r="232" spans="4:4" s="12" customFormat="1" ht="17.5" customHeight="1" x14ac:dyDescent="0.35">
      <c r="D232" s="7"/>
    </row>
    <row r="233" spans="4:4" s="12" customFormat="1" ht="17.5" customHeight="1" x14ac:dyDescent="0.35">
      <c r="D233" s="7"/>
    </row>
    <row r="234" spans="4:4" s="12" customFormat="1" ht="17.5" customHeight="1" x14ac:dyDescent="0.35">
      <c r="D234" s="7"/>
    </row>
    <row r="235" spans="4:4" s="12" customFormat="1" ht="17.5" customHeight="1" x14ac:dyDescent="0.35">
      <c r="D235" s="7"/>
    </row>
    <row r="236" spans="4:4" s="12" customFormat="1" ht="17.5" customHeight="1" x14ac:dyDescent="0.35">
      <c r="D236" s="7"/>
    </row>
    <row r="237" spans="4:4" s="12" customFormat="1" ht="17.5" customHeight="1" x14ac:dyDescent="0.35">
      <c r="D237" s="7"/>
    </row>
    <row r="238" spans="4:4" s="12" customFormat="1" ht="17.5" customHeight="1" x14ac:dyDescent="0.35">
      <c r="D238" s="7"/>
    </row>
    <row r="239" spans="4:4" s="12" customFormat="1" ht="17.5" customHeight="1" x14ac:dyDescent="0.35">
      <c r="D239" s="7"/>
    </row>
    <row r="240" spans="4:4" s="12" customFormat="1" ht="17.5" customHeight="1" x14ac:dyDescent="0.35">
      <c r="D240" s="7"/>
    </row>
    <row r="241" spans="4:4" s="12" customFormat="1" ht="17.5" customHeight="1" x14ac:dyDescent="0.35">
      <c r="D241" s="7"/>
    </row>
    <row r="242" spans="4:4" s="12" customFormat="1" ht="17.5" customHeight="1" x14ac:dyDescent="0.35">
      <c r="D242" s="7"/>
    </row>
    <row r="243" spans="4:4" s="12" customFormat="1" ht="17.5" customHeight="1" x14ac:dyDescent="0.35">
      <c r="D243" s="7"/>
    </row>
    <row r="244" spans="4:4" s="12" customFormat="1" ht="17.5" customHeight="1" x14ac:dyDescent="0.35">
      <c r="D244" s="7"/>
    </row>
    <row r="245" spans="4:4" s="12" customFormat="1" ht="17.5" customHeight="1" x14ac:dyDescent="0.35">
      <c r="D245" s="7"/>
    </row>
    <row r="246" spans="4:4" s="12" customFormat="1" ht="17.5" customHeight="1" x14ac:dyDescent="0.35">
      <c r="D246" s="7"/>
    </row>
    <row r="247" spans="4:4" s="12" customFormat="1" ht="17.5" customHeight="1" x14ac:dyDescent="0.35">
      <c r="D247" s="7"/>
    </row>
    <row r="248" spans="4:4" s="12" customFormat="1" ht="17.5" customHeight="1" x14ac:dyDescent="0.35">
      <c r="D248" s="7"/>
    </row>
    <row r="249" spans="4:4" s="12" customFormat="1" ht="17.5" customHeight="1" x14ac:dyDescent="0.35">
      <c r="D249" s="7"/>
    </row>
    <row r="250" spans="4:4" s="12" customFormat="1" ht="17.5" customHeight="1" x14ac:dyDescent="0.35">
      <c r="D250" s="7"/>
    </row>
    <row r="251" spans="4:4" s="12" customFormat="1" ht="17.5" customHeight="1" x14ac:dyDescent="0.35">
      <c r="D251" s="7"/>
    </row>
    <row r="252" spans="4:4" s="12" customFormat="1" ht="17.5" customHeight="1" x14ac:dyDescent="0.35">
      <c r="D252" s="7"/>
    </row>
    <row r="253" spans="4:4" s="12" customFormat="1" ht="17.5" customHeight="1" x14ac:dyDescent="0.35">
      <c r="D253" s="7"/>
    </row>
    <row r="254" spans="4:4" s="12" customFormat="1" ht="17.5" customHeight="1" x14ac:dyDescent="0.35">
      <c r="D254" s="7"/>
    </row>
    <row r="255" spans="4:4" s="12" customFormat="1" ht="17.5" customHeight="1" x14ac:dyDescent="0.35">
      <c r="D255" s="7"/>
    </row>
    <row r="256" spans="4:4" s="12" customFormat="1" ht="17.5" customHeight="1" x14ac:dyDescent="0.35">
      <c r="D256" s="7"/>
    </row>
    <row r="257" spans="4:4" s="12" customFormat="1" ht="17.5" customHeight="1" x14ac:dyDescent="0.35">
      <c r="D257" s="7"/>
    </row>
    <row r="258" spans="4:4" s="12" customFormat="1" ht="17.5" customHeight="1" x14ac:dyDescent="0.35">
      <c r="D258" s="7"/>
    </row>
    <row r="259" spans="4:4" s="12" customFormat="1" ht="17.5" customHeight="1" x14ac:dyDescent="0.35">
      <c r="D259" s="7"/>
    </row>
    <row r="260" spans="4:4" s="12" customFormat="1" ht="17.5" customHeight="1" x14ac:dyDescent="0.35">
      <c r="D260" s="7"/>
    </row>
    <row r="261" spans="4:4" s="12" customFormat="1" ht="17.5" customHeight="1" x14ac:dyDescent="0.35">
      <c r="D261" s="7"/>
    </row>
    <row r="262" spans="4:4" s="12" customFormat="1" ht="17.5" customHeight="1" x14ac:dyDescent="0.35">
      <c r="D262" s="7"/>
    </row>
    <row r="263" spans="4:4" s="12" customFormat="1" ht="17.5" customHeight="1" x14ac:dyDescent="0.35">
      <c r="D263" s="7"/>
    </row>
    <row r="264" spans="4:4" s="12" customFormat="1" ht="17.5" customHeight="1" x14ac:dyDescent="0.35">
      <c r="D264" s="7"/>
    </row>
    <row r="265" spans="4:4" s="12" customFormat="1" ht="17.5" customHeight="1" x14ac:dyDescent="0.35">
      <c r="D265" s="7"/>
    </row>
    <row r="266" spans="4:4" s="12" customFormat="1" ht="17.5" customHeight="1" x14ac:dyDescent="0.35">
      <c r="D266" s="7"/>
    </row>
    <row r="267" spans="4:4" s="12" customFormat="1" ht="17.5" customHeight="1" x14ac:dyDescent="0.35">
      <c r="D267" s="7"/>
    </row>
    <row r="268" spans="4:4" s="12" customFormat="1" ht="17.5" customHeight="1" x14ac:dyDescent="0.35">
      <c r="D268" s="7"/>
    </row>
    <row r="269" spans="4:4" s="12" customFormat="1" ht="17.5" customHeight="1" x14ac:dyDescent="0.35">
      <c r="D269" s="7"/>
    </row>
    <row r="270" spans="4:4" s="12" customFormat="1" ht="17.5" customHeight="1" x14ac:dyDescent="0.35">
      <c r="D270" s="7"/>
    </row>
    <row r="271" spans="4:4" s="12" customFormat="1" ht="17.5" customHeight="1" x14ac:dyDescent="0.35">
      <c r="D271" s="7"/>
    </row>
    <row r="272" spans="4:4" s="12" customFormat="1" ht="17.5" customHeight="1" x14ac:dyDescent="0.35">
      <c r="D272" s="7"/>
    </row>
    <row r="273" spans="4:4" s="12" customFormat="1" ht="17.5" customHeight="1" x14ac:dyDescent="0.35">
      <c r="D273" s="7"/>
    </row>
    <row r="274" spans="4:4" s="12" customFormat="1" ht="17.5" customHeight="1" x14ac:dyDescent="0.35">
      <c r="D274" s="7"/>
    </row>
    <row r="275" spans="4:4" s="12" customFormat="1" ht="17.5" customHeight="1" x14ac:dyDescent="0.35">
      <c r="D275" s="7"/>
    </row>
    <row r="276" spans="4:4" s="12" customFormat="1" ht="17.5" customHeight="1" x14ac:dyDescent="0.35">
      <c r="D276" s="7"/>
    </row>
    <row r="277" spans="4:4" s="12" customFormat="1" ht="17.5" customHeight="1" x14ac:dyDescent="0.35">
      <c r="D277" s="7"/>
    </row>
    <row r="278" spans="4:4" s="12" customFormat="1" ht="17.5" customHeight="1" x14ac:dyDescent="0.35">
      <c r="D278" s="7"/>
    </row>
    <row r="279" spans="4:4" s="12" customFormat="1" ht="17.5" customHeight="1" x14ac:dyDescent="0.35">
      <c r="D279" s="7"/>
    </row>
    <row r="280" spans="4:4" s="12" customFormat="1" ht="17.5" customHeight="1" x14ac:dyDescent="0.35">
      <c r="D280" s="7"/>
    </row>
    <row r="281" spans="4:4" s="12" customFormat="1" ht="17.5" customHeight="1" x14ac:dyDescent="0.35">
      <c r="D281" s="7"/>
    </row>
    <row r="282" spans="4:4" s="12" customFormat="1" ht="17.5" customHeight="1" x14ac:dyDescent="0.35">
      <c r="D282" s="7"/>
    </row>
    <row r="283" spans="4:4" s="12" customFormat="1" ht="17.5" customHeight="1" x14ac:dyDescent="0.35">
      <c r="D283" s="7"/>
    </row>
    <row r="284" spans="4:4" s="12" customFormat="1" ht="17.5" customHeight="1" x14ac:dyDescent="0.35">
      <c r="D284" s="7"/>
    </row>
    <row r="285" spans="4:4" s="12" customFormat="1" ht="17.5" customHeight="1" x14ac:dyDescent="0.35">
      <c r="D285" s="7"/>
    </row>
    <row r="286" spans="4:4" s="12" customFormat="1" ht="17.5" customHeight="1" x14ac:dyDescent="0.35">
      <c r="D286" s="7"/>
    </row>
    <row r="287" spans="4:4" s="12" customFormat="1" ht="17.5" customHeight="1" x14ac:dyDescent="0.35">
      <c r="D287" s="7"/>
    </row>
    <row r="288" spans="4:4" s="12" customFormat="1" ht="17.5" customHeight="1" x14ac:dyDescent="0.35">
      <c r="D288" s="7"/>
    </row>
    <row r="289" spans="4:4" s="12" customFormat="1" ht="17.5" customHeight="1" x14ac:dyDescent="0.35">
      <c r="D289" s="7"/>
    </row>
    <row r="290" spans="4:4" s="12" customFormat="1" ht="17.5" customHeight="1" x14ac:dyDescent="0.35">
      <c r="D290" s="7"/>
    </row>
    <row r="291" spans="4:4" s="12" customFormat="1" ht="17.5" customHeight="1" x14ac:dyDescent="0.35">
      <c r="D291" s="7"/>
    </row>
    <row r="292" spans="4:4" s="12" customFormat="1" ht="17.5" customHeight="1" x14ac:dyDescent="0.35">
      <c r="D292" s="7"/>
    </row>
    <row r="293" spans="4:4" s="12" customFormat="1" ht="17.5" customHeight="1" x14ac:dyDescent="0.35">
      <c r="D293" s="7"/>
    </row>
    <row r="294" spans="4:4" s="12" customFormat="1" ht="17.5" customHeight="1" x14ac:dyDescent="0.35">
      <c r="D294" s="7"/>
    </row>
    <row r="295" spans="4:4" s="12" customFormat="1" ht="17.5" customHeight="1" x14ac:dyDescent="0.35">
      <c r="D295" s="7"/>
    </row>
    <row r="296" spans="4:4" s="12" customFormat="1" ht="17.5" customHeight="1" x14ac:dyDescent="0.35">
      <c r="D296" s="7"/>
    </row>
    <row r="297" spans="4:4" s="12" customFormat="1" ht="17.5" customHeight="1" x14ac:dyDescent="0.35">
      <c r="D297" s="7"/>
    </row>
    <row r="298" spans="4:4" s="12" customFormat="1" ht="17.5" customHeight="1" x14ac:dyDescent="0.35">
      <c r="D298" s="7"/>
    </row>
    <row r="299" spans="4:4" s="12" customFormat="1" ht="17.5" customHeight="1" x14ac:dyDescent="0.35">
      <c r="D299" s="7"/>
    </row>
    <row r="300" spans="4:4" s="12" customFormat="1" ht="17.5" customHeight="1" x14ac:dyDescent="0.35">
      <c r="D300" s="7"/>
    </row>
    <row r="301" spans="4:4" s="12" customFormat="1" ht="17.5" customHeight="1" x14ac:dyDescent="0.35">
      <c r="D301" s="7"/>
    </row>
    <row r="302" spans="4:4" s="12" customFormat="1" ht="17.5" customHeight="1" x14ac:dyDescent="0.35">
      <c r="D302" s="7"/>
    </row>
    <row r="303" spans="4:4" s="12" customFormat="1" ht="17.5" customHeight="1" x14ac:dyDescent="0.35">
      <c r="D303" s="7"/>
    </row>
    <row r="304" spans="4:4" s="12" customFormat="1" ht="17.5" customHeight="1" x14ac:dyDescent="0.35">
      <c r="D304" s="7"/>
    </row>
    <row r="305" spans="4:4" s="12" customFormat="1" ht="17.5" customHeight="1" x14ac:dyDescent="0.35">
      <c r="D305" s="7"/>
    </row>
    <row r="306" spans="4:4" s="12" customFormat="1" ht="17.5" customHeight="1" x14ac:dyDescent="0.35">
      <c r="D306" s="7"/>
    </row>
    <row r="307" spans="4:4" s="12" customFormat="1" ht="17.5" customHeight="1" x14ac:dyDescent="0.35">
      <c r="D307" s="7"/>
    </row>
    <row r="308" spans="4:4" s="12" customFormat="1" ht="17.5" customHeight="1" x14ac:dyDescent="0.35">
      <c r="D308" s="7"/>
    </row>
    <row r="309" spans="4:4" s="12" customFormat="1" ht="17.5" customHeight="1" x14ac:dyDescent="0.35">
      <c r="D309" s="7"/>
    </row>
    <row r="310" spans="4:4" s="12" customFormat="1" ht="17.5" customHeight="1" x14ac:dyDescent="0.35">
      <c r="D310" s="7"/>
    </row>
    <row r="311" spans="4:4" s="12" customFormat="1" ht="17.5" customHeight="1" x14ac:dyDescent="0.35">
      <c r="D311" s="7"/>
    </row>
    <row r="312" spans="4:4" s="12" customFormat="1" ht="17.5" customHeight="1" x14ac:dyDescent="0.35">
      <c r="D312" s="7"/>
    </row>
    <row r="313" spans="4:4" s="12" customFormat="1" ht="17.5" customHeight="1" x14ac:dyDescent="0.35">
      <c r="D313" s="7"/>
    </row>
    <row r="314" spans="4:4" s="12" customFormat="1" ht="17.5" customHeight="1" x14ac:dyDescent="0.35">
      <c r="D314" s="7"/>
    </row>
    <row r="315" spans="4:4" s="12" customFormat="1" ht="17.5" customHeight="1" x14ac:dyDescent="0.35">
      <c r="D315" s="7"/>
    </row>
    <row r="316" spans="4:4" s="12" customFormat="1" ht="17.5" customHeight="1" x14ac:dyDescent="0.35">
      <c r="D316" s="7"/>
    </row>
    <row r="317" spans="4:4" s="12" customFormat="1" ht="17.5" customHeight="1" x14ac:dyDescent="0.35">
      <c r="D317" s="7"/>
    </row>
    <row r="318" spans="4:4" s="12" customFormat="1" ht="17.5" customHeight="1" x14ac:dyDescent="0.35">
      <c r="D318" s="7"/>
    </row>
    <row r="319" spans="4:4" s="12" customFormat="1" ht="17.5" customHeight="1" x14ac:dyDescent="0.35">
      <c r="D319" s="7"/>
    </row>
    <row r="320" spans="4:4" s="12" customFormat="1" ht="17.5" customHeight="1" x14ac:dyDescent="0.35">
      <c r="D320" s="7"/>
    </row>
    <row r="321" spans="4:4" s="12" customFormat="1" ht="17.5" customHeight="1" x14ac:dyDescent="0.35">
      <c r="D321" s="7"/>
    </row>
    <row r="322" spans="4:4" s="12" customFormat="1" ht="17.5" customHeight="1" x14ac:dyDescent="0.35">
      <c r="D322" s="7"/>
    </row>
    <row r="323" spans="4:4" s="12" customFormat="1" ht="17.5" customHeight="1" x14ac:dyDescent="0.35">
      <c r="D323" s="7"/>
    </row>
    <row r="324" spans="4:4" s="12" customFormat="1" ht="17.5" customHeight="1" x14ac:dyDescent="0.35">
      <c r="D324" s="7"/>
    </row>
    <row r="325" spans="4:4" s="12" customFormat="1" ht="17.5" customHeight="1" x14ac:dyDescent="0.35">
      <c r="D325" s="7"/>
    </row>
    <row r="326" spans="4:4" s="12" customFormat="1" ht="17.5" customHeight="1" x14ac:dyDescent="0.35">
      <c r="D326" s="7"/>
    </row>
    <row r="327" spans="4:4" s="12" customFormat="1" ht="17.5" customHeight="1" x14ac:dyDescent="0.35">
      <c r="D327" s="7"/>
    </row>
    <row r="328" spans="4:4" s="12" customFormat="1" ht="17.5" customHeight="1" x14ac:dyDescent="0.35">
      <c r="D328" s="7"/>
    </row>
    <row r="329" spans="4:4" s="12" customFormat="1" ht="17.5" customHeight="1" x14ac:dyDescent="0.35">
      <c r="D329" s="7"/>
    </row>
    <row r="330" spans="4:4" s="12" customFormat="1" ht="17.5" customHeight="1" x14ac:dyDescent="0.35">
      <c r="D330" s="7"/>
    </row>
    <row r="331" spans="4:4" s="12" customFormat="1" ht="17.5" customHeight="1" x14ac:dyDescent="0.35">
      <c r="D331" s="7"/>
    </row>
    <row r="332" spans="4:4" s="12" customFormat="1" ht="17.5" customHeight="1" x14ac:dyDescent="0.35">
      <c r="D332" s="7"/>
    </row>
    <row r="333" spans="4:4" s="12" customFormat="1" ht="17.5" customHeight="1" x14ac:dyDescent="0.35">
      <c r="D333" s="7"/>
    </row>
    <row r="334" spans="4:4" s="12" customFormat="1" ht="17.5" customHeight="1" x14ac:dyDescent="0.35">
      <c r="D334" s="7"/>
    </row>
    <row r="335" spans="4:4" s="12" customFormat="1" ht="17.5" customHeight="1" x14ac:dyDescent="0.35">
      <c r="D335" s="7"/>
    </row>
    <row r="336" spans="4:4" s="12" customFormat="1" ht="17.5" customHeight="1" x14ac:dyDescent="0.35">
      <c r="D336" s="7"/>
    </row>
    <row r="337" spans="4:4" s="12" customFormat="1" ht="17.5" customHeight="1" x14ac:dyDescent="0.35">
      <c r="D337" s="7"/>
    </row>
    <row r="338" spans="4:4" s="12" customFormat="1" ht="17.5" customHeight="1" x14ac:dyDescent="0.35">
      <c r="D338" s="7"/>
    </row>
    <row r="339" spans="4:4" s="12" customFormat="1" ht="17.5" customHeight="1" x14ac:dyDescent="0.35">
      <c r="D339" s="7"/>
    </row>
    <row r="340" spans="4:4" s="12" customFormat="1" ht="17.5" customHeight="1" x14ac:dyDescent="0.35">
      <c r="D340" s="7"/>
    </row>
    <row r="341" spans="4:4" s="12" customFormat="1" ht="17.5" customHeight="1" x14ac:dyDescent="0.35">
      <c r="D341" s="7"/>
    </row>
    <row r="342" spans="4:4" s="12" customFormat="1" ht="17.5" customHeight="1" x14ac:dyDescent="0.35">
      <c r="D342" s="7"/>
    </row>
    <row r="343" spans="4:4" s="12" customFormat="1" ht="17.5" customHeight="1" x14ac:dyDescent="0.35">
      <c r="D343" s="7"/>
    </row>
    <row r="344" spans="4:4" s="12" customFormat="1" ht="17.5" customHeight="1" x14ac:dyDescent="0.35">
      <c r="D344" s="7"/>
    </row>
    <row r="345" spans="4:4" s="12" customFormat="1" ht="17.5" customHeight="1" x14ac:dyDescent="0.35">
      <c r="D345" s="7"/>
    </row>
    <row r="346" spans="4:4" s="12" customFormat="1" ht="17.5" customHeight="1" x14ac:dyDescent="0.35">
      <c r="D346" s="7"/>
    </row>
    <row r="347" spans="4:4" s="12" customFormat="1" ht="17.5" customHeight="1" x14ac:dyDescent="0.35">
      <c r="D347" s="7"/>
    </row>
    <row r="348" spans="4:4" s="12" customFormat="1" ht="17.5" customHeight="1" x14ac:dyDescent="0.35">
      <c r="D348" s="7"/>
    </row>
    <row r="349" spans="4:4" s="12" customFormat="1" ht="17.5" customHeight="1" x14ac:dyDescent="0.35">
      <c r="D349" s="7"/>
    </row>
    <row r="350" spans="4:4" s="12" customFormat="1" ht="17.5" customHeight="1" x14ac:dyDescent="0.35">
      <c r="D350" s="7"/>
    </row>
    <row r="351" spans="4:4" s="12" customFormat="1" ht="17.5" customHeight="1" x14ac:dyDescent="0.35">
      <c r="D351" s="7"/>
    </row>
    <row r="352" spans="4:4" s="12" customFormat="1" ht="17.5" customHeight="1" x14ac:dyDescent="0.35">
      <c r="D352" s="7"/>
    </row>
    <row r="353" spans="4:4" s="12" customFormat="1" ht="17.5" customHeight="1" x14ac:dyDescent="0.35">
      <c r="D353" s="7"/>
    </row>
    <row r="354" spans="4:4" s="12" customFormat="1" ht="17.5" customHeight="1" x14ac:dyDescent="0.35">
      <c r="D354" s="7"/>
    </row>
    <row r="355" spans="4:4" s="12" customFormat="1" ht="17.5" customHeight="1" x14ac:dyDescent="0.35">
      <c r="D355" s="7"/>
    </row>
    <row r="356" spans="4:4" s="12" customFormat="1" ht="17.5" customHeight="1" x14ac:dyDescent="0.35">
      <c r="D356" s="7"/>
    </row>
    <row r="357" spans="4:4" s="12" customFormat="1" ht="17.5" customHeight="1" x14ac:dyDescent="0.35">
      <c r="D357" s="7"/>
    </row>
    <row r="358" spans="4:4" s="12" customFormat="1" ht="17.5" customHeight="1" x14ac:dyDescent="0.35">
      <c r="D358" s="7"/>
    </row>
    <row r="359" spans="4:4" s="12" customFormat="1" ht="17.5" customHeight="1" x14ac:dyDescent="0.35">
      <c r="D359" s="7"/>
    </row>
    <row r="360" spans="4:4" s="12" customFormat="1" ht="17.5" customHeight="1" x14ac:dyDescent="0.35">
      <c r="D360" s="7"/>
    </row>
    <row r="361" spans="4:4" s="12" customFormat="1" ht="17.5" customHeight="1" x14ac:dyDescent="0.35">
      <c r="D361" s="7"/>
    </row>
    <row r="362" spans="4:4" s="12" customFormat="1" ht="17.5" customHeight="1" x14ac:dyDescent="0.35">
      <c r="D362" s="7"/>
    </row>
    <row r="363" spans="4:4" s="12" customFormat="1" ht="17.5" customHeight="1" x14ac:dyDescent="0.35">
      <c r="D363" s="7"/>
    </row>
    <row r="364" spans="4:4" s="12" customFormat="1" ht="17.5" customHeight="1" x14ac:dyDescent="0.35">
      <c r="D364" s="7"/>
    </row>
    <row r="365" spans="4:4" s="12" customFormat="1" ht="17.5" customHeight="1" x14ac:dyDescent="0.35">
      <c r="D365" s="7"/>
    </row>
    <row r="366" spans="4:4" s="12" customFormat="1" ht="17.5" customHeight="1" x14ac:dyDescent="0.35">
      <c r="D366" s="7"/>
    </row>
    <row r="367" spans="4:4" s="12" customFormat="1" ht="17.5" customHeight="1" x14ac:dyDescent="0.35">
      <c r="D367" s="7"/>
    </row>
    <row r="368" spans="4:4" s="12" customFormat="1" ht="17.5" customHeight="1" x14ac:dyDescent="0.35">
      <c r="D368" s="7"/>
    </row>
    <row r="369" spans="4:4" s="12" customFormat="1" ht="17.5" customHeight="1" x14ac:dyDescent="0.35">
      <c r="D369" s="7"/>
    </row>
    <row r="370" spans="4:4" s="12" customFormat="1" ht="17.5" customHeight="1" x14ac:dyDescent="0.35">
      <c r="D370" s="7"/>
    </row>
    <row r="371" spans="4:4" s="12" customFormat="1" ht="17.5" customHeight="1" x14ac:dyDescent="0.35">
      <c r="D371" s="7"/>
    </row>
    <row r="372" spans="4:4" s="12" customFormat="1" ht="17.5" customHeight="1" x14ac:dyDescent="0.35">
      <c r="D372" s="7"/>
    </row>
    <row r="373" spans="4:4" s="12" customFormat="1" ht="17.5" customHeight="1" x14ac:dyDescent="0.35">
      <c r="D373" s="7"/>
    </row>
    <row r="374" spans="4:4" s="12" customFormat="1" ht="17.5" customHeight="1" x14ac:dyDescent="0.35">
      <c r="D374" s="7"/>
    </row>
    <row r="375" spans="4:4" s="12" customFormat="1" ht="17.5" customHeight="1" x14ac:dyDescent="0.35">
      <c r="D375" s="7"/>
    </row>
    <row r="376" spans="4:4" s="12" customFormat="1" ht="17.5" customHeight="1" x14ac:dyDescent="0.35">
      <c r="D376" s="7"/>
    </row>
    <row r="377" spans="4:4" s="12" customFormat="1" ht="17.5" customHeight="1" x14ac:dyDescent="0.35">
      <c r="D377" s="7"/>
    </row>
    <row r="378" spans="4:4" s="12" customFormat="1" ht="17.5" customHeight="1" x14ac:dyDescent="0.35">
      <c r="D378" s="7"/>
    </row>
    <row r="379" spans="4:4" s="12" customFormat="1" ht="17.5" customHeight="1" x14ac:dyDescent="0.35">
      <c r="D379" s="7"/>
    </row>
    <row r="380" spans="4:4" s="12" customFormat="1" ht="17.5" customHeight="1" x14ac:dyDescent="0.35">
      <c r="D380" s="7"/>
    </row>
    <row r="381" spans="4:4" s="12" customFormat="1" ht="17.5" customHeight="1" x14ac:dyDescent="0.35">
      <c r="D381" s="7"/>
    </row>
    <row r="382" spans="4:4" s="12" customFormat="1" ht="17.5" customHeight="1" x14ac:dyDescent="0.35">
      <c r="D382" s="7"/>
    </row>
    <row r="383" spans="4:4" s="12" customFormat="1" ht="17.5" customHeight="1" x14ac:dyDescent="0.35">
      <c r="D383" s="7"/>
    </row>
    <row r="384" spans="4:4" s="12" customFormat="1" ht="17.5" customHeight="1" x14ac:dyDescent="0.35">
      <c r="D384" s="7"/>
    </row>
    <row r="385" spans="4:4" s="12" customFormat="1" ht="17.5" customHeight="1" x14ac:dyDescent="0.35">
      <c r="D385" s="7"/>
    </row>
    <row r="386" spans="4:4" s="12" customFormat="1" ht="17.5" customHeight="1" x14ac:dyDescent="0.35">
      <c r="D386" s="7"/>
    </row>
    <row r="387" spans="4:4" s="12" customFormat="1" ht="17.5" customHeight="1" x14ac:dyDescent="0.35">
      <c r="D387" s="7"/>
    </row>
    <row r="388" spans="4:4" s="12" customFormat="1" ht="17.5" customHeight="1" x14ac:dyDescent="0.35">
      <c r="D388" s="7"/>
    </row>
    <row r="389" spans="4:4" s="12" customFormat="1" ht="17.5" customHeight="1" x14ac:dyDescent="0.35">
      <c r="D389" s="7"/>
    </row>
    <row r="390" spans="4:4" s="12" customFormat="1" ht="17.5" customHeight="1" x14ac:dyDescent="0.35">
      <c r="D390" s="7"/>
    </row>
    <row r="391" spans="4:4" s="12" customFormat="1" ht="17.5" customHeight="1" x14ac:dyDescent="0.35">
      <c r="D391" s="7"/>
    </row>
    <row r="392" spans="4:4" s="12" customFormat="1" ht="17.5" customHeight="1" x14ac:dyDescent="0.35">
      <c r="D392" s="7"/>
    </row>
    <row r="393" spans="4:4" s="12" customFormat="1" ht="17.5" customHeight="1" x14ac:dyDescent="0.35">
      <c r="D393" s="7"/>
    </row>
    <row r="394" spans="4:4" s="12" customFormat="1" ht="17.5" customHeight="1" x14ac:dyDescent="0.35">
      <c r="D394" s="7"/>
    </row>
    <row r="395" spans="4:4" s="12" customFormat="1" ht="17.5" customHeight="1" x14ac:dyDescent="0.35">
      <c r="D395" s="7"/>
    </row>
    <row r="396" spans="4:4" s="12" customFormat="1" ht="17.5" customHeight="1" x14ac:dyDescent="0.35">
      <c r="D396" s="7"/>
    </row>
    <row r="397" spans="4:4" s="12" customFormat="1" ht="17.5" customHeight="1" x14ac:dyDescent="0.35">
      <c r="D397" s="7"/>
    </row>
    <row r="398" spans="4:4" s="12" customFormat="1" ht="17.5" customHeight="1" x14ac:dyDescent="0.35">
      <c r="D398" s="7"/>
    </row>
    <row r="399" spans="4:4" s="12" customFormat="1" ht="17.5" customHeight="1" x14ac:dyDescent="0.35">
      <c r="D399" s="7"/>
    </row>
    <row r="400" spans="4:4" s="12" customFormat="1" ht="17.5" customHeight="1" x14ac:dyDescent="0.35">
      <c r="D400" s="7"/>
    </row>
    <row r="401" spans="4:4" s="12" customFormat="1" ht="17.5" customHeight="1" x14ac:dyDescent="0.35">
      <c r="D401" s="7"/>
    </row>
    <row r="402" spans="4:4" s="12" customFormat="1" ht="17.5" customHeight="1" x14ac:dyDescent="0.35">
      <c r="D402" s="7"/>
    </row>
    <row r="403" spans="4:4" s="12" customFormat="1" ht="17.5" customHeight="1" x14ac:dyDescent="0.35">
      <c r="D403" s="7"/>
    </row>
    <row r="404" spans="4:4" s="12" customFormat="1" ht="17.5" customHeight="1" x14ac:dyDescent="0.35">
      <c r="D404" s="7"/>
    </row>
    <row r="405" spans="4:4" s="12" customFormat="1" ht="17.5" customHeight="1" x14ac:dyDescent="0.35">
      <c r="D405" s="7"/>
    </row>
    <row r="406" spans="4:4" s="12" customFormat="1" ht="17.5" customHeight="1" x14ac:dyDescent="0.35">
      <c r="D406" s="7"/>
    </row>
    <row r="407" spans="4:4" s="12" customFormat="1" ht="17.5" customHeight="1" x14ac:dyDescent="0.35">
      <c r="D407" s="7"/>
    </row>
    <row r="408" spans="4:4" s="12" customFormat="1" ht="17.5" customHeight="1" x14ac:dyDescent="0.35">
      <c r="D408" s="7"/>
    </row>
    <row r="409" spans="4:4" s="12" customFormat="1" ht="17.5" customHeight="1" x14ac:dyDescent="0.35">
      <c r="D409" s="7"/>
    </row>
    <row r="410" spans="4:4" s="12" customFormat="1" ht="17.5" customHeight="1" x14ac:dyDescent="0.35">
      <c r="D410" s="7"/>
    </row>
    <row r="411" spans="4:4" s="12" customFormat="1" ht="17.5" customHeight="1" x14ac:dyDescent="0.35">
      <c r="D411" s="7"/>
    </row>
    <row r="412" spans="4:4" s="12" customFormat="1" ht="17.5" customHeight="1" x14ac:dyDescent="0.35">
      <c r="D412" s="7"/>
    </row>
    <row r="413" spans="4:4" s="12" customFormat="1" ht="17.5" customHeight="1" x14ac:dyDescent="0.35">
      <c r="D413" s="7"/>
    </row>
    <row r="414" spans="4:4" s="12" customFormat="1" ht="17.5" customHeight="1" x14ac:dyDescent="0.35">
      <c r="D414" s="7"/>
    </row>
    <row r="415" spans="4:4" s="12" customFormat="1" ht="17.5" customHeight="1" x14ac:dyDescent="0.35">
      <c r="D415" s="7"/>
    </row>
    <row r="416" spans="4:4" s="12" customFormat="1" ht="17.5" customHeight="1" x14ac:dyDescent="0.35">
      <c r="D416" s="7"/>
    </row>
    <row r="417" spans="4:4" s="12" customFormat="1" ht="17.5" customHeight="1" x14ac:dyDescent="0.35">
      <c r="D417" s="7"/>
    </row>
    <row r="418" spans="4:4" s="12" customFormat="1" ht="17.5" customHeight="1" x14ac:dyDescent="0.35">
      <c r="D418" s="7"/>
    </row>
    <row r="419" spans="4:4" s="12" customFormat="1" ht="17.5" customHeight="1" x14ac:dyDescent="0.35">
      <c r="D419" s="7"/>
    </row>
    <row r="420" spans="4:4" s="12" customFormat="1" ht="17.5" customHeight="1" x14ac:dyDescent="0.35">
      <c r="D420" s="7"/>
    </row>
    <row r="421" spans="4:4" s="12" customFormat="1" ht="17.5" customHeight="1" x14ac:dyDescent="0.35">
      <c r="D421" s="7"/>
    </row>
    <row r="422" spans="4:4" s="12" customFormat="1" ht="17.5" customHeight="1" x14ac:dyDescent="0.35">
      <c r="D422" s="7"/>
    </row>
    <row r="423" spans="4:4" s="12" customFormat="1" ht="17.5" customHeight="1" x14ac:dyDescent="0.35">
      <c r="D423" s="7"/>
    </row>
    <row r="424" spans="4:4" s="12" customFormat="1" ht="17.5" customHeight="1" x14ac:dyDescent="0.35">
      <c r="D424" s="7"/>
    </row>
    <row r="425" spans="4:4" s="12" customFormat="1" ht="17.5" customHeight="1" x14ac:dyDescent="0.35">
      <c r="D425" s="7"/>
    </row>
    <row r="426" spans="4:4" s="12" customFormat="1" ht="17.5" customHeight="1" x14ac:dyDescent="0.35">
      <c r="D426" s="7"/>
    </row>
    <row r="427" spans="4:4" s="12" customFormat="1" ht="17.5" customHeight="1" x14ac:dyDescent="0.35">
      <c r="D427" s="7"/>
    </row>
    <row r="428" spans="4:4" s="12" customFormat="1" ht="17.5" customHeight="1" x14ac:dyDescent="0.35">
      <c r="D428" s="7"/>
    </row>
    <row r="429" spans="4:4" s="12" customFormat="1" ht="17.5" customHeight="1" x14ac:dyDescent="0.35">
      <c r="D429" s="7"/>
    </row>
    <row r="430" spans="4:4" s="12" customFormat="1" ht="17.5" customHeight="1" x14ac:dyDescent="0.35">
      <c r="D430" s="7"/>
    </row>
    <row r="431" spans="4:4" s="12" customFormat="1" ht="17.5" customHeight="1" x14ac:dyDescent="0.35">
      <c r="D431" s="7"/>
    </row>
    <row r="432" spans="4:4" s="12" customFormat="1" ht="17.5" customHeight="1" x14ac:dyDescent="0.35">
      <c r="D432" s="7"/>
    </row>
    <row r="433" spans="4:4" s="12" customFormat="1" ht="17.5" customHeight="1" x14ac:dyDescent="0.35">
      <c r="D433" s="7"/>
    </row>
    <row r="434" spans="4:4" s="12" customFormat="1" ht="17.5" customHeight="1" x14ac:dyDescent="0.35">
      <c r="D434" s="7"/>
    </row>
    <row r="435" spans="4:4" s="12" customFormat="1" ht="17.5" customHeight="1" x14ac:dyDescent="0.35">
      <c r="D435" s="7"/>
    </row>
  </sheetData>
  <mergeCells count="3">
    <mergeCell ref="A40:G40"/>
    <mergeCell ref="A41:G41"/>
    <mergeCell ref="A75:G75"/>
  </mergeCells>
  <phoneticPr fontId="6" type="noConversion"/>
  <pageMargins left="0.4236111111111111" right="0.4375" top="0.75" bottom="0.65972222222222221" header="0.3" footer="0.3"/>
  <pageSetup paperSize="9" scale="95" orientation="portrait" r:id="rId1"/>
  <headerFooter>
    <oddHeader>&amp;L&amp;"Arial,Regular"&amp;9Tender No.: SCMU 006/2025/2026
KwaJobe Community Water Supply Scheme (Phase 1)
Section C2.2 - Bill of Quantities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DD08A-747E-414F-8AA3-F4E023F7AE03}">
  <dimension ref="A1:I32"/>
  <sheetViews>
    <sheetView tabSelected="1" view="pageBreakPreview" zoomScaleNormal="100" zoomScaleSheetLayoutView="100" workbookViewId="0">
      <selection activeCell="F9" sqref="F9"/>
    </sheetView>
  </sheetViews>
  <sheetFormatPr defaultColWidth="8.81640625" defaultRowHeight="12.5" x14ac:dyDescent="0.25"/>
  <cols>
    <col min="1" max="1" width="18.54296875" style="1" customWidth="1"/>
    <col min="2" max="2" width="49.81640625" style="1" customWidth="1"/>
    <col min="3" max="3" width="20.81640625" style="1" customWidth="1"/>
    <col min="4" max="4" width="16" style="1" customWidth="1"/>
    <col min="5" max="5" width="15.1796875" style="1" customWidth="1"/>
    <col min="6" max="6" width="8.81640625" style="1"/>
    <col min="7" max="7" width="18.1796875" style="1" hidden="1" customWidth="1"/>
    <col min="8" max="8" width="20.1796875" style="1" hidden="1" customWidth="1"/>
    <col min="9" max="16384" width="8.81640625" style="1"/>
  </cols>
  <sheetData>
    <row r="1" spans="1:4" s="38" customFormat="1" ht="15.5" customHeight="1" x14ac:dyDescent="0.35">
      <c r="A1" s="41" t="s">
        <v>339</v>
      </c>
    </row>
    <row r="2" spans="1:4" s="38" customFormat="1" ht="15.5" customHeight="1" x14ac:dyDescent="0.35">
      <c r="A2" s="38" t="s">
        <v>612</v>
      </c>
    </row>
    <row r="3" spans="1:4" s="38" customFormat="1" ht="15.5" customHeight="1" thickBot="1" x14ac:dyDescent="0.4">
      <c r="A3" s="38" t="s">
        <v>775</v>
      </c>
    </row>
    <row r="4" spans="1:4" ht="20" customHeight="1" thickBot="1" x14ac:dyDescent="0.3">
      <c r="A4" s="143" t="s">
        <v>338</v>
      </c>
      <c r="B4" s="144"/>
      <c r="C4" s="145"/>
    </row>
    <row r="5" spans="1:4" s="38" customFormat="1" ht="25" customHeight="1" thickBot="1" x14ac:dyDescent="0.4">
      <c r="A5" s="68" t="s">
        <v>360</v>
      </c>
      <c r="B5" s="69" t="s">
        <v>2</v>
      </c>
      <c r="C5" s="70" t="s">
        <v>6</v>
      </c>
      <c r="D5" s="42"/>
    </row>
    <row r="6" spans="1:4" s="38" customFormat="1" ht="25" customHeight="1" x14ac:dyDescent="0.35">
      <c r="A6" s="54" t="s">
        <v>330</v>
      </c>
      <c r="B6" s="59" t="str">
        <f>'P&amp;G'!D2</f>
        <v>SCHEDULE A: PRELIMINARY AND GENERAL</v>
      </c>
      <c r="C6" s="62"/>
      <c r="D6" s="77"/>
    </row>
    <row r="7" spans="1:4" s="38" customFormat="1" ht="25" customHeight="1" x14ac:dyDescent="0.35">
      <c r="A7" s="54" t="s">
        <v>331</v>
      </c>
      <c r="B7" s="37" t="str">
        <f>'Site Clearance'!D2</f>
        <v>SCHEDULE B: SITE CLEARANCE</v>
      </c>
      <c r="C7" s="62"/>
      <c r="D7" s="77"/>
    </row>
    <row r="8" spans="1:4" s="38" customFormat="1" ht="25" customHeight="1" x14ac:dyDescent="0.35">
      <c r="A8" s="54" t="s">
        <v>332</v>
      </c>
      <c r="B8" s="37" t="str">
        <f>Earthworks!D2</f>
        <v>SCHEDULE C: EARTHWORKS</v>
      </c>
      <c r="C8" s="62"/>
      <c r="D8" s="77"/>
    </row>
    <row r="9" spans="1:4" s="38" customFormat="1" ht="25" customHeight="1" x14ac:dyDescent="0.35">
      <c r="A9" s="54" t="s">
        <v>333</v>
      </c>
      <c r="B9" s="37" t="str">
        <f>'Medium-Pressure'!D2</f>
        <v>SCHEDULE D: MEDIUM-PRESSURE PIPELINES</v>
      </c>
      <c r="C9" s="62"/>
      <c r="D9" s="77"/>
    </row>
    <row r="10" spans="1:4" s="38" customFormat="1" ht="25" customHeight="1" x14ac:dyDescent="0.35">
      <c r="A10" s="54" t="s">
        <v>334</v>
      </c>
      <c r="B10" s="37" t="str">
        <f>'Pipe Fittings'!D2</f>
        <v xml:space="preserve">SCHEDULE E: PIPE FITTINGS AND SPECIALS </v>
      </c>
      <c r="C10" s="62"/>
      <c r="D10" s="77"/>
    </row>
    <row r="11" spans="1:4" s="38" customFormat="1" ht="25" customHeight="1" x14ac:dyDescent="0.35">
      <c r="A11" s="54" t="s">
        <v>335</v>
      </c>
      <c r="B11" s="37" t="str">
        <f>Bedding!D2</f>
        <v>SCHEDULE F: BEDDING (PIPES)</v>
      </c>
      <c r="C11" s="62"/>
      <c r="D11" s="77"/>
    </row>
    <row r="12" spans="1:4" s="38" customFormat="1" ht="25" customHeight="1" x14ac:dyDescent="0.35">
      <c r="A12" s="54" t="s">
        <v>336</v>
      </c>
      <c r="B12" s="37" t="str">
        <f>Reservoirs!D2</f>
        <v>SCHEDULE G: RESERVOIRS</v>
      </c>
      <c r="C12" s="62"/>
      <c r="D12" s="77"/>
    </row>
    <row r="13" spans="1:4" s="38" customFormat="1" ht="25" customHeight="1" x14ac:dyDescent="0.35">
      <c r="A13" s="54" t="s">
        <v>337</v>
      </c>
      <c r="B13" s="37" t="str">
        <f>Fencing!D2</f>
        <v>SCHEDULE H: SECURITY FENCING</v>
      </c>
      <c r="C13" s="62"/>
      <c r="D13" s="77"/>
    </row>
    <row r="14" spans="1:4" s="38" customFormat="1" ht="25" customHeight="1" x14ac:dyDescent="0.35">
      <c r="A14" s="54" t="s">
        <v>344</v>
      </c>
      <c r="B14" s="37" t="str">
        <f>'Access Road'!D2</f>
        <v>SCHEDULE J: ACCESS ROAD TO 2 Mℓ RESERVOIR</v>
      </c>
      <c r="C14" s="62"/>
      <c r="D14" s="77"/>
    </row>
    <row r="15" spans="1:4" s="38" customFormat="1" ht="25" customHeight="1" x14ac:dyDescent="0.35">
      <c r="A15" s="54" t="s">
        <v>345</v>
      </c>
      <c r="B15" s="37" t="str">
        <f>'Road Crossing'!D2</f>
        <v>SCHEDULE K: ROAD CROSSING</v>
      </c>
      <c r="C15" s="62"/>
      <c r="D15" s="77"/>
    </row>
    <row r="16" spans="1:4" s="38" customFormat="1" ht="25" customHeight="1" thickBot="1" x14ac:dyDescent="0.4">
      <c r="A16" s="54" t="s">
        <v>346</v>
      </c>
      <c r="B16" s="38" t="str">
        <f>'Pipe Bridge'!D2</f>
        <v>SCHEDULE L: WATER PIPE BRIDGE</v>
      </c>
      <c r="C16" s="62"/>
      <c r="D16" s="77"/>
    </row>
    <row r="17" spans="1:9" s="38" customFormat="1" ht="25" customHeight="1" x14ac:dyDescent="0.35">
      <c r="A17" s="60" t="s">
        <v>347</v>
      </c>
      <c r="B17" s="61" t="s">
        <v>348</v>
      </c>
      <c r="C17" s="63"/>
    </row>
    <row r="18" spans="1:9" s="38" customFormat="1" ht="25" customHeight="1" x14ac:dyDescent="0.35">
      <c r="A18" s="56" t="s">
        <v>483</v>
      </c>
      <c r="B18" s="39" t="s">
        <v>329</v>
      </c>
      <c r="C18" s="64"/>
    </row>
    <row r="19" spans="1:9" s="38" customFormat="1" ht="25" customHeight="1" x14ac:dyDescent="0.35">
      <c r="A19" s="55" t="s">
        <v>484</v>
      </c>
      <c r="B19" s="40" t="s">
        <v>349</v>
      </c>
      <c r="C19" s="65"/>
      <c r="G19" s="81" t="s">
        <v>419</v>
      </c>
      <c r="H19" s="80">
        <v>111167020.73999999</v>
      </c>
    </row>
    <row r="20" spans="1:9" s="38" customFormat="1" ht="25" customHeight="1" x14ac:dyDescent="0.35">
      <c r="A20" s="56" t="s">
        <v>485</v>
      </c>
      <c r="B20" s="39" t="s">
        <v>359</v>
      </c>
      <c r="C20" s="64"/>
      <c r="G20" s="43" t="s">
        <v>420</v>
      </c>
      <c r="H20" s="67">
        <f>C21+[1]SUMMARY!$C$19</f>
        <v>0</v>
      </c>
      <c r="I20" s="42"/>
    </row>
    <row r="21" spans="1:9" s="38" customFormat="1" ht="25" customHeight="1" thickBot="1" x14ac:dyDescent="0.4">
      <c r="A21" s="57" t="s">
        <v>605</v>
      </c>
      <c r="B21" s="58" t="s">
        <v>382</v>
      </c>
      <c r="C21" s="66"/>
      <c r="D21" s="142"/>
      <c r="G21" s="78" t="s">
        <v>371</v>
      </c>
      <c r="H21" s="67">
        <v>20414421.879999999</v>
      </c>
    </row>
    <row r="22" spans="1:9" s="38" customFormat="1" ht="25" customHeight="1" x14ac:dyDescent="0.35">
      <c r="A22" s="72"/>
      <c r="B22" s="73"/>
      <c r="C22" s="74"/>
      <c r="G22" s="79" t="s">
        <v>372</v>
      </c>
      <c r="H22" s="80">
        <f>H20+H21</f>
        <v>20414421.879999999</v>
      </c>
    </row>
    <row r="23" spans="1:9" ht="25" hidden="1" customHeight="1" x14ac:dyDescent="0.25">
      <c r="C23" s="43" t="s">
        <v>340</v>
      </c>
      <c r="D23" s="44">
        <f>SUM('Medium-Pressure'!F4:F14)*(10^-3)</f>
        <v>18.4452</v>
      </c>
      <c r="E23" s="45" t="s">
        <v>350</v>
      </c>
      <c r="F23" s="38"/>
      <c r="G23" s="67"/>
      <c r="H23" s="67"/>
    </row>
    <row r="24" spans="1:9" ht="25" hidden="1" customHeight="1" x14ac:dyDescent="0.25">
      <c r="C24" s="46" t="s">
        <v>341</v>
      </c>
      <c r="D24" s="47">
        <f>C17/D23</f>
        <v>0</v>
      </c>
      <c r="E24" s="48" t="s">
        <v>342</v>
      </c>
      <c r="F24" s="76"/>
    </row>
    <row r="25" spans="1:9" ht="25" hidden="1" customHeight="1" x14ac:dyDescent="0.25">
      <c r="C25" s="49"/>
      <c r="D25" s="50">
        <f>C21/D23</f>
        <v>0</v>
      </c>
      <c r="E25" s="51" t="s">
        <v>343</v>
      </c>
      <c r="F25" s="52"/>
    </row>
    <row r="26" spans="1:9" ht="25" customHeight="1" x14ac:dyDescent="0.25">
      <c r="C26" s="109"/>
    </row>
    <row r="27" spans="1:9" ht="25" customHeight="1" x14ac:dyDescent="0.25"/>
    <row r="28" spans="1:9" ht="25" customHeight="1" x14ac:dyDescent="0.25"/>
    <row r="29" spans="1:9" ht="25" customHeight="1" x14ac:dyDescent="0.25"/>
    <row r="30" spans="1:9" ht="25" customHeight="1" x14ac:dyDescent="0.25"/>
    <row r="31" spans="1:9" ht="25" customHeight="1" x14ac:dyDescent="0.25"/>
    <row r="32" spans="1:9" ht="25" customHeight="1" x14ac:dyDescent="0.25"/>
  </sheetData>
  <mergeCells count="1">
    <mergeCell ref="A4:C4"/>
  </mergeCells>
  <phoneticPr fontId="6"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P&amp;G</vt:lpstr>
      <vt:lpstr>Site Clearance</vt:lpstr>
      <vt:lpstr>Earthworks</vt:lpstr>
      <vt:lpstr>Medium-Pressure</vt:lpstr>
      <vt:lpstr>Pipe Fittings</vt:lpstr>
      <vt:lpstr>Bedding</vt:lpstr>
      <vt:lpstr>Reservoirs</vt:lpstr>
      <vt:lpstr>Fencing</vt:lpstr>
      <vt:lpstr>Access Road</vt:lpstr>
      <vt:lpstr>Road Crossing</vt:lpstr>
      <vt:lpstr>Pipe Bridge</vt:lpstr>
      <vt:lpstr>SUMMARY</vt:lpstr>
      <vt:lpstr>'Access Road'!Print_Area</vt:lpstr>
      <vt:lpstr>Earthworks!Print_Area</vt:lpstr>
      <vt:lpstr>Fencing!Print_Area</vt:lpstr>
      <vt:lpstr>'Medium-Pressure'!Print_Area</vt:lpstr>
      <vt:lpstr>'P&amp;G'!Print_Area</vt:lpstr>
      <vt:lpstr>'Pipe Bridge'!Print_Area</vt:lpstr>
      <vt:lpstr>'Road Crossing'!Print_Area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Bonga Singatha</dc:creator>
  <cp:lastModifiedBy>Bonga Singatha</cp:lastModifiedBy>
  <cp:lastPrinted>2025-11-03T08:33:04Z</cp:lastPrinted>
  <dcterms:created xsi:type="dcterms:W3CDTF">2025-09-23T21:42:06Z</dcterms:created>
  <dcterms:modified xsi:type="dcterms:W3CDTF">2026-08-17T10:00:20Z</dcterms:modified>
</cp:coreProperties>
</file>