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Fs\data\05 - Projects\P1001 - LNW Olifantspoort &amp; Ebenezer Bulk Water Upgrade\5. Procurement\SUBMISSION\2023-02-22 GTAC 005-2022-23\GTAC 005-2022-23 Vol 1\GTAC 005-2022-23 Unpriced BOQ\"/>
    </mc:Choice>
  </mc:AlternateContent>
  <xr:revisionPtr revIDLastSave="0" documentId="13_ncr:1_{94CEE3B0-A79E-427D-918C-E3F3B7182714}" xr6:coauthVersionLast="47" xr6:coauthVersionMax="47" xr10:uidLastSave="{00000000-0000-0000-0000-000000000000}"/>
  <bookViews>
    <workbookView xWindow="-108" yWindow="-108" windowWidth="23256" windowHeight="12456" activeTab="2" xr2:uid="{83200D54-5DE2-4781-B875-E9EB36FF96B8}"/>
  </bookViews>
  <sheets>
    <sheet name="SUMMARY" sheetId="16" r:id="rId1"/>
    <sheet name="SEC 1 - P&amp;G" sheetId="1" r:id="rId2"/>
    <sheet name="SEC 2 -OWSS PS 1" sheetId="2" r:id="rId3"/>
    <sheet name="SEC 3 - OWSS PS 2 " sheetId="12" r:id="rId4"/>
    <sheet name="SEC 4 -OWSS PS 3 " sheetId="15" r:id="rId5"/>
    <sheet name="SEC 5 - EWSS WTW" sheetId="17" r:id="rId6"/>
    <sheet name="SEC 6 - EWSS PS" sheetId="18" r:id="rId7"/>
  </sheets>
  <definedNames>
    <definedName name="_xlnm.Print_Area" localSheetId="2">'SEC 2 -OWSS PS 1'!$A$1:$J$375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309" i="17" l="1"/>
  <c r="I277" i="17"/>
  <c r="I246" i="17"/>
  <c r="I218" i="17"/>
  <c r="I199" i="17"/>
  <c r="I166" i="17"/>
  <c r="I140" i="17"/>
  <c r="I120" i="17"/>
  <c r="I100" i="17"/>
  <c r="I310" i="15"/>
  <c r="I280" i="15"/>
  <c r="I245" i="15"/>
  <c r="I213" i="15"/>
  <c r="I185" i="15"/>
  <c r="I158" i="15"/>
  <c r="I130" i="15"/>
  <c r="I103" i="15"/>
  <c r="I73" i="15"/>
  <c r="I27" i="15"/>
  <c r="I57" i="12"/>
  <c r="I30" i="12"/>
  <c r="I342" i="2"/>
  <c r="I312" i="2"/>
  <c r="I273" i="2"/>
  <c r="I244" i="2"/>
  <c r="I216" i="2"/>
  <c r="I191" i="2"/>
  <c r="I165" i="2"/>
  <c r="I138" i="2"/>
  <c r="I111" i="2"/>
  <c r="I138" i="15"/>
  <c r="I132" i="15"/>
  <c r="I144" i="12"/>
  <c r="H145" i="12"/>
  <c r="I147" i="12"/>
  <c r="H148" i="12"/>
  <c r="I337" i="2"/>
  <c r="I329" i="18"/>
  <c r="I133" i="18"/>
  <c r="I134" i="18"/>
  <c r="I136" i="18"/>
  <c r="I89" i="1"/>
  <c r="H64" i="1"/>
  <c r="I64" i="1" s="1"/>
  <c r="I59" i="1"/>
  <c r="I61" i="1"/>
  <c r="I58" i="1"/>
  <c r="I106" i="1"/>
  <c r="I195" i="18"/>
  <c r="I193" i="18"/>
  <c r="I139" i="18"/>
  <c r="I286" i="17"/>
  <c r="H287" i="17" s="1"/>
  <c r="I227" i="17"/>
  <c r="I200" i="17"/>
  <c r="I173" i="17"/>
  <c r="I170" i="17"/>
  <c r="I135" i="15" l="1"/>
  <c r="I315" i="12"/>
  <c r="I150" i="12" l="1"/>
  <c r="I170" i="2"/>
  <c r="I173" i="2"/>
  <c r="I167" i="2"/>
  <c r="H107" i="1" l="1"/>
  <c r="H63" i="1"/>
  <c r="I63" i="1" s="1"/>
  <c r="G295" i="18" l="1"/>
  <c r="G296" i="18" s="1"/>
  <c r="G288" i="18"/>
  <c r="H62" i="1"/>
  <c r="I62" i="1" s="1"/>
  <c r="G165" i="18" l="1"/>
  <c r="G24" i="17" l="1"/>
  <c r="I74" i="17" l="1"/>
  <c r="H65" i="1"/>
  <c r="G165" i="15"/>
  <c r="G177" i="12"/>
  <c r="C12" i="16" l="1"/>
  <c r="C14" i="16" l="1"/>
  <c r="G266" i="15" l="1"/>
  <c r="G267" i="15" s="1"/>
  <c r="G259" i="15"/>
  <c r="H136" i="15"/>
  <c r="H133" i="15"/>
  <c r="I47" i="15" l="1"/>
  <c r="H171" i="2" l="1"/>
  <c r="H168" i="2"/>
  <c r="G277" i="12" l="1"/>
  <c r="G282" i="12" s="1"/>
  <c r="G270" i="12"/>
  <c r="I196" i="12"/>
  <c r="I195" i="12"/>
  <c r="I134" i="12" l="1"/>
  <c r="C8" i="16" s="1"/>
  <c r="G303" i="2"/>
  <c r="G296" i="2"/>
  <c r="G304" i="2" l="1"/>
  <c r="J67" i="2"/>
  <c r="I57" i="1"/>
  <c r="I56" i="1"/>
  <c r="I49" i="1"/>
  <c r="I48" i="1"/>
  <c r="I47" i="1"/>
  <c r="I46" i="1"/>
  <c r="I45" i="1"/>
  <c r="I44" i="1"/>
  <c r="I43" i="1"/>
  <c r="I42" i="1"/>
  <c r="I34" i="1"/>
  <c r="C6" i="16" l="1"/>
  <c r="C10" i="16" l="1"/>
  <c r="C33" i="16" l="1"/>
  <c r="C34" i="16" s="1"/>
  <c r="C35" i="16" s="1"/>
  <c r="C36" i="16" s="1"/>
  <c r="C37" i="16" s="1"/>
  <c r="C38" i="16" s="1"/>
  <c r="C39" i="16" s="1"/>
</calcChain>
</file>

<file path=xl/sharedStrings.xml><?xml version="1.0" encoding="utf-8"?>
<sst xmlns="http://schemas.openxmlformats.org/spreadsheetml/2006/main" count="4819" uniqueCount="1509">
  <si>
    <t>SECTION 1: PRELIMINARY AND GENERAL</t>
  </si>
  <si>
    <t>ITEM No</t>
  </si>
  <si>
    <t>PAYMENT
 REF</t>
  </si>
  <si>
    <t>DESCRIPTION</t>
  </si>
  <si>
    <t>UNIT</t>
  </si>
  <si>
    <t>QTY</t>
  </si>
  <si>
    <t>RATE</t>
  </si>
  <si>
    <t>AMOUNT</t>
  </si>
  <si>
    <t>SANS 1200A</t>
  </si>
  <si>
    <t>8.3.1</t>
  </si>
  <si>
    <t>Contractual Requirements</t>
  </si>
  <si>
    <t>Sum</t>
  </si>
  <si>
    <t>8.3.2</t>
  </si>
  <si>
    <t>Establishment of Facilities on the Site</t>
  </si>
  <si>
    <t>PSAB 1.2</t>
  </si>
  <si>
    <t>a) Facilities for Engineer</t>
  </si>
  <si>
    <t>Furnished offices and car port</t>
  </si>
  <si>
    <t>PSAB 1.1</t>
  </si>
  <si>
    <t>PSA 2.2</t>
  </si>
  <si>
    <t>b) Facilities for contractor</t>
  </si>
  <si>
    <t>8.3.3</t>
  </si>
  <si>
    <t>Other Fixed-charge Obligations</t>
  </si>
  <si>
    <t>Security of Contractor's Plant and Personnel</t>
  </si>
  <si>
    <t>Setting out of the Works</t>
  </si>
  <si>
    <t>8.3.4</t>
  </si>
  <si>
    <t>Removal of Site Establishment</t>
  </si>
  <si>
    <t>PSA 3</t>
  </si>
  <si>
    <t>8.4.1</t>
  </si>
  <si>
    <t>8.4.2</t>
  </si>
  <si>
    <t>Covered car port for 2 vehicles</t>
  </si>
  <si>
    <t>Carried Forward</t>
  </si>
  <si>
    <t>Brought Forward</t>
  </si>
  <si>
    <t>b) Facilities for Contractor</t>
  </si>
  <si>
    <t>8.4.3</t>
  </si>
  <si>
    <t>Supervision for the duration of Construction</t>
  </si>
  <si>
    <t>8.4.4</t>
  </si>
  <si>
    <t>8.4.5</t>
  </si>
  <si>
    <t>Other Time-related Obligations</t>
  </si>
  <si>
    <t>Setting out of the works</t>
  </si>
  <si>
    <t>Principal Controlled Insurance (PIC)</t>
  </si>
  <si>
    <t>PA</t>
  </si>
  <si>
    <t xml:space="preserve">Full compliance with all health and safety matters, </t>
  </si>
  <si>
    <t xml:space="preserve">updating and amending risk assessments, safe </t>
  </si>
  <si>
    <t xml:space="preserve">working procedures, the project Health &amp; Safety File, </t>
  </si>
  <si>
    <t xml:space="preserve">the Health &amp; Safety Plan, the provision and </t>
  </si>
  <si>
    <t xml:space="preserve">maintenance of Personal Protective Equipment and </t>
  </si>
  <si>
    <t xml:space="preserve">Clothing and any other Health &amp; Safety matters </t>
  </si>
  <si>
    <t xml:space="preserve">according to the specifications for the duration of </t>
  </si>
  <si>
    <t xml:space="preserve">the works including completion and updating of a </t>
  </si>
  <si>
    <t>Health and Safety File.</t>
  </si>
  <si>
    <t>Prov Sum</t>
  </si>
  <si>
    <t>Cellular communications and data bundles</t>
  </si>
  <si>
    <t>Name boards (3 No)</t>
  </si>
  <si>
    <t>Supply of computer, printer and associated equipment to become property of the Engineer at the end of the Contract</t>
  </si>
  <si>
    <t>Offices and storage sheds, workshops and laboratories, living accommodation, ablution and latrine facilities, tools, equipment, water supplies, electri power and communication, access and plant</t>
  </si>
  <si>
    <t>Company and Head Office overhead for duration of Construction</t>
  </si>
  <si>
    <t>Allowance for accredited training</t>
  </si>
  <si>
    <t>Community Liaison Officers (CLO)</t>
  </si>
  <si>
    <t>Preliminary and General for Emerging Contractors</t>
  </si>
  <si>
    <t>Construction Management Assistance for Emerging Contractors</t>
  </si>
  <si>
    <t>%</t>
  </si>
  <si>
    <t>a) Using the Contractor's Labour Force</t>
  </si>
  <si>
    <t>Artisan</t>
  </si>
  <si>
    <t>Welder</t>
  </si>
  <si>
    <t>Foreman</t>
  </si>
  <si>
    <t>Security guard</t>
  </si>
  <si>
    <t>hour</t>
  </si>
  <si>
    <t>(b)  Using contractor's plant</t>
  </si>
  <si>
    <t>8.8.3</t>
  </si>
  <si>
    <t>Protection of existing structures until construction in the vicinity is complete</t>
  </si>
  <si>
    <t>8.8.4</t>
  </si>
  <si>
    <t>Protection of existing services</t>
  </si>
  <si>
    <t>PB</t>
  </si>
  <si>
    <t>Water pollution control</t>
  </si>
  <si>
    <t>Treatment, handling and storage of toxic materials, and fuel (rate to include everything as required in Environmetal Management Plan)</t>
  </si>
  <si>
    <t>Additional items the Tenderer deems necessary to comply with the Environmental Management Plan</t>
  </si>
  <si>
    <t>MECHNCIAL REFURBISHMENT WORKS</t>
  </si>
  <si>
    <t>no</t>
  </si>
  <si>
    <t>SUMMARY</t>
  </si>
  <si>
    <t xml:space="preserve">SECTION </t>
  </si>
  <si>
    <t>SECTION 1</t>
  </si>
  <si>
    <t>PRELIMINARY AND GENERAL</t>
  </si>
  <si>
    <t>SECTION 2</t>
  </si>
  <si>
    <t>SECTION 3</t>
  </si>
  <si>
    <t>SECTION 4</t>
  </si>
  <si>
    <t>SUB-TOTAL 1</t>
  </si>
  <si>
    <t>ESCALATION (10%)</t>
  </si>
  <si>
    <t>SUB-TOTAL 2</t>
  </si>
  <si>
    <t>SUB-TOTAL 3</t>
  </si>
  <si>
    <t>CONTINGENCIES (10%)</t>
  </si>
  <si>
    <t>VAT</t>
  </si>
  <si>
    <t>TOTAL TO CARRIED TO FORM OF TENDER</t>
  </si>
  <si>
    <t>CONTROL + INSTRUMENTATION  REFURBISHMENT WORKS</t>
  </si>
  <si>
    <t>Design, test, deliver to site, install and commissioning of a new Main PLC System including all networking equipment.</t>
  </si>
  <si>
    <t>Design, test, deliver to site, install and commissioning of a new HMI as per the specification</t>
  </si>
  <si>
    <t>m</t>
  </si>
  <si>
    <t>No.</t>
  </si>
  <si>
    <t>End</t>
  </si>
  <si>
    <t>Design, test, deliver to site, install and commissioning of a new PLC System including all networking equipment .</t>
  </si>
  <si>
    <t xml:space="preserve">Supply, delivery and terminate RJ45 plugs onto Cat 5 unshielded 4 twisted pairs 24 gauge copper cable. </t>
  </si>
  <si>
    <t>Install Cat 5 cables and RJ45 plug between devices and Ethernet 10/100 switch mounted in PLC cabinet.</t>
  </si>
  <si>
    <t xml:space="preserve">Design, supply, configure and testing of  10/100/1000 unmanaged Ethernet Switches - 5 ports. </t>
  </si>
  <si>
    <t>Supply, delivery, install and commissioing of  Pressure Switch complete with all materials necessary for the complete installation.</t>
  </si>
  <si>
    <t>Supply, delivery, install and commissioing of  Flow Switch complete with all materials necessary for the complete installation.</t>
  </si>
  <si>
    <t>Supply, delivery, install and commissioing of  Pump Station delivery Pressure Transmitter  complete with all materials necessary for the complete installation.</t>
  </si>
  <si>
    <t>Supply, delivery, install and commissioing of  Pump Station delivery Pressure Switch  complete with all materials necessary for the complete installation.</t>
  </si>
  <si>
    <t>Supply, delivery, install and commissioing of  Pump-set Pressure Transmitter  complete with all materials necessary for the complete installation.</t>
  </si>
  <si>
    <t>Test and recalibrate Pump Station Delivery Magnetic Flow meter</t>
  </si>
  <si>
    <t xml:space="preserve">PLC &amp; HMIs programming as per P &amp; ID,  process and control description and control philosophies for various process areas. </t>
  </si>
  <si>
    <t xml:space="preserve">PLC programing for a pump-set as per P &amp; ID,  process and control description and control philosophies for various process areas. </t>
  </si>
  <si>
    <t>Supply and delivery of Cat 6 unshielded 4 twisted pairs 24 gauge copper cable inclusive of cable straps and cable markers</t>
  </si>
  <si>
    <t xml:space="preserve">Design, supply, configure and testing of  10/100/1000 Managed Ethernet Switches - 16 ports with 2 managed GB F/O ports.
</t>
  </si>
  <si>
    <t xml:space="preserve">Supply and delivery to site 2 Pair x 1.0mm2 Dekabon IOS scn/SWA. cable inclusive of cable straps, lugs, core markers and cable markers.  </t>
  </si>
  <si>
    <t>Install and test 2 Pair x 1.0mm2 Dekabon IOS scn/SWA. cable between PLC Cabinet in MCC and field mounted Instrument Cabinet</t>
  </si>
  <si>
    <t>Supply and delivery to site CCG Posi Gland to suit 2 Pair x 1.0mm2 Dekabon IOS scn/SWA. Cable</t>
  </si>
  <si>
    <t>Gland and terminate 2 Pair x 1.0mm2 Dekabon IOS scn/SWA. Cable</t>
  </si>
  <si>
    <t>Supply and delivery to site stainless steel angle iron cable support steelwork inclusive of brackets and fixings.( 40 x 40 x 4 angle iron)</t>
  </si>
  <si>
    <t>Supply and delivery to site stainless steel angle iron cable support steelwork inclusive of brackets and fixings.( 25 x 25 x 4 angle iron)</t>
  </si>
  <si>
    <t>Install angle iron cable support steelwork</t>
  </si>
  <si>
    <t>2.1</t>
  </si>
  <si>
    <t>ELECTRICAL REFURBISHMENT WORKS</t>
  </si>
  <si>
    <t>2.1.1</t>
  </si>
  <si>
    <t>2.1.2</t>
  </si>
  <si>
    <t>2.1.3</t>
  </si>
  <si>
    <t>6.6kV 800A Buscoupler Panel complete with Vaccum Circuit Breaker</t>
  </si>
  <si>
    <t>6.6kV 800A Motor Feeder Panel complete with Vaccum Circuit Breaker</t>
  </si>
  <si>
    <t>6.6kV 800A Incomer Panel complete with Vaccum Circuit Breaker</t>
  </si>
  <si>
    <t>2.1.4</t>
  </si>
  <si>
    <t>sum</t>
  </si>
  <si>
    <t>Replace all substation Nickel-cadmium cells</t>
  </si>
  <si>
    <t>2.1.5</t>
  </si>
  <si>
    <t>2.2</t>
  </si>
  <si>
    <t>2.2.1</t>
  </si>
  <si>
    <t>No. 0 Steel Glands</t>
  </si>
  <si>
    <t>No. 0 PVC Shrouds</t>
  </si>
  <si>
    <t>No. 1 Steel Glands</t>
  </si>
  <si>
    <t>No. 1 PVC Shrouds</t>
  </si>
  <si>
    <r>
      <t>70mm</t>
    </r>
    <r>
      <rPr>
        <sz val="10"/>
        <rFont val="Calibri"/>
        <family val="2"/>
      </rPr>
      <t>²</t>
    </r>
    <r>
      <rPr>
        <sz val="10"/>
        <rFont val="Arial"/>
        <family val="2"/>
      </rPr>
      <t xml:space="preserve"> 3-core MV XLPE Cables Indoor Termination Kits Complete with Shear Lugs</t>
    </r>
  </si>
  <si>
    <r>
      <t>35mm</t>
    </r>
    <r>
      <rPr>
        <sz val="10"/>
        <rFont val="Calibri"/>
        <family val="2"/>
      </rPr>
      <t>²</t>
    </r>
    <r>
      <rPr>
        <sz val="10"/>
        <rFont val="Arial"/>
        <family val="2"/>
      </rPr>
      <t xml:space="preserve"> BCEW</t>
    </r>
  </si>
  <si>
    <r>
      <t>2.5mm</t>
    </r>
    <r>
      <rPr>
        <sz val="10"/>
        <rFont val="Calibri"/>
        <family val="2"/>
      </rPr>
      <t>²</t>
    </r>
    <r>
      <rPr>
        <sz val="10"/>
        <rFont val="Arial"/>
        <family val="2"/>
      </rPr>
      <t xml:space="preserve"> BCEW</t>
    </r>
  </si>
  <si>
    <t>2.5x10mm lugs</t>
  </si>
  <si>
    <t>4x10mm lugs</t>
  </si>
  <si>
    <t>Removal of Existing DN 450 Butterfly valves</t>
  </si>
  <si>
    <t>Cutting of flange on DN450 pipe and making it plain ended to be suitable for a flanged adaptor.</t>
  </si>
  <si>
    <t xml:space="preserve">Supply, Installation and testing - DN450 PN16 Flanged Knife Gate Valve (Pump suction side) including  bolts, nuts, gaskets and associated pipe fittings </t>
  </si>
  <si>
    <t>Supply and installation of a new flanged adaptor, DN 450, PN16. Including Bolts and Gaskets</t>
  </si>
  <si>
    <t>Supply and installation of a new carbon steel  reducer changes to DN450 PN16 / DN350 PN16</t>
  </si>
  <si>
    <t>Supply and installation of a new DN350 PN16 Dismantling Joint  to be incorporated on the DN350 suction nozzle for the pump</t>
  </si>
  <si>
    <t>1.1</t>
  </si>
  <si>
    <t>1.2</t>
  </si>
  <si>
    <t>Pump Testing &amp; Certification -  Hydrostatic test at 110%  of it’s maximum rated  pressure and Performance tested to ISO 9906 1U, or at least Iso 9906 1B with no negative tolerances for Efficiency on duty</t>
  </si>
  <si>
    <t>Removal of existing DN 350 Non-return valves</t>
  </si>
  <si>
    <t>Multistage Pumps Shaft Seals , Couplings and Safety Guards</t>
  </si>
  <si>
    <t>Baseplates and anchor fasteners</t>
  </si>
  <si>
    <t>Pumps &amp; Motors Plinth Design &amp; Construction/Modification</t>
  </si>
  <si>
    <t>Modify delivery pipe pieces by cutting of DN 350 flange on pipe to allow welding of new PN64 flange for Non-Return Valves and Isolatio Valves</t>
  </si>
  <si>
    <t>1.3</t>
  </si>
  <si>
    <t>Removal of existing DN 350 pipe pieces</t>
  </si>
  <si>
    <t>Removal of DN 350 isolating gate valves</t>
  </si>
  <si>
    <t>Supply, Installation and testing of a new DN 350, PN 64 Nozzle check Non-return valve. Including Bolts and Gaskets</t>
  </si>
  <si>
    <t>Supply and installation of a new DN300 PN16 Dismantling Joint  to be incorporated on the DN300 delivery nozzle for the pump</t>
  </si>
  <si>
    <t>Supply and installation of a new DN 350, PN64 Flanged adaptor.Including Bolts and Gaskets</t>
  </si>
  <si>
    <t>Supply and  installation  of  Carbon Steel Reducer changes to DN300 PN64 / DN350 PN64</t>
  </si>
  <si>
    <t xml:space="preserve">Supply , installation and testing of a new  Isolation Delivery Side DN350 PN64 Actuated Butterfly Valve. </t>
  </si>
  <si>
    <t>Supply , installation and testing  of over -bypass  DN80 carbon steel piping and  DN80 PN40 Wedge Gate Valve for  bypassing DN350 PN64 Actuated Valve</t>
  </si>
  <si>
    <t>Supply, installation, testing  and commissioning of cooling water pumps - 5,5KW Centrifugal pumps  coupled with motors including couplings and  safey guards</t>
  </si>
  <si>
    <t>Supply, installation and testing of cooling water PN16, DN150 suction gate valve</t>
  </si>
  <si>
    <t>Supply, installation and testing of cooling water PN25 DN100 actuated delivery gate valve</t>
  </si>
  <si>
    <t>Supply, installation and testing of cooling water PN25 DN100 water type non-return valve</t>
  </si>
  <si>
    <t>Supply and installation of cooling water carbon steel  pipes  Schedule 80 (ANSI/ASME B36.10  Steel Pipes) on the 5 pumps within the pumpstation. Carbon steel Schedule 80 pipes  PN16, DN150 on suction side and Carbon Steel Schedule 80 pipes PN25, DN100 on delivery side</t>
  </si>
  <si>
    <t>1.4</t>
  </si>
  <si>
    <t xml:space="preserve">Supply and installation of actuated motor cooling water valves -  DN50 suction and delivery  solenoid valves </t>
  </si>
  <si>
    <t>Supply, installation and commissioning of cooling water pumps - 32KW Centrifugal pumps ( Flow Rate - 253 m3 per hour @ head = 29,22m) coupled with motors including couplings and safey guards</t>
  </si>
  <si>
    <t>Supply, testing and installation of service water PN16, DN200 suction gate valve</t>
  </si>
  <si>
    <t>Supply and installation of service water PN25, DN200 actuated delivery gate valve</t>
  </si>
  <si>
    <t>Supply and installation of service water PN25, DN200 Wafer Type Non-Return valve</t>
  </si>
  <si>
    <t>1.5</t>
  </si>
  <si>
    <t>Removal of existing DN 150 gate valves</t>
  </si>
  <si>
    <t>Cutting of Existing DN 150 pipe section to accommodate new DN 150 wedge gate.</t>
  </si>
  <si>
    <t>Supply and Installation of a new DN 150, PN40 Wedge gate valve, Including Bolts and Gaskets</t>
  </si>
  <si>
    <t>Supply and Installation of a new DN 150, PN40 Flanged adaptor</t>
  </si>
  <si>
    <t>Removal of existing DN 150 gate valve</t>
  </si>
  <si>
    <t>Removal of exisitng DN 150 &amp; DN 50 bypass pipes and valve</t>
  </si>
  <si>
    <t>Supply and installation of a new DN 150, PN40 Wedge gate valve</t>
  </si>
  <si>
    <t>Supply and installtion of a new DN 150, PN 40 Flanged adaptor</t>
  </si>
  <si>
    <t>Supply and Installation of a new DN 150, PN 40 Slip-on flange to be welded on pipe</t>
  </si>
  <si>
    <t>Supply and install DN 150 to DN 50 Tee piece pipe. PN40</t>
  </si>
  <si>
    <t>Supply and installation of a new DN 50 gate valve, Including Bolts and Gaskets</t>
  </si>
  <si>
    <t xml:space="preserve">Supply and Installation of a new DN 50 , PN 40 Elbow pipe </t>
  </si>
  <si>
    <t>Removal of existing DN 700 Butterfly Valve, and pipes</t>
  </si>
  <si>
    <t>Supply and installation of a new DN 700, PN64 Flanged Adaptor</t>
  </si>
  <si>
    <t>Supply and installation of a new DN 700, PN64 One end flanged SANS 719 steel pipe, 990mm</t>
  </si>
  <si>
    <t>Supply and installation of a new DN 700, PN64 Triple eccentric Butterfly valve, suittable to be Actuator operated, Including Bolts and Gaskets</t>
  </si>
  <si>
    <t xml:space="preserve">Supply and installation of  Actuator for the DN700, PN64 Butterfly valve </t>
  </si>
  <si>
    <t>1.6</t>
  </si>
  <si>
    <t>1.7</t>
  </si>
  <si>
    <t xml:space="preserve">Clean dirt, remove paint, sand-blast, repair/weld worn sections and repaint all pump station piping  and flanges in accordance to pipe content colour coding SANS 1091 NATIONAL COLOUR CODING Standard </t>
  </si>
  <si>
    <t>Supply and Installation of a new DN 350, PN 64, single weld on Flange</t>
  </si>
  <si>
    <t>Supply and installation of a new DN 350, PN64, SANS 719, Steel pipe, 6m lengths  to fabricate new pipe spools as /when required for delivery &amp; suction piping systems</t>
  </si>
  <si>
    <t>Supply and installation of a new DN 350, PN16, SANS 719, Steel pipe, 3m lengths  to fabricate new pipe spools as /when required for suction piping systems</t>
  </si>
  <si>
    <t>Supply and installation of a new DN 450, PN16, SANS 719, Steel pipe, 3m lengths  to fabricate new pipe spools as /when required for suction piping systems</t>
  </si>
  <si>
    <t>Modifify all pipe spools lengths (SANS 719, Steel pipe, Flange on end)  with  PN16 flanges on suction side , PN64 flanges on delivery sides of the pumps and pipe lengths to suit the new valves that will be supplied.</t>
  </si>
  <si>
    <t>Supply and installation of new pipe supports  and for valves  to suit the modified suction and delivery piping system/trains</t>
  </si>
  <si>
    <t>1.8</t>
  </si>
  <si>
    <t>1.9</t>
  </si>
  <si>
    <t>Service &amp; load test overhead cranes, gantries &amp; lifting equipment</t>
  </si>
  <si>
    <t>1.10</t>
  </si>
  <si>
    <t>Clean &amp; Re-paint structures, motors and all components  of overhead cranes, gantries &amp; lifting equipment</t>
  </si>
  <si>
    <t>1.11</t>
  </si>
  <si>
    <t>Drawings and  Detailed Operations  &amp; Maintenance Manuals as per the specification</t>
  </si>
  <si>
    <t>Detailed procedure for FAT and SAT</t>
  </si>
  <si>
    <t>A complete set of As Built drawings which shall reflect all changes or modifications made during construction and/or commissioning</t>
  </si>
  <si>
    <t>Test Certifications including those mandated by National &amp; International Equipment Regulating Authorities</t>
  </si>
  <si>
    <t>Technical Data Sheets and Detailed Technical Instruction Manuals for all new equipment delivered.</t>
  </si>
  <si>
    <t>Main Substation</t>
  </si>
  <si>
    <t>Refurbishment, maintenance, repair and testing of  the existing Battery Charger</t>
  </si>
  <si>
    <t>High Lift Substation</t>
  </si>
  <si>
    <t>Bearing Temperature PT100 Sensors per bearing  - DE and NDE</t>
  </si>
  <si>
    <t>Bearing Vibration Sensor per bearing - DE &amp; NDE</t>
  </si>
  <si>
    <t>Winding Temperator PT100 Sensors 2 per Phase</t>
  </si>
  <si>
    <t>Water Temperature PT100 Sensor</t>
  </si>
  <si>
    <t>2.1.6</t>
  </si>
  <si>
    <t>6.6kV Cables and Termination</t>
  </si>
  <si>
    <t>LV Cables and Terminations</t>
  </si>
  <si>
    <t>Bare Copper Earth Wire and Terminations</t>
  </si>
  <si>
    <t>35*10mm lugs</t>
  </si>
  <si>
    <t>2.1.7</t>
  </si>
  <si>
    <t xml:space="preserve">Clear Vegetation, Grass, Shrubs etc. and Trees of Girth up to 1m and Remove to Dumpsite, Stockpile, Maintain/Preserve and Reinstate Topsoil (150mm Deep) </t>
  </si>
  <si>
    <t>Shrubs, Trees and Grass along Route of Pipeline and at Ablution Block Sites.</t>
  </si>
  <si>
    <t>Clear Trees of Girth and Designated Obstacles &gt; 1.0m Up To and Including 2m</t>
  </si>
  <si>
    <t>Remove rubble and cart away to an approved landfill site</t>
  </si>
  <si>
    <t>Foundations and Foundations Excavations</t>
  </si>
  <si>
    <t>3.1</t>
  </si>
  <si>
    <t>2.1.8</t>
  </si>
  <si>
    <t>3.1.1</t>
  </si>
  <si>
    <t>3.1.2</t>
  </si>
  <si>
    <t xml:space="preserve">Earhing and ligtning protection design including installation/repairs, testing and issuing Earthing Certificates of Complance. This must be done by Specialist Earthing and Lighting Contractor/Consultant. </t>
  </si>
  <si>
    <t>2.1.9</t>
  </si>
  <si>
    <t>A Protection Engineer/Specialist to be appointed to do electrical fault studies and ensure proper relay settings</t>
  </si>
  <si>
    <t>2.1.10</t>
  </si>
  <si>
    <t>Replace/Repair/Refurbish all damaged Small Power (plugs, switches, distribution boxes, conduits and wires) Installations and Upgrading all Interior and Exterior Ligting (only energy efficient lighting to be used)</t>
  </si>
  <si>
    <t>250kVA 400V Standby Generator Major Service and Refurbishemt works including battery replacement</t>
  </si>
  <si>
    <t>2.2.6</t>
  </si>
  <si>
    <t>BUILDING AND MINOR CIVIL WORKS</t>
  </si>
  <si>
    <t>Excavate 1m beyond entire foundation footprint using 1:1 (V:H) side slopes</t>
  </si>
  <si>
    <t>Rip and re-compact 150mm thick bottom in-situ layer when established at 1m below raft slab</t>
  </si>
  <si>
    <t>Excavation in Earth for Strip Foundations and Cable Trenches Exceeding 0.6m Deep and Not Exceeding 1.3m Deep.</t>
  </si>
  <si>
    <t>Allow for Keeping Excavations Free of Water by Hand or Machinery</t>
  </si>
  <si>
    <t>Construct earth mattress in 150mm layers to be compacted and tested at each layer using G6 material compacted to be achieved at 95% MOD AASHTO at OMC. Layers shall be constructed to beneath foundations and around footprint to GL</t>
  </si>
  <si>
    <t>15Mpa Concrete Blinding under Footings.</t>
  </si>
  <si>
    <t xml:space="preserve">30Mpa (28 days) 19mm Reinforced Concrete On Strip Foundations </t>
  </si>
  <si>
    <t>Blockwork on on foundations up to DPC level</t>
  </si>
  <si>
    <t>Soil  to be Poisoned in Accordance with SABS 1165 (Certificate must be Approved by an Accredited Applicator) under floors etc. including forming and poisioning shallow furrows against foundation walls etc., filling in furrows and ramming</t>
  </si>
  <si>
    <t>Reinforcing Mesh Ref. 193 with a Cover of 50mm</t>
  </si>
  <si>
    <t>Reinforcing Mesh Ref. 245 with a Cover of 50mm</t>
  </si>
  <si>
    <t>False work, formwork and concrete finish</t>
  </si>
  <si>
    <t>Formwork to provide (class  F1) surface finish</t>
  </si>
  <si>
    <t>Vertical formwork to provide class F1 surface finish to</t>
  </si>
  <si>
    <t>Steel Reinforcement</t>
  </si>
  <si>
    <t>Steel Reinforcement of Strip Foundation</t>
  </si>
  <si>
    <t xml:space="preserve">30Mpa (28 days) 150mm Thick Powerfloat Finished Slab </t>
  </si>
  <si>
    <t>30Mpa (28 days) Concrete to Aprons / v drain (steel float finish)</t>
  </si>
  <si>
    <t>Making and Testing Set of Six 150 x 150 x 150 Concrete Strength Test Cubes, to be tested by an Independent Laboratory (Provisional)</t>
  </si>
  <si>
    <t>100mm wide x 10mm thick Jointex Joint Filler with 10 x 10mm Tear-Off Strip</t>
  </si>
  <si>
    <t>10mm x 10mm SikaFlex at Facade Joint Sealer</t>
  </si>
  <si>
    <t>Earthworks</t>
  </si>
  <si>
    <t>One layer of 250 micron 'USB GREEN' waterproof sheeting sealed at laps with 'Gunplas Pressure Sensitive Tape':</t>
  </si>
  <si>
    <t>Gundle® 'Brikgrip® DPC 375' Damp Proof course to SABS mark 952- 1985 Type B:</t>
  </si>
  <si>
    <t>M190 (190mm thick  Walls - Load bearing wall)</t>
  </si>
  <si>
    <t>M90(90mm thick Walls (Outside Walls - Face brick)</t>
  </si>
  <si>
    <t>190mm Brickforce to Wall</t>
  </si>
  <si>
    <t>90mm Brickforce to Outside Walls</t>
  </si>
  <si>
    <t>390 x 190 x 50 Air Brick</t>
  </si>
  <si>
    <t>Precast Prestressed Concrete Lintels, suitable for blocks, lengths Not Exceeding 1.5m</t>
  </si>
  <si>
    <t>Precast Prestressed Concrete Lintels, suitable for blocks, Lengths Exceeding 1.5m but Less than 6m</t>
  </si>
  <si>
    <t>Galvanised Hoop Iron Cramps, Ties, etc: 30 x 1.6mm Wall Tie 600mm Long with One End Wrapped Around Rebar and the Other End Wrapped Over and Nailed to Rafter</t>
  </si>
  <si>
    <t>(15mm thick) 1:4 Cement Plaster on Brickwork:</t>
  </si>
  <si>
    <t xml:space="preserve">Interior </t>
  </si>
  <si>
    <t xml:space="preserve">Exterior </t>
  </si>
  <si>
    <t>Floors</t>
  </si>
  <si>
    <t>Doors Complete, including leaf, frame, hinges, handles, stops, lock sets etc</t>
  </si>
  <si>
    <t>Painting of Doors</t>
  </si>
  <si>
    <t>Frame Finishing</t>
  </si>
  <si>
    <t>Glazing</t>
  </si>
  <si>
    <t>All glazing shall be inaccordance with SABS 0400-1990, SABS 1263-1. All safety glazing materials shall be permanently marked</t>
  </si>
  <si>
    <t>Galvanised windows</t>
  </si>
  <si>
    <t>Supply and install hot dipped galvanised 1.6mm steel window frames to comply with SANS 727</t>
  </si>
  <si>
    <t>Steel Reinforcement of concrete roof slab and up-stand beams</t>
  </si>
  <si>
    <t>Guttering</t>
  </si>
  <si>
    <t>m²</t>
  </si>
  <si>
    <r>
      <t>m</t>
    </r>
    <r>
      <rPr>
        <vertAlign val="superscript"/>
        <sz val="10"/>
        <rFont val="Arial"/>
        <family val="2"/>
      </rPr>
      <t>3</t>
    </r>
  </si>
  <si>
    <t>m³</t>
  </si>
  <si>
    <t>Item</t>
  </si>
  <si>
    <t>t</t>
  </si>
  <si>
    <t>Sets</t>
  </si>
  <si>
    <t>Soil Insecticide</t>
  </si>
  <si>
    <t>3.1.3</t>
  </si>
  <si>
    <t>3.1.4</t>
  </si>
  <si>
    <t>3.2</t>
  </si>
  <si>
    <t>SANS 1200G</t>
  </si>
  <si>
    <t>Rapid hardening Portland cement 15 for use in the following</t>
  </si>
  <si>
    <t>8.4.6</t>
  </si>
  <si>
    <t>Joints</t>
  </si>
  <si>
    <t>PSG 8.5</t>
  </si>
  <si>
    <t>Proprietary expansion joints:</t>
  </si>
  <si>
    <t>PC Sum</t>
  </si>
  <si>
    <t>Installation of proprietary expansion joints</t>
  </si>
  <si>
    <t>Retroffit Saw-Cut Expansion Joints</t>
  </si>
  <si>
    <t>Application of proprietary expansion joints sealants</t>
  </si>
  <si>
    <t>Application type: high movement  construction and expansion joints</t>
  </si>
  <si>
    <t>Expansion joints as detailed on the Drawings and/or specified in the Specifications</t>
  </si>
  <si>
    <t>Construction joits as detailed on the Drawings and/or specified in the Project Spections</t>
  </si>
  <si>
    <t>Grouting:</t>
  </si>
  <si>
    <t>8.7</t>
  </si>
  <si>
    <r>
      <t>Sprayed metal coating (</t>
    </r>
    <r>
      <rPr>
        <i/>
        <sz val="10"/>
        <rFont val="Arial"/>
        <family val="2"/>
      </rPr>
      <t>type of metal and thickness of coating indicated</t>
    </r>
    <r>
      <rPr>
        <sz val="10"/>
        <rFont val="Arial"/>
        <family val="2"/>
      </rPr>
      <t>)</t>
    </r>
  </si>
  <si>
    <t>kg</t>
  </si>
  <si>
    <t>Miscellaneous work other than metal:</t>
  </si>
  <si>
    <t>Drainage pipes: (Exposed Drainage Pipes @ Basement)</t>
  </si>
  <si>
    <t>Drainage gullies for bridge deck as per confirnation on site</t>
  </si>
  <si>
    <t>Screeds:</t>
  </si>
  <si>
    <t>Floor screeds (1:3) with falls including V-joints to form panels and a smooth towelled finish power float finish to top:</t>
  </si>
  <si>
    <t>Floor screed:</t>
  </si>
  <si>
    <t xml:space="preserve">Plaster and Concrete Repair Work: </t>
  </si>
  <si>
    <t>STRUCTURAL STEELWORK</t>
  </si>
  <si>
    <t>SANS 1200H</t>
  </si>
  <si>
    <t>8.3.10</t>
  </si>
  <si>
    <t>Total of Section 2 Carried to Summary</t>
  </si>
  <si>
    <t>2.3</t>
  </si>
  <si>
    <t>2.4</t>
  </si>
  <si>
    <t>2.5</t>
  </si>
  <si>
    <t>2.6</t>
  </si>
  <si>
    <t>2.8</t>
  </si>
  <si>
    <t>2.7</t>
  </si>
  <si>
    <t>2.9</t>
  </si>
  <si>
    <t>2.10</t>
  </si>
  <si>
    <t>2.11</t>
  </si>
  <si>
    <t>2.12</t>
  </si>
  <si>
    <t>4.1</t>
  </si>
  <si>
    <t>4.2</t>
  </si>
  <si>
    <t>4.3</t>
  </si>
  <si>
    <t>4.4</t>
  </si>
  <si>
    <t>5.1</t>
  </si>
  <si>
    <t>5.2</t>
  </si>
  <si>
    <t>5.3</t>
  </si>
  <si>
    <t>5.4</t>
  </si>
  <si>
    <t>5.5</t>
  </si>
  <si>
    <t>5.6</t>
  </si>
  <si>
    <t>5.7</t>
  </si>
  <si>
    <t>5.8</t>
  </si>
  <si>
    <t>5.9</t>
  </si>
  <si>
    <t>Labourer</t>
  </si>
  <si>
    <t>Driver</t>
  </si>
  <si>
    <t>Operator</t>
  </si>
  <si>
    <t>LDV (1 ton)</t>
  </si>
  <si>
    <t>Flat truck (5 to 12 ton)</t>
  </si>
  <si>
    <t>Backactor (Cat 225 or equivalent)</t>
  </si>
  <si>
    <t>Air compressor, complete with all tools, drills, jackhammers, etc.</t>
  </si>
  <si>
    <t>Pump, including all necessary hosing and pipes</t>
  </si>
  <si>
    <t>Compactor</t>
  </si>
  <si>
    <t>5.12</t>
  </si>
  <si>
    <t>5.13</t>
  </si>
  <si>
    <t>5.14</t>
  </si>
  <si>
    <t>5.15</t>
  </si>
  <si>
    <t>8.8</t>
  </si>
  <si>
    <t>7.1</t>
  </si>
  <si>
    <t>7.2</t>
  </si>
  <si>
    <t>7.3</t>
  </si>
  <si>
    <t>Total of Section 1 Carried to Summary</t>
  </si>
  <si>
    <t>10kVA 3-IN 1-OUT UINTERRUPTIBLE POWER SUPPLY (UPS)</t>
  </si>
  <si>
    <t>230V, 100A UPS Distribution Panel</t>
  </si>
  <si>
    <t>months</t>
  </si>
  <si>
    <t>Furnished office meeting room, kitchen and toilet facilities</t>
  </si>
  <si>
    <t>Offices and storage sheds, workshops and laboratories, living accommodation, ablution and latrine facilities, tools and equipment, water supplies, electric power and communications, dealing with water, access and palnt</t>
  </si>
  <si>
    <t>The preparation of risk assessments, safe work proocedures, the Health &amp; Safety plan. Provision of Personal Protective Equipment and Clothing and any other health and safety matters according to the specifications for the duration of the contract period</t>
  </si>
  <si>
    <t>Operation and maintenance of facilities on site fpr the duration of construction, except where otherwise stated</t>
  </si>
  <si>
    <t>Electrical Valves Actuators and Control Panels</t>
  </si>
  <si>
    <t>1.1.1</t>
  </si>
  <si>
    <t>1.1.2</t>
  </si>
  <si>
    <t>1.1.3</t>
  </si>
  <si>
    <t>1.1.4</t>
  </si>
  <si>
    <t>1.1.5</t>
  </si>
  <si>
    <t>1.1.6</t>
  </si>
  <si>
    <t>1.2.1</t>
  </si>
  <si>
    <t>1.2.2</t>
  </si>
  <si>
    <t>1.2.3</t>
  </si>
  <si>
    <t>1.2.4</t>
  </si>
  <si>
    <t>1.2.5</t>
  </si>
  <si>
    <t>1.3.1</t>
  </si>
  <si>
    <t>1.3.2</t>
  </si>
  <si>
    <t>1.4.1</t>
  </si>
  <si>
    <t>1.4.2</t>
  </si>
  <si>
    <t>1.4.3</t>
  </si>
  <si>
    <t>1.4.4</t>
  </si>
  <si>
    <t>1.4.5</t>
  </si>
  <si>
    <t>1.4.6</t>
  </si>
  <si>
    <t>1.5.1</t>
  </si>
  <si>
    <t>1.5.2</t>
  </si>
  <si>
    <t>1.5.3</t>
  </si>
  <si>
    <t>1.5.4</t>
  </si>
  <si>
    <t>1.6.1</t>
  </si>
  <si>
    <t>1.6.3</t>
  </si>
  <si>
    <t>1.6.2</t>
  </si>
  <si>
    <t>1.6.4</t>
  </si>
  <si>
    <t>1.7.1</t>
  </si>
  <si>
    <t>1.7.2</t>
  </si>
  <si>
    <t>1.7.3</t>
  </si>
  <si>
    <t>1.7.4</t>
  </si>
  <si>
    <t>1.7.5</t>
  </si>
  <si>
    <t>1.8.1</t>
  </si>
  <si>
    <t>1.8.2</t>
  </si>
  <si>
    <t>1.8.3</t>
  </si>
  <si>
    <t>1.8.4</t>
  </si>
  <si>
    <t>1.8.5</t>
  </si>
  <si>
    <t>1.9.1</t>
  </si>
  <si>
    <t>1.9.2</t>
  </si>
  <si>
    <t>1.9.3</t>
  </si>
  <si>
    <t>1.9.4</t>
  </si>
  <si>
    <t>1.9.5</t>
  </si>
  <si>
    <t>1.9.6</t>
  </si>
  <si>
    <t>1.9.7</t>
  </si>
  <si>
    <t>1.10.1</t>
  </si>
  <si>
    <t>1.10.2</t>
  </si>
  <si>
    <t>2.1.2.1</t>
  </si>
  <si>
    <t>2.1.3.1</t>
  </si>
  <si>
    <t>2.1.3.2</t>
  </si>
  <si>
    <t>2.1.3.3</t>
  </si>
  <si>
    <t>2.1.4.1</t>
  </si>
  <si>
    <t>2.1.4.2</t>
  </si>
  <si>
    <t>2.1.5.1</t>
  </si>
  <si>
    <t>2.1.5.2</t>
  </si>
  <si>
    <t>2.1.5.4</t>
  </si>
  <si>
    <t>2.1.5.4.1</t>
  </si>
  <si>
    <t>2.1.5.4.2</t>
  </si>
  <si>
    <t>2.1.6.1</t>
  </si>
  <si>
    <t>2.1.6.1.1</t>
  </si>
  <si>
    <t>2.1.6.1.2</t>
  </si>
  <si>
    <t>2.1.6.2</t>
  </si>
  <si>
    <t>2.1.6.2.1</t>
  </si>
  <si>
    <t>2.1.6.2.2</t>
  </si>
  <si>
    <t>2.1.6.2.3</t>
  </si>
  <si>
    <t>2.1.6.2.4</t>
  </si>
  <si>
    <t>2.1.6.2.5</t>
  </si>
  <si>
    <t>2.1.6.2.6</t>
  </si>
  <si>
    <t>2.1.6.2.7</t>
  </si>
  <si>
    <t>2.1.6.2.8</t>
  </si>
  <si>
    <t>2.1.6.2.9</t>
  </si>
  <si>
    <t>2.1.6.3</t>
  </si>
  <si>
    <t>2.1.6.3.1</t>
  </si>
  <si>
    <t>2.1.6.3.2</t>
  </si>
  <si>
    <t>2.1.6.3.3</t>
  </si>
  <si>
    <t>2.1.6.3.4</t>
  </si>
  <si>
    <t>2.1.7.1</t>
  </si>
  <si>
    <t>2.1.8.1</t>
  </si>
  <si>
    <t>2.1.9.1</t>
  </si>
  <si>
    <t>2.1.10.1</t>
  </si>
  <si>
    <t>2.1.10.2</t>
  </si>
  <si>
    <t>2.2.6.1</t>
  </si>
  <si>
    <t>2.2.6.2</t>
  </si>
  <si>
    <t>2.2.6.3</t>
  </si>
  <si>
    <t>3.1.1.4</t>
  </si>
  <si>
    <t>a) M90</t>
  </si>
  <si>
    <t>b) M190</t>
  </si>
  <si>
    <t>a) Type E concrete apron slab</t>
  </si>
  <si>
    <t xml:space="preserve"> a) Footings and Cable Trenches</t>
  </si>
  <si>
    <t>a) High yield stres steel bars (Strip foundation)</t>
  </si>
  <si>
    <t>a) In 200 thick walls</t>
  </si>
  <si>
    <t>b) In 100 thick walls</t>
  </si>
  <si>
    <t>a) On Walls</t>
  </si>
  <si>
    <t>b) On Narrow Widths</t>
  </si>
  <si>
    <t>c) 50mm Radius Skirting</t>
  </si>
  <si>
    <t>a) Primer as per spec</t>
  </si>
  <si>
    <t>b) Paint as per spec</t>
  </si>
  <si>
    <t xml:space="preserve"> a) Primer as per spc</t>
  </si>
  <si>
    <t>b) Paint (Lighter Colour - as per spec)</t>
  </si>
  <si>
    <t>c) Paint (Darker Colour - as per spec)</t>
  </si>
  <si>
    <t>a) Epoxy Paint Floors</t>
  </si>
  <si>
    <t>a) Door (as per drawings)</t>
  </si>
  <si>
    <t>b) 150 x 50 GMS Purlin</t>
  </si>
  <si>
    <t>a) Laquer Thinners for Knots and Resinous areas</t>
  </si>
  <si>
    <t>b) Woodcare Knot Seal</t>
  </si>
  <si>
    <t>c) 1 Coat Plascon Woodcare Pretreatment</t>
  </si>
  <si>
    <t>d) 1 Coat Wood Primer (UC2)</t>
  </si>
  <si>
    <t>e) 2 Coats Wall and All (WAA)</t>
  </si>
  <si>
    <t>a) Laquer Thinners for Knots and Resinous areas (Door A/C/D)</t>
  </si>
  <si>
    <t>b) Woodcare Knot Seal (Door A/C/D)</t>
  </si>
  <si>
    <t>c) 1 Coat Plascon Woodcare Pretreatment (Door A/C/D)</t>
  </si>
  <si>
    <t>d) 1 Coat Wood Primer (UC2) (Door A/C/D)</t>
  </si>
  <si>
    <t>e) 2 Coats Wall and All (WAA) (Door A/C/D)</t>
  </si>
  <si>
    <t>a) 3mm obscure glass</t>
  </si>
  <si>
    <t>a) Window (as per drawings)</t>
  </si>
  <si>
    <t>a) Vertical formwork to provide (class  F3) surface finish</t>
  </si>
  <si>
    <t>b) Horizontal formwork to provide (class  F3) surface finish</t>
  </si>
  <si>
    <t>c) Horizontal formwork to provide (class  U2) surface finish</t>
  </si>
  <si>
    <t xml:space="preserve">a) High yield stres steel bars </t>
  </si>
  <si>
    <t xml:space="preserve">b) 40Mpa (28 days) 200mm Thick Powerfloat Finished Slab </t>
  </si>
  <si>
    <t>c) Making and Testing Set of Six 150 x 150 x 150 Concrete Strength Test Cubes, to be tested by an Independent Laboratory (Provisional)</t>
  </si>
  <si>
    <t>d) Elastoplastomeric polymer-bitumen waterproofing membrane torched on to roof slab to be finished off with aluminum pigment bitumen based paint coating in full comliance to manufacturers specification</t>
  </si>
  <si>
    <t>e) 203x133x30 I-Section crawl beam anchored into RC roof slab with chemical anchors @ 1000 c/c</t>
  </si>
  <si>
    <t>a) Full bore outlet (to lead to PVC downpipe)</t>
  </si>
  <si>
    <t>b) 75mm uPVC downpipe x 3.2m long including 2 no brackets per downpipe</t>
  </si>
  <si>
    <t>a) Plastering work</t>
  </si>
  <si>
    <t>b) Screeding</t>
  </si>
  <si>
    <t>a) Cut To Level</t>
  </si>
  <si>
    <t>b) Extra-over for Boulder Excavations</t>
  </si>
  <si>
    <t>c) for Hard Rock Excavations</t>
  </si>
  <si>
    <t>a) Prime Cost Sum allowed for purchase and taking delivery of expansion joints</t>
  </si>
  <si>
    <t>b) Percentage on Prime Cost for charges and profits</t>
  </si>
  <si>
    <t>a) Metal cover installed in movement joint</t>
  </si>
  <si>
    <t>a) Application: concrete contraction and expansion joints surfaces should be clean, sound and dry prior to application. Apply Dow Corning 888 or similar approved all in accordance with manufacturer's recommendations</t>
  </si>
  <si>
    <t xml:space="preserve">a) Under bases (or beds) </t>
  </si>
  <si>
    <t xml:space="preserve"> Corrosion protection</t>
  </si>
  <si>
    <t xml:space="preserve">b) Painting        </t>
  </si>
  <si>
    <t xml:space="preserve">c) Hot-dip galvanizing      </t>
  </si>
  <si>
    <t>d) Poweder Coating</t>
  </si>
  <si>
    <t>a) Flushing, Cleaning and Painting of drainage pipes @ basement</t>
  </si>
  <si>
    <t>b) All drainage gullies on balconies</t>
  </si>
  <si>
    <t>a) 1 Part  cement with 3 parts clean, coarse sand with sufficient until a plastic consistence similar to cement plaster is a chieved. Smooth finish to Architect's specification</t>
  </si>
  <si>
    <t>b) Repair mix for damaged and peeling of plaster to manufacturer's specs Sika/abe or similar approved products</t>
  </si>
  <si>
    <t xml:space="preserve">a) Non-destructive testing   </t>
  </si>
  <si>
    <t>Replace all Pump station substation Sealed Lead-acid batteries</t>
  </si>
  <si>
    <t>Transformer Yard Control and Protection Relays Substation</t>
  </si>
  <si>
    <t>High Lift Pumpstation Switchgear Room</t>
  </si>
  <si>
    <t>6.1</t>
  </si>
  <si>
    <t>6.2</t>
  </si>
  <si>
    <t>Rehabilitation of 3.2 km section of the existing access road to the Olifantspoort WTW/PS 1 involving ripping 300mm thick top layer and recompact to 95% of Modified AASHTO, before constructing new 150mm G4 gravel surfacing compacted to 95% of Modified AASHTO).</t>
  </si>
  <si>
    <t>6.3</t>
  </si>
  <si>
    <t>8.8.5</t>
  </si>
  <si>
    <t>Supply, Installation,  testing and commissioning -  multistage pump (for each pump: flow rate = 1250 m3/hour; static head = 330m; efficiency = 84%; no of stages per pump = 3stage; suction port = 350mm and discharge port = 300mm). The pump shall be supplied with all protection devices  such as vibration sensors , casing temperature sensor, DE &amp; NDE temperature sensors driven by 1700kW electric motors</t>
  </si>
  <si>
    <r>
      <t xml:space="preserve">Refurbishment, modification of existing pumps </t>
    </r>
    <r>
      <rPr>
        <b/>
        <sz val="10"/>
        <rFont val="Arial"/>
        <family val="2"/>
      </rPr>
      <t>delivery valves</t>
    </r>
    <r>
      <rPr>
        <sz val="10"/>
        <rFont val="Arial"/>
        <family val="2"/>
      </rPr>
      <t xml:space="preserve"> actuators and MCC panels including installation of Remote IO Card for PLC/SCADA Control and Monitoring.</t>
    </r>
  </si>
  <si>
    <r>
      <t xml:space="preserve">Design, manufacture, test at works, delivery to site, installation, testing on site and commissioning of </t>
    </r>
    <r>
      <rPr>
        <b/>
        <sz val="10"/>
        <rFont val="Arial"/>
        <family val="2"/>
      </rPr>
      <t>new inlet valves</t>
    </r>
    <r>
      <rPr>
        <sz val="10"/>
        <rFont val="Arial"/>
        <family val="2"/>
      </rPr>
      <t xml:space="preserve"> DN450PN16 Flaged Knife Gate Valves Actuators complete with local/remote control panels (MCC Panel) including installation of Remote IO Card for PLC/SCADA Control and Monitoring on a 1m angle line stand</t>
    </r>
  </si>
  <si>
    <t>2.1.8.2</t>
  </si>
  <si>
    <t>Design, manufacture, test at works, delivery to site, installation, testing on site and commissioning of 10kVA 400/230V UPS complete with Battery Cabinet and Batteries and Ethernet TCP/IP switch for SCADA communication as per attached specification and drawings</t>
  </si>
  <si>
    <t>h</t>
  </si>
  <si>
    <t>Percentage on Provisional Sumfor charges and profits</t>
  </si>
  <si>
    <t>Epoxy based bonding agent and primer to [re[are concrete floors to receive screeding (FOSROC NITROBOND EP slowest ro approved equivalent)</t>
  </si>
  <si>
    <t>PSG 8.15</t>
  </si>
  <si>
    <t>Corrosion protection by:</t>
  </si>
  <si>
    <t>PSG 8.16</t>
  </si>
  <si>
    <t>1)</t>
  </si>
  <si>
    <t>Vinyl anti-fouling paint and undercoats to form an algae-resitant coating on: Exposed Structural Steekwork</t>
  </si>
  <si>
    <t>2)</t>
  </si>
  <si>
    <t>Solvent-free abrasion-resistant coating and primer to a minimum thickmess of 3mm on Exposed Structural Steelwork</t>
  </si>
  <si>
    <t xml:space="preserve">Removal of Existing DN 450 Butterfly valves </t>
  </si>
  <si>
    <t>Remove existing 970kW 6.6kW Electric Motors and deliver to location to be identified by LNW</t>
  </si>
  <si>
    <t>Design, manufacture, test at works, delivery to site, installation, testing on site and commissioning of 6.6kV, 1700kW, 50Hz, 4-pole, 1500rpm Water-cooled, VFD/VSD Compatible High-lift Pump Electric Motor as per as per specification complete with the following:</t>
  </si>
  <si>
    <t>Design, manufacture, test at works, delivery to site, installation, testing on site and commissioning of 6.6kV, 1700kW, 50Hz, 4-pole, 1500rpm Water-cooled, VFD/VSD Compatible High-lift Pump Electric Motor as per attached specification complete with the following:</t>
  </si>
  <si>
    <t>Design, manufacture, test at works, delivery to site, installation, testing on site and commissioning of 6.6kV, 1700kW/2280Hp Variable Frequency / Speed Drives complete will all accessories and Ethernet TCP/IP switch to as per attached Specification and drawings</t>
  </si>
  <si>
    <r>
      <t>Supply, delivery to site, installation, termination and connection of  4mm</t>
    </r>
    <r>
      <rPr>
        <sz val="10"/>
        <rFont val="Calibri"/>
        <family val="2"/>
      </rPr>
      <t>²</t>
    </r>
    <r>
      <rPr>
        <sz val="10"/>
        <rFont val="Arial"/>
        <family val="2"/>
      </rPr>
      <t xml:space="preserve"> 4-core Cables as per SANS 1507 and cables schedule</t>
    </r>
  </si>
  <si>
    <r>
      <t>Supply, delivery to site, installation, termination and connection of  2.5mm</t>
    </r>
    <r>
      <rPr>
        <sz val="10"/>
        <rFont val="Calibri"/>
        <family val="2"/>
      </rPr>
      <t>²</t>
    </r>
    <r>
      <rPr>
        <sz val="10"/>
        <rFont val="Arial"/>
        <family val="2"/>
      </rPr>
      <t xml:space="preserve"> 2-core Cables as per SANS 1507 and cable schedule</t>
    </r>
  </si>
  <si>
    <r>
      <t>Supply, delivery to site, installation, termination and connection of  2.5mm</t>
    </r>
    <r>
      <rPr>
        <sz val="10"/>
        <rFont val="Calibri"/>
        <family val="2"/>
      </rPr>
      <t>²</t>
    </r>
    <r>
      <rPr>
        <sz val="10"/>
        <rFont val="Arial"/>
        <family val="2"/>
      </rPr>
      <t xml:space="preserve"> 12-core Cables as per SANS 1507 and cable schedule</t>
    </r>
  </si>
  <si>
    <t>Supply, delivery to site, installation, termination and connection of  Bare Copper Earth Wire (BCEW) as per SANS 1411 and cable schedule</t>
  </si>
  <si>
    <t>6.6kV 800A Minisubstation Feeder Panel complete with Vaccum Circuit Breaker</t>
  </si>
  <si>
    <r>
      <t>Supply, delivery to site, installation, termination and connection of 70mm</t>
    </r>
    <r>
      <rPr>
        <sz val="10"/>
        <rFont val="Calibri"/>
        <family val="2"/>
      </rPr>
      <t>²</t>
    </r>
    <r>
      <rPr>
        <sz val="10"/>
        <rFont val="Arial"/>
        <family val="2"/>
      </rPr>
      <t xml:space="preserve"> 3-core XLPE Cables as per SANS 1339 Table A and cable schedule</t>
    </r>
  </si>
  <si>
    <t>Decommission and removal of 180kVA 6.6kV PFC Units and transport to location to be identified by LNW</t>
  </si>
  <si>
    <t>Decommission and removal of 970kW 6.6kV and transport to location to be identified by LNW</t>
  </si>
  <si>
    <t>2.1.2.2</t>
  </si>
  <si>
    <t xml:space="preserve">Refurbishment and modification to 90kW MCC Panel to be Soft Starters and must be installed with Remote IO for PLC/SCADA Control and Monitoring </t>
  </si>
  <si>
    <t xml:space="preserve">Refurbishment and modification to 5.5kW MCC Panels  must be installed with Remote IO for PLC/SCADA Control and Monitoring </t>
  </si>
  <si>
    <t>Design, manufacture, test at works, delivery to site, installation, testing on site and commissioning of 230V, 100A, Wall Mounted Bottom-entry UPS Distribution Switchboard as per attached specification</t>
  </si>
  <si>
    <r>
      <t xml:space="preserve">Refurbishment, modification of existing pumps </t>
    </r>
    <r>
      <rPr>
        <b/>
        <sz val="10"/>
        <rFont val="Arial"/>
        <family val="2"/>
      </rPr>
      <t>delivery valves</t>
    </r>
    <r>
      <rPr>
        <sz val="10"/>
        <rFont val="Arial"/>
        <family val="2"/>
      </rPr>
      <t xml:space="preserve"> actuators and MCC panels including installation of Remote IO for PLC/SCADA Control and Monitoring.</t>
    </r>
  </si>
  <si>
    <r>
      <t xml:space="preserve">Design, manufacture, test at works, delivery to site, installation, testing on site and commissioning of </t>
    </r>
    <r>
      <rPr>
        <b/>
        <sz val="10"/>
        <rFont val="Arial"/>
        <family val="2"/>
      </rPr>
      <t>new inlet valves</t>
    </r>
    <r>
      <rPr>
        <sz val="10"/>
        <rFont val="Arial"/>
        <family val="2"/>
      </rPr>
      <t xml:space="preserve"> DN450PN16 Flaged Knife Gate Valves Actuators complete with local/remote control panels (MCC Panel) including installation of Remote IO for PLC/SCADA Control and Monitoring on a 1m angle line stand</t>
    </r>
  </si>
  <si>
    <r>
      <t xml:space="preserve">Design, manufacture, test at works, delivery to site, installation, testing on site and commissioning of </t>
    </r>
    <r>
      <rPr>
        <b/>
        <sz val="10"/>
        <rFont val="Arial"/>
        <family val="2"/>
      </rPr>
      <t>new inlet and outlet valves</t>
    </r>
    <r>
      <rPr>
        <sz val="10"/>
        <rFont val="Arial"/>
        <family val="2"/>
      </rPr>
      <t xml:space="preserve"> DN450PN16 Flaged Knife Gate Valves Actuators complete with local/remote control panels (MCC Panel) including installation of Remote IO for PLC/SCADA Control and Monitoring on a 1m angle line stand for Rual Pumps (1&amp;2)</t>
    </r>
  </si>
  <si>
    <t xml:space="preserve"> 400V Standby Generator Major Service and Refurbishemt works including battery replacement</t>
  </si>
  <si>
    <t>Cutting of exisitng DN 150 &amp; DN 50 bypass pipes and valve</t>
  </si>
  <si>
    <t>1.8.6</t>
  </si>
  <si>
    <t>1.8.7</t>
  </si>
  <si>
    <t>1.8.8</t>
  </si>
  <si>
    <t>Supply and installation of 2 off  new DN200 PN25 Dismantling Joint  to be incorporated on the DN200 delivery nozzle for the pump</t>
  </si>
  <si>
    <t>Refurbish, repair, test and commission 2off High lift multistage centrifugal pumps - Sulzer HPL 32-17.5-30 3-stage pumps fitted with Siemens 350kW 400V squirrel cage induction motors running at 1480 rpm, DOL starting90 kW 400 volt motors running at 1480 rpm. Delivery per pump is 60 l/s at 96 metres water head</t>
  </si>
  <si>
    <t>Supply, Installation and testing 2 off  DN200 PN25 Flanged Eccentric Axis Butterfly  (Pump suction side) including  bolts, nuts, gaskets and associated pipe fittings for rural pumps</t>
  </si>
  <si>
    <t>Supply and installation of 2 off  new flanged adaptor, DN 200, PN25. Including Bolts and Gaskets</t>
  </si>
  <si>
    <t xml:space="preserve"> Supply, Installation and testing of 2 off  new DN 200, PN 64 Nozzle check Non-return valves. Including Bolts and Gaskets</t>
  </si>
  <si>
    <t xml:space="preserve">Supply , installation and testing of  2 off  new  Isolation Delivery Side DN200 PN64 Actuated Triple Eccentric Butterfly Valves. </t>
  </si>
  <si>
    <t>Refurbish, repair/re-instate, test and commission existing pump station chemical (chlorine)dosing system</t>
  </si>
  <si>
    <t>Refurbish, repair, test and commission existing 2off Reciprocating Compressor- 5"&amp;3" X 3-1/2"- 5.5KW</t>
  </si>
  <si>
    <t>Refurbish, repair, test and commission existing 1off Accumulator Pressure Vessel - 14 100 m3</t>
  </si>
  <si>
    <t xml:space="preserve">Design, manufacture, test at works, delivery to site, installation, testing on site and commissioning of 6.6kV, 1700kW/2280Hp Variable Frequency/Speed Drives complete will all accessories and Ethernet TCP/IP switch to as per attached specification </t>
  </si>
  <si>
    <t>High Lift Pump-Sets PLCs</t>
  </si>
  <si>
    <t>Instrumentation</t>
  </si>
  <si>
    <t>Instrumentation and Control Cabling</t>
  </si>
  <si>
    <t>Pumpstation Common Control PLC &amp; HMI</t>
  </si>
  <si>
    <t>Equipment Data Packs - 4 Sets</t>
  </si>
  <si>
    <t>Cable Support</t>
  </si>
  <si>
    <t>3.2.1</t>
  </si>
  <si>
    <t>3.2.2</t>
  </si>
  <si>
    <t>3.2.3</t>
  </si>
  <si>
    <t>3.3</t>
  </si>
  <si>
    <t>3.3.1</t>
  </si>
  <si>
    <t>3.3.2</t>
  </si>
  <si>
    <t>3.3.3</t>
  </si>
  <si>
    <t>3.3.4</t>
  </si>
  <si>
    <t>3.3.5</t>
  </si>
  <si>
    <t>3.3.6</t>
  </si>
  <si>
    <t>3.4</t>
  </si>
  <si>
    <t>3.4.1</t>
  </si>
  <si>
    <t>3.4.2</t>
  </si>
  <si>
    <t>3.4.3</t>
  </si>
  <si>
    <t>3.4.4</t>
  </si>
  <si>
    <t>3.4.5</t>
  </si>
  <si>
    <t>3.4.6</t>
  </si>
  <si>
    <t>Earthing and Lighting Protection</t>
  </si>
  <si>
    <t>Design, manufacture, test at works, delivery to site, installation, testing on site and commissioning of 10kVA 400/230V UPS complete with Battery Cabinet and Batteries as per specification</t>
  </si>
  <si>
    <t>Electrical Fault Studies and Relay Settings</t>
  </si>
  <si>
    <t>Substation batteries and Battery Chargers</t>
  </si>
  <si>
    <t>High Lift Pumps Suction Side</t>
  </si>
  <si>
    <t>Main High Lift Pumps</t>
  </si>
  <si>
    <t>High Lift Pumps Delivery Side</t>
  </si>
  <si>
    <t>Cooling Water Pumpung System</t>
  </si>
  <si>
    <t>High Lift Pumpstation Scouring Valves</t>
  </si>
  <si>
    <t>Other Pump Station Equipment</t>
  </si>
  <si>
    <t>Rural Pumps</t>
  </si>
  <si>
    <t>High Lift Pumpstation Piping</t>
  </si>
  <si>
    <t>Testing, Servicng and  Certification of Overhead Cranes, Gantrys and Lifting Equipment</t>
  </si>
  <si>
    <t>6.6kV, 1700kW, 50Hz, Water-cooled Electric Motors</t>
  </si>
  <si>
    <t>6.6kV, 1500kW/2011.5Hp, 50Hz, Variable Frequency/Speed Drive</t>
  </si>
  <si>
    <t>Design, manufacture, test at works, delivery to site, installation, testing on site and commissioning of 6.6kV, 1700kW/2280Hp Variable Frequency/Speed Drives complete will all accessories and Ethernet TCP/IP switch to as per attached specification</t>
  </si>
  <si>
    <t>Maintenance and Testing of MV (6.6kV) Switchgear</t>
  </si>
  <si>
    <t xml:space="preserve">Refurbishment and modification to 5.5kW Cooling Water Pumps MCC Panels  must be installed with Remote IO for PLC/SCADA Control and Monitoring </t>
  </si>
  <si>
    <t>High Lift Pump Maintenance Contract</t>
  </si>
  <si>
    <t>Maintenance of High Lift Pumps (4 x New and 4 Existing) for a period of 24 months from the date of commissioning</t>
  </si>
  <si>
    <t>month</t>
  </si>
  <si>
    <t xml:space="preserve">2 Years Critical Parts/Spares </t>
  </si>
  <si>
    <t>1.4.7</t>
  </si>
  <si>
    <t>1.4.8</t>
  </si>
  <si>
    <t>1.4.9</t>
  </si>
  <si>
    <t>1.4.10</t>
  </si>
  <si>
    <t>1.5.5</t>
  </si>
  <si>
    <t>1.5.6</t>
  </si>
  <si>
    <t>ELECTRICAL  REFURBISHMENT WORKS</t>
  </si>
  <si>
    <t>6.6kV, 1700kW, 50Hz Water-cooled Electric Motors</t>
  </si>
  <si>
    <t>Cooling Water Pumping System</t>
  </si>
  <si>
    <t>Service Water Pumping System</t>
  </si>
  <si>
    <t>High Lift Pumpstation NS7 Isolating Valves</t>
  </si>
  <si>
    <t>1.7.6</t>
  </si>
  <si>
    <t>1.7.7</t>
  </si>
  <si>
    <t>1.7.8</t>
  </si>
  <si>
    <t>Critical Isolating Valve</t>
  </si>
  <si>
    <t>Testing, Servicing and Certification of Overhead Cranes, Gantrys and Lifting Equipment</t>
  </si>
  <si>
    <t>6.6kV, 1700kW/2011.5Hp, 50Hz, Variable Frequency/Speed Drives</t>
  </si>
  <si>
    <t>Maintenance and Testing of MV (6.6kV) High Lift Pumps Switchgear</t>
  </si>
  <si>
    <t>Substation Batteries and Battery Chargers</t>
  </si>
  <si>
    <t>2.1.4.3</t>
  </si>
  <si>
    <t>2.1.4.4</t>
  </si>
  <si>
    <t>400/230V Distribution Switchboard and MCC Panel</t>
  </si>
  <si>
    <t>Maintenance of Main Pumpstation LV Switchboard including infrared scanning</t>
  </si>
  <si>
    <t>2.1.5.3</t>
  </si>
  <si>
    <t>Earthing and Lightning Protection</t>
  </si>
  <si>
    <t>General Electrical and Lightning Upgrade</t>
  </si>
  <si>
    <t>10kVA 3-IN 1-OUT Uninterruptible Power Supply (UPS)</t>
  </si>
  <si>
    <t>Main Pump-Sets PLCs</t>
  </si>
  <si>
    <t>3.4.7</t>
  </si>
  <si>
    <t>3.5</t>
  </si>
  <si>
    <t>3.5.1</t>
  </si>
  <si>
    <t>3.5.2</t>
  </si>
  <si>
    <t>3.5.3</t>
  </si>
  <si>
    <t>BUILDINGS AND MINOR CIVIL WORKS</t>
  </si>
  <si>
    <t>New VFD/VSD Building</t>
  </si>
  <si>
    <t>Site Clearance</t>
  </si>
  <si>
    <t>4.1.1</t>
  </si>
  <si>
    <t>4.1.1.1</t>
  </si>
  <si>
    <t>4.1.1.2</t>
  </si>
  <si>
    <t>4.1.1.3</t>
  </si>
  <si>
    <t>4.1.2</t>
  </si>
  <si>
    <t>4.1.2.1</t>
  </si>
  <si>
    <t>4.1.2.1.1</t>
  </si>
  <si>
    <t>4.1.2.1.2</t>
  </si>
  <si>
    <t>4.1.2.1.3</t>
  </si>
  <si>
    <t>4.1.2.1.4</t>
  </si>
  <si>
    <t>4.1.2.1.5</t>
  </si>
  <si>
    <t>4.1.2.1.6</t>
  </si>
  <si>
    <t>4.1.2.1.7</t>
  </si>
  <si>
    <t>4.1.2.1.8</t>
  </si>
  <si>
    <t>Earthworks and Foundations</t>
  </si>
  <si>
    <t>Angle Iron Cable Support</t>
  </si>
  <si>
    <t>Control and Instrumentation Cabling and Accessories</t>
  </si>
  <si>
    <t>4.1.2.2</t>
  </si>
  <si>
    <t>4.1.2.2.1</t>
  </si>
  <si>
    <t>4.1.2.3</t>
  </si>
  <si>
    <t>4.1.2.4</t>
  </si>
  <si>
    <t>4.1.2.5</t>
  </si>
  <si>
    <t>4.1.2.5.1</t>
  </si>
  <si>
    <t>4.1.2.5.2</t>
  </si>
  <si>
    <t xml:space="preserve">Damp Proof Course </t>
  </si>
  <si>
    <t>4.1.2.6</t>
  </si>
  <si>
    <t>4.1.2.6.1</t>
  </si>
  <si>
    <t>4.1.2.7</t>
  </si>
  <si>
    <t>4.1.2.8</t>
  </si>
  <si>
    <t>4.1.2.9</t>
  </si>
  <si>
    <t>4.1.2.10</t>
  </si>
  <si>
    <t>4.1.2.11</t>
  </si>
  <si>
    <t>4.1.2.12</t>
  </si>
  <si>
    <t>4.1.3</t>
  </si>
  <si>
    <t>4.1.3.1</t>
  </si>
  <si>
    <t>4.1.3.2</t>
  </si>
  <si>
    <t>Blockwork</t>
  </si>
  <si>
    <t>4.1.4</t>
  </si>
  <si>
    <t>4.1.4.1</t>
  </si>
  <si>
    <t>4.1.4.2</t>
  </si>
  <si>
    <t>4.1.4.3</t>
  </si>
  <si>
    <t>4.1.4.4</t>
  </si>
  <si>
    <t>4.1.4.5</t>
  </si>
  <si>
    <t>4.1.4.6</t>
  </si>
  <si>
    <t>4.1.4.7</t>
  </si>
  <si>
    <t>4.1.4.8</t>
  </si>
  <si>
    <t>4.1.5</t>
  </si>
  <si>
    <t>4.1.5.1</t>
  </si>
  <si>
    <t>Plaster</t>
  </si>
  <si>
    <t>Paint</t>
  </si>
  <si>
    <t>4.1.6</t>
  </si>
  <si>
    <t>4.1.6.1</t>
  </si>
  <si>
    <t>4.1.6.2</t>
  </si>
  <si>
    <t>4.1.6.3</t>
  </si>
  <si>
    <t>Ironmongery</t>
  </si>
  <si>
    <t>4.1.7</t>
  </si>
  <si>
    <t>4.1.7.1</t>
  </si>
  <si>
    <t>4.1.7.2</t>
  </si>
  <si>
    <t>4.1.7.3</t>
  </si>
  <si>
    <t>4.1.7.4</t>
  </si>
  <si>
    <t>4.1.7.5</t>
  </si>
  <si>
    <t>4.1.8</t>
  </si>
  <si>
    <t>4.1.8.1</t>
  </si>
  <si>
    <t>4.1.8.2</t>
  </si>
  <si>
    <t>Roofing</t>
  </si>
  <si>
    <t>4.1.8.3</t>
  </si>
  <si>
    <t>Pump Station Minor Building Refurbishment</t>
  </si>
  <si>
    <t>Concrete (Structural)</t>
  </si>
  <si>
    <t>4.2.1</t>
  </si>
  <si>
    <t>4.2.1.1</t>
  </si>
  <si>
    <t>4.2.1.2</t>
  </si>
  <si>
    <t>4.2.1.3</t>
  </si>
  <si>
    <t>4.2.1.4</t>
  </si>
  <si>
    <t>4.2.1.5</t>
  </si>
  <si>
    <t>4.2.1.6</t>
  </si>
  <si>
    <t>4.2.1.7</t>
  </si>
  <si>
    <t>4.2.1.8</t>
  </si>
  <si>
    <t>4.2.1.9</t>
  </si>
  <si>
    <t>Structural (Steelwork)</t>
  </si>
  <si>
    <t>Scheduled Fixed-Charge Items</t>
  </si>
  <si>
    <t>Scheduled Time Related Items</t>
  </si>
  <si>
    <t>Sum Stated Provisionally by Engineer</t>
  </si>
  <si>
    <t>Prime Cost Items</t>
  </si>
  <si>
    <t>Dayworks</t>
  </si>
  <si>
    <t>Temporary Works</t>
  </si>
  <si>
    <t>Environmental Management</t>
  </si>
  <si>
    <t>8.1</t>
  </si>
  <si>
    <t>8.2</t>
  </si>
  <si>
    <t>8.3</t>
  </si>
  <si>
    <t>8.4</t>
  </si>
  <si>
    <t>8.5</t>
  </si>
  <si>
    <t>8.6</t>
  </si>
  <si>
    <t>MV (6.6kV) Cables and Terminations</t>
  </si>
  <si>
    <t>Supply, delivery to site, installation, termination and connection of  Bare Copper Earth Wire (BCEW) as per SANS 1411</t>
  </si>
  <si>
    <t>400/230V Distribution Board and MCC Panels</t>
  </si>
  <si>
    <t>General Electrical and Lighting Upgrade</t>
  </si>
  <si>
    <t>4.1.1.4</t>
  </si>
  <si>
    <t>4.2.5.2</t>
  </si>
  <si>
    <t>4.1.5.2</t>
  </si>
  <si>
    <t>4.1.5.3</t>
  </si>
  <si>
    <t>4.1.6.4</t>
  </si>
  <si>
    <t>4.1.6.5</t>
  </si>
  <si>
    <t>Pumpstation Building Minor Refurbishment Works</t>
  </si>
  <si>
    <t>4.2.1.10</t>
  </si>
  <si>
    <r>
      <t>Supply, delivery to site, installation, termination and connection of  2.5mm</t>
    </r>
    <r>
      <rPr>
        <sz val="10"/>
        <rFont val="Calibri"/>
        <family val="2"/>
      </rPr>
      <t>²</t>
    </r>
    <r>
      <rPr>
        <sz val="10"/>
        <rFont val="Arial"/>
        <family val="2"/>
      </rPr>
      <t xml:space="preserve"> 12-core Cables as per SANS 1507 </t>
    </r>
  </si>
  <si>
    <r>
      <t>Supply, delivery to site, installation, termination and connection of  2.5mm</t>
    </r>
    <r>
      <rPr>
        <sz val="10"/>
        <rFont val="Calibri"/>
        <family val="2"/>
      </rPr>
      <t>²</t>
    </r>
    <r>
      <rPr>
        <sz val="10"/>
        <rFont val="Arial"/>
        <family val="2"/>
      </rPr>
      <t xml:space="preserve"> 2-core Cables as per SANS 1507 </t>
    </r>
  </si>
  <si>
    <r>
      <t>Supply, delivery to site, installation, termination and connection of  4mm</t>
    </r>
    <r>
      <rPr>
        <sz val="10"/>
        <rFont val="Calibri"/>
        <family val="2"/>
      </rPr>
      <t>²</t>
    </r>
    <r>
      <rPr>
        <sz val="10"/>
        <rFont val="Arial"/>
        <family val="2"/>
      </rPr>
      <t xml:space="preserve"> 4-core Cables as per SANS 1507 </t>
    </r>
  </si>
  <si>
    <t>4.2.1.6.1</t>
  </si>
  <si>
    <t>4.2.1.6.2</t>
  </si>
  <si>
    <t>4.2.1.7.1</t>
  </si>
  <si>
    <t>4.2.1.7.2</t>
  </si>
  <si>
    <t>2.3.1</t>
  </si>
  <si>
    <t>2.3.2</t>
  </si>
  <si>
    <t>2.3.3</t>
  </si>
  <si>
    <t>2.3.4</t>
  </si>
  <si>
    <t>2.4.1</t>
  </si>
  <si>
    <t>2.4.1.1</t>
  </si>
  <si>
    <t>2.4.1.2</t>
  </si>
  <si>
    <t>2.4.2</t>
  </si>
  <si>
    <t>2.4.2.1</t>
  </si>
  <si>
    <t>2.4.2.2</t>
  </si>
  <si>
    <t>2.5.1</t>
  </si>
  <si>
    <t>2.5.2</t>
  </si>
  <si>
    <t>2.5.3</t>
  </si>
  <si>
    <t>2.6.1</t>
  </si>
  <si>
    <t>2.7.1</t>
  </si>
  <si>
    <t>2.7.2</t>
  </si>
  <si>
    <t>2.7.3</t>
  </si>
  <si>
    <t>2.8.1</t>
  </si>
  <si>
    <t>2.8.2</t>
  </si>
  <si>
    <t>2.9.1</t>
  </si>
  <si>
    <t>2.9.2</t>
  </si>
  <si>
    <t>2.9.3</t>
  </si>
  <si>
    <t>2.9.4</t>
  </si>
  <si>
    <t>2.9.5</t>
  </si>
  <si>
    <t>2.9.6</t>
  </si>
  <si>
    <t>2.9.7</t>
  </si>
  <si>
    <t>2.9.8</t>
  </si>
  <si>
    <t>2.9.9</t>
  </si>
  <si>
    <t>2.10.1</t>
  </si>
  <si>
    <t>2.10.2</t>
  </si>
  <si>
    <t>2.10.3</t>
  </si>
  <si>
    <t>2.10.4</t>
  </si>
  <si>
    <t>2.11.1</t>
  </si>
  <si>
    <t>2.12.1</t>
  </si>
  <si>
    <t>2.13</t>
  </si>
  <si>
    <t>2.13.1</t>
  </si>
  <si>
    <t>2.13.2</t>
  </si>
  <si>
    <t>2.14</t>
  </si>
  <si>
    <t>400V Standby Generator Major Service and Refurbishemt works including battery replacement</t>
  </si>
  <si>
    <t>2.14.1</t>
  </si>
  <si>
    <t>2.14.2</t>
  </si>
  <si>
    <t>Design, manufacture, test at works, delivery to site, installation, testing on site and commissioning of 10kVA 400/230V UPS complete with Battery Cabinet and Batteries and Ethernet TCP/IP switch for SCADA communication as per attached specification</t>
  </si>
  <si>
    <t>R</t>
  </si>
  <si>
    <t>1.6.5</t>
  </si>
  <si>
    <t>1.7.9</t>
  </si>
  <si>
    <t>1.7.10</t>
  </si>
  <si>
    <t>1.7.11</t>
  </si>
  <si>
    <t>1.7.12</t>
  </si>
  <si>
    <t>1.7.13</t>
  </si>
  <si>
    <t xml:space="preserve">Supply, delivery to site, installation, termination and connection of  Bare Copper Earth Wire (BCEW) as per SANS 1411 </t>
  </si>
  <si>
    <r>
      <t>Supply, delivery to site, installation, termination and connection of 70mm</t>
    </r>
    <r>
      <rPr>
        <sz val="10"/>
        <rFont val="Calibri"/>
        <family val="2"/>
      </rPr>
      <t>²</t>
    </r>
    <r>
      <rPr>
        <sz val="10"/>
        <rFont val="Arial"/>
        <family val="2"/>
      </rPr>
      <t xml:space="preserve"> 3-core XLPE Cables as per SANS 1339 Table A </t>
    </r>
  </si>
  <si>
    <t>a)Application type: high movement  construction and expansion joints</t>
  </si>
  <si>
    <t>b) Application: concrete contraction and expansion joints surfaces should be clean, sound and dry prior to application. Apply Dow Corning 888 or similar approved all in accordance with manufacturer's recommendations</t>
  </si>
  <si>
    <t>4.2.2</t>
  </si>
  <si>
    <t>4.2.2.1</t>
  </si>
  <si>
    <t>4.2.2.2</t>
  </si>
  <si>
    <t>4.2.2.3</t>
  </si>
  <si>
    <t>4.2.3</t>
  </si>
  <si>
    <t>4.2.4</t>
  </si>
  <si>
    <t>4.2.4.1</t>
  </si>
  <si>
    <t>4.2.4.2</t>
  </si>
  <si>
    <t>4.2.5</t>
  </si>
  <si>
    <t>4.2.5.1</t>
  </si>
  <si>
    <t>4.2.6</t>
  </si>
  <si>
    <t>4.2.7</t>
  </si>
  <si>
    <t>4.2.8</t>
  </si>
  <si>
    <t xml:space="preserve">10kVA 3-IN 1-OUT (400/230V) Uninterruptible Power Supply </t>
  </si>
  <si>
    <t>FLOCCULATION CHANNEL AND FILTER WALLS - CIVIL WORKS</t>
  </si>
  <si>
    <t>SANS 1200C</t>
  </si>
  <si>
    <t>Site Clerance</t>
  </si>
  <si>
    <t>PSC 8.2.1</t>
  </si>
  <si>
    <t>Clear and grub</t>
  </si>
  <si>
    <t>8.2.2</t>
  </si>
  <si>
    <t xml:space="preserve">Clear Large Trees and tree stumps with  Girth Over 1,0 m up to 2m </t>
  </si>
  <si>
    <t>8.2.8</t>
  </si>
  <si>
    <t>Demolish &amp; remove existing concrete slab next to channel</t>
  </si>
  <si>
    <t>8.2.10</t>
  </si>
  <si>
    <t>Remove topsoil (strip to 150 mm Deep, Stockpile, Prevent Dust Nuisance and Reinstate on Upon Completion</t>
  </si>
  <si>
    <r>
      <t>m</t>
    </r>
    <r>
      <rPr>
        <vertAlign val="superscript"/>
        <sz val="10"/>
        <rFont val="Arial"/>
        <family val="2"/>
      </rPr>
      <t>2</t>
    </r>
  </si>
  <si>
    <t>SANS 1200DA</t>
  </si>
  <si>
    <t>Earthworks (Small Works)</t>
  </si>
  <si>
    <t>Excavation</t>
  </si>
  <si>
    <t>PSDA 8.3.1 (b)</t>
  </si>
  <si>
    <t>Excavate in all Materials and use for embankment or backfill or dispose as ordered</t>
  </si>
  <si>
    <t>1.2.1.1</t>
  </si>
  <si>
    <t>i)</t>
  </si>
  <si>
    <t xml:space="preserve"> Flocculation Channel</t>
  </si>
  <si>
    <t>1.2.1.2</t>
  </si>
  <si>
    <t>ii)</t>
  </si>
  <si>
    <t>Sump &amp; Valve Chamber</t>
  </si>
  <si>
    <t>Extra-over Item (b) above for:</t>
  </si>
  <si>
    <t>PSDA 8.3.1 (c)</t>
  </si>
  <si>
    <t>Hard Rock Excavation</t>
  </si>
  <si>
    <t>1.2.1.3</t>
  </si>
  <si>
    <t>Flocculation Channel</t>
  </si>
  <si>
    <t>1.2.1.4</t>
  </si>
  <si>
    <t>1.2.1.5</t>
  </si>
  <si>
    <t>iii)</t>
  </si>
  <si>
    <t>Boulders Class A</t>
  </si>
  <si>
    <t>1.2.1.6</t>
  </si>
  <si>
    <t>iv)</t>
  </si>
  <si>
    <t>Boulders Class B</t>
  </si>
  <si>
    <t>Restricted Excavation</t>
  </si>
  <si>
    <t>PSDA 8.3.2 (a)</t>
  </si>
  <si>
    <t>Excavate in all Materials for restricted foundations, footing and trenches and use for backfill or dispose as ordered</t>
  </si>
  <si>
    <t>1.2.2.1</t>
  </si>
  <si>
    <t>Adjacent to existing channel</t>
  </si>
  <si>
    <t>Importing of Material</t>
  </si>
  <si>
    <t>1.2.3.1</t>
  </si>
  <si>
    <t>PSDA 8.3.4.1</t>
  </si>
  <si>
    <t>Extra over for importation of G5 material from commercial source, place and compact to 95% Mod AASHTO for platform</t>
  </si>
  <si>
    <t>PSG 8.1.1</t>
  </si>
  <si>
    <t>Formwork</t>
  </si>
  <si>
    <t>Scheduled Form Items</t>
  </si>
  <si>
    <t>8.2.1</t>
  </si>
  <si>
    <t>Rough</t>
  </si>
  <si>
    <t>a)</t>
  </si>
  <si>
    <t>Vertical plane to walls and footings below ground</t>
  </si>
  <si>
    <t>Rate Only</t>
  </si>
  <si>
    <t>Smooth</t>
  </si>
  <si>
    <t>Vertical plane to walls and footings of channel</t>
  </si>
  <si>
    <t>1.3.3</t>
  </si>
  <si>
    <t>b)</t>
  </si>
  <si>
    <t>Vertical plane to sump &amp; valve chamber</t>
  </si>
  <si>
    <t>1.3.4</t>
  </si>
  <si>
    <t>c)</t>
  </si>
  <si>
    <t>Vertical plane to sand filter wall extensions</t>
  </si>
  <si>
    <t>1.3.5</t>
  </si>
  <si>
    <t>d)</t>
  </si>
  <si>
    <t>Vertical plane to wall baffles in channel</t>
  </si>
  <si>
    <t>1.3.6</t>
  </si>
  <si>
    <t>e)</t>
  </si>
  <si>
    <t>Horizontal plane to valve chamber roof slab soffit</t>
  </si>
  <si>
    <t>Scheduled Reinforcement items</t>
  </si>
  <si>
    <t>High tensile steel bars Y12 (Concrete Wall Baffles)</t>
  </si>
  <si>
    <t>High tensile steel bars Y10 (Sand Filter Wall Extension)</t>
  </si>
  <si>
    <t>Reference 888 high tensile welded mesh (Flocculation Channel Walls)</t>
  </si>
  <si>
    <t>Reference 888 high tensile welded mesh (Sump and Valve Chamber Walls)</t>
  </si>
  <si>
    <t>Reference 395 high tensile welded mesh (Flocculation Channel Floor Slabs)</t>
  </si>
  <si>
    <t>f)</t>
  </si>
  <si>
    <t>Reference 395 high tensile welded mesh (Sump &amp; Valve Chamber Floor Slabs)</t>
  </si>
  <si>
    <t xml:space="preserve">Scheduled Concrete Items </t>
  </si>
  <si>
    <t>Grade 15/19 Concrete Blinding layer 75mm thick</t>
  </si>
  <si>
    <t>Grade 25/19 for:</t>
  </si>
  <si>
    <t>Wall Baffles in Channel</t>
  </si>
  <si>
    <t>Sand Filter Wall Extensions</t>
  </si>
  <si>
    <t>Unformed surface finishes</t>
  </si>
  <si>
    <t>a) Steel float finish to Flocculation channel floor slab &amp; walls</t>
  </si>
  <si>
    <t>1.5.7</t>
  </si>
  <si>
    <t>b) Steel float finish to Sump &amp; valve chamber floor slabs &amp; walls</t>
  </si>
  <si>
    <t>1.5.8</t>
  </si>
  <si>
    <t>c) Steel float finish to wall baffles in channel</t>
  </si>
  <si>
    <t>1.5.9</t>
  </si>
  <si>
    <t>d) Steel float finish to Sand Filter wall extensions</t>
  </si>
  <si>
    <t>Form Construction as shown on Drawings Complete with sealing, waterstop, bandage joint as applicable for the following</t>
  </si>
  <si>
    <t>a) Flocculation channel walls &amp; floor slab</t>
  </si>
  <si>
    <t>Grouting</t>
  </si>
  <si>
    <t>a) For Anchor bolts - M16, 120mm Long</t>
  </si>
  <si>
    <t>b) For Sand filter wall extension (Hole 100mm x 150mm x 150mm) (As Specified on drawing)</t>
  </si>
  <si>
    <t>Bolts</t>
  </si>
  <si>
    <t>Stainless Steel ancor HD Bolts - M16 120mm Long</t>
  </si>
  <si>
    <t>PSG</t>
  </si>
  <si>
    <t>Sundries</t>
  </si>
  <si>
    <t>PSG 8.9</t>
  </si>
  <si>
    <t>Testing Channel for water tightness</t>
  </si>
  <si>
    <t>PSG 8.10</t>
  </si>
  <si>
    <t>Cleaning, disinfecting and sterilising channel and sump</t>
  </si>
  <si>
    <t>Waterproofing concrete admiture</t>
  </si>
  <si>
    <t>litres</t>
  </si>
  <si>
    <t>Brickwork (Double layer wall with waterproof seal coating) - 2.01m high</t>
  </si>
  <si>
    <t>Scarify sand filter walls for better bonding between old &amp; new concrete (300mm wide walls)</t>
  </si>
  <si>
    <t>Valve Chambers</t>
  </si>
  <si>
    <t>All items inside chamber coplete as per Sump &amp; valve chmber drawings including all: Submersibble pumps, pipes, valves, fittings, clamps, steps, ladders, acess hatches, guide rail, inflow grid and pipe support</t>
  </si>
  <si>
    <t>PSHA 1.1</t>
  </si>
  <si>
    <t>Vee-Baffles</t>
  </si>
  <si>
    <t>1.11.1</t>
  </si>
  <si>
    <t>Stainless Steel Vee-Baffle plates with stainless angle irons welded complete as per drawing: P1001-EB1L-CIV-0403</t>
  </si>
  <si>
    <t>1.12</t>
  </si>
  <si>
    <t>PSHA 1.2</t>
  </si>
  <si>
    <t>Steel Grating</t>
  </si>
  <si>
    <t>1.12.1</t>
  </si>
  <si>
    <t>a) Steel grating over Flocculation Channel GMS RS80 'Rectagrid' grating with frame and anchor lugs as show on drawing:         P1001-EB1I-CIV-0402</t>
  </si>
  <si>
    <r>
      <t>m</t>
    </r>
    <r>
      <rPr>
        <sz val="10"/>
        <rFont val="Calibri"/>
        <family val="2"/>
      </rPr>
      <t>²</t>
    </r>
  </si>
  <si>
    <t>1.12.2</t>
  </si>
  <si>
    <t>b) Stell grating over Sump GMS RS80 'Rectagrid' grating with frame and achor lugs as shown on drawing: P1001-EB1L-CIV-0406</t>
  </si>
  <si>
    <t>Raw Inlet Valve Chamber</t>
  </si>
  <si>
    <t>Remove existing Raw Water Inlet Valve and acessories, deliver and off-load to the site which will be specified by LNW</t>
  </si>
  <si>
    <t>Supply and installation of DN 600, PN 64 Stainless steel, flanged both ends pipe. L=1500m</t>
  </si>
  <si>
    <t>No</t>
  </si>
  <si>
    <t>Supply and install DN600 PN64 Flanged adaptor</t>
  </si>
  <si>
    <t>Supply, delivery, and commissioning of  Raw Water Inlet Flow Control Actuated Gate Valve - DN600, PN40 complete with all accessories for PLC and SCADA control and monitoring</t>
  </si>
  <si>
    <t>Cascade Aerator Unit</t>
  </si>
  <si>
    <t>Removal of existing V-wear notch plates, deliver and off-load to the site which will be specified by LNW</t>
  </si>
  <si>
    <t>2.2.2</t>
  </si>
  <si>
    <r>
      <t>Supply, delivery; installation and commissioning of</t>
    </r>
    <r>
      <rPr>
        <sz val="10"/>
        <color rgb="FF000000"/>
        <rFont val="Arial"/>
        <family val="2"/>
      </rPr>
      <t xml:space="preserve">  new 316 stainless steel V-weir plates with notches /Cascade Aerator and refurbish aeration unit</t>
    </r>
  </si>
  <si>
    <t>Lime Dosing Facilities</t>
  </si>
  <si>
    <t>Design, manufacture, test at works, supply, install and test at site of Mechanical Lifting Device to lift 25kg bags of Lime</t>
  </si>
  <si>
    <t>Design, manufacture, test at works, supply, install and test at site 500kg Hydrated Lime Storage Silo with Conical Lower Section at an Angle of 70° to the Horizontal complete with</t>
  </si>
  <si>
    <t>Design, supply and install Steel Steps and Platform to facilitate empting 25kg bags of lime into the Silo</t>
  </si>
  <si>
    <t>2.3.5</t>
  </si>
  <si>
    <t>Design, manufacture, test at works, supply, install and test at site of a peristaltic pump suitable to pump 100l/h of lime slurry complete with accessories</t>
  </si>
  <si>
    <t>2.3.6</t>
  </si>
  <si>
    <t>Design, manufacture, test at works, supply, install and test at site of Vibrating Bin Activator connected to the bottom of Silo Cone incorporated with a manually operated Knife-gate Isolation Valve</t>
  </si>
  <si>
    <t>2.3.7</t>
  </si>
  <si>
    <t>Decommision the existing lime dosing station</t>
  </si>
  <si>
    <t>Filter Block, Control Room and Offices</t>
  </si>
  <si>
    <t>Supply, delivery; installation and commissioning of new 3 off  18000 BTU Air Conditioning units  (split units)  in control room and offices</t>
  </si>
  <si>
    <t>Supply, delivery; installation and commissioning of new  10 off of Drehmo DPMC 319B16 or equivalent electrically driven actuators on 10 backwash outlet valves</t>
  </si>
  <si>
    <t>2.4.3</t>
  </si>
  <si>
    <t xml:space="preserve">Supply, delivery; installation and commissioning of new 10 off DN250 PN20  knife gate valves electrically driven actuators for filters backwash water inlet valves </t>
  </si>
  <si>
    <t>Supply, delivery; installation and commissioning of new  10 off of Drehmo DPMC 319B16 or equivalent electrically driven actuators on 10 blower outlet valves</t>
  </si>
  <si>
    <t>Supply, delivery; installation and commissioning of new  10 off of Drehmo DPMC 319B16 or equivalent electrically driven actuators on 10 blower inlet valves</t>
  </si>
  <si>
    <t>2.4.4</t>
  </si>
  <si>
    <t xml:space="preserve">Supply, delivery; installation and commissioning of new 4 off  DN150 PN10 butterfly valve filter air scour valves </t>
  </si>
  <si>
    <t>Back Wash Pumps and Valves</t>
  </si>
  <si>
    <t>Removal of existing backwash pumps, valves and piping,  then deliver and off-load to the site which will be specified by LNW</t>
  </si>
  <si>
    <t>Supply, delivery; installation and commissioning of new 2 off horizontal centrifugal backwash pumps with shaft power of  15,5KW and being able to deliver 36,m3/h at head of 60m, with suction port of DN80 PN16 and delivery port of DN65 PN40.Pumps shall be supplied complete with  Base-plate, Shaft Seals , Couplings and Safety Guards and 15,5kW, 400V 50Hz, 0.8pf squirrel cage induction motor</t>
  </si>
  <si>
    <t>Supply and installation of cooling water pipes on the 5 pumps within the pumpstation</t>
  </si>
  <si>
    <t>2.5.4</t>
  </si>
  <si>
    <t>Supply and installation of cooling water pipes on the 4 pumps within the pumpstation</t>
  </si>
  <si>
    <t>2.5.5</t>
  </si>
  <si>
    <t>2.5.6</t>
  </si>
  <si>
    <t>Modify all pipe spools lengths (SANS 719, Steel pipe, Flange on end)  with  PN16 flanges on suction side , PN25 flanges on delivery sides of the pumps and pipe lengths to suit the new valves  and valves that will be supplied.</t>
  </si>
  <si>
    <t>Back Wash Blowers and Valves</t>
  </si>
  <si>
    <t>Removal of existing backwash blowers, valves and piping,  then deliver and off-load to the site which will be specified by LNW</t>
  </si>
  <si>
    <t>2.6.2</t>
  </si>
  <si>
    <t xml:space="preserve">Supply, delivery; installation and commissioning of new 2 off horizontal backwash blowers similar/equivalent  to an existing or latest version of  Robuschi Blower 7" x 17".  </t>
  </si>
  <si>
    <t>2.6.3</t>
  </si>
  <si>
    <t xml:space="preserve">Supply, delivery; installation and commissioning of new 2 off horizontal backwash blower suction valves for the  supplied valves. Valves diameters and pressure rating shall be as per the recommendation from blower OEM.  </t>
  </si>
  <si>
    <t>2.6.4</t>
  </si>
  <si>
    <t>Supply, delivery; installation and commissioning of new 2 off horizontal backwash blower delivery valves for the  supplied valves. Valves diameters and pressure rating shall be as per the recommendation from blower OEM</t>
  </si>
  <si>
    <t>2.6.5</t>
  </si>
  <si>
    <t>Manufacture, modify, supply, delivery and installation of piping and specials to suit the supplied blower and valves. Installation shall tie-in with an existing piping inside the backwash blower room. No piping shall be modified beyond backwash blower room.</t>
  </si>
  <si>
    <t>Chlorine Dosing Systems</t>
  </si>
  <si>
    <t>Design, manufacture, supply, install, testing and commissioning of  new hoists and gantries for handling full chlorine gas cylinders and empty chlorine gas cylinders within chlorine dosing rooms.</t>
  </si>
  <si>
    <r>
      <t>Installation of 2 off  2.5 ton</t>
    </r>
    <r>
      <rPr>
        <sz val="10"/>
        <color theme="1"/>
        <rFont val="Times New Roman"/>
        <family val="1"/>
      </rPr>
      <t xml:space="preserve"> </t>
    </r>
    <r>
      <rPr>
        <sz val="10"/>
        <color theme="1"/>
        <rFont val="Arial"/>
        <family val="2"/>
      </rPr>
      <t>with electrical power feed of 10m and 15m,  electrically driven lifting crane on existing manual gantry</t>
    </r>
  </si>
  <si>
    <t>Installation of an additional gantry from/to the adjoining sodium hypochlorite room for storage of full and empty chlorine cylinders (7m inside the room and 8m outside with 90 degree bend). The electrically driven crane should be rated for 2.5 tons</t>
  </si>
  <si>
    <t>Sludge Dam</t>
  </si>
  <si>
    <t>Installation off 2 off 12KW submersible pumps (duty and standby submersible) to pump up to 2 Ml/d at a static height of 25m through a 90mm HDPE pipeline of 250m length (static + hydraulic head = 35m)</t>
  </si>
  <si>
    <t>Polyectrolyte Dosing Station</t>
  </si>
  <si>
    <t xml:space="preserve">Supply and install polyelectrolyte feeder pipeline with hydrant connector (75mm with adaptors to accommodate 50mm, 75mm and 100mm for different tanker suppliers) </t>
  </si>
  <si>
    <t>Replace the polyelectrolyte transfer pump (0.75kW) with new dual polyelectrolyte transfer pumps complete with local control MCC panel</t>
  </si>
  <si>
    <t xml:space="preserve">Supply and install 25mm diamter valve with clip-on 10m detachable flexible hose </t>
  </si>
  <si>
    <t>Supply and install coagulant Dispersion System to dose the Coagulant evenly across the 1.8m flow channel</t>
  </si>
  <si>
    <t>6.6kV/400V Miniature Substation</t>
  </si>
  <si>
    <t>Decommision, disconnect and remove existing 315kVA 6.6kV/400V Miniature Substation, deliver and off-load to the site which will be specified by LNW</t>
  </si>
  <si>
    <t>Design, manufacture, test at works, supply, delivery to site, install, test at site and commission 500kVA 6.6kV/400V Dyn11 Miniature Substation as per particular specification</t>
  </si>
  <si>
    <t>Main 400V Switchboard and MCC Panels</t>
  </si>
  <si>
    <t>Decommision, disconnect and remove exsting Backwash Pumps/Blowers MCC Panel, deliver and off-load to the site which will be specified by LNW</t>
  </si>
  <si>
    <t xml:space="preserve">Design, manufacture, test at works, supply, delivery to site, install, test on site and commission of Backwash Room and Filter House Main LV Board/MCC Panel complete with all accessories as per attached drawings and particular specification </t>
  </si>
  <si>
    <t>10kVA 400/230V Uninterruptible Power Supply (UPS) Unit</t>
  </si>
  <si>
    <t>Design, manufacture, test at works, supply, install, test on site and commission of Bashwash Room and Filter House10kVA 400/230V (3-In/1-Out) Uninterruptible Power Supply (UPS) Unit complete with all accessories as per attached drawings and particular specification</t>
  </si>
  <si>
    <t>Plant Rooms DB and MCC Panels</t>
  </si>
  <si>
    <t>Small Power and Lighting DBs for all Plant Rooms as per specification and drawings</t>
  </si>
  <si>
    <t>Filter Acturators Local/Remote Control Panels</t>
  </si>
  <si>
    <t>Sludge Dam Local/Remote MCC Panl</t>
  </si>
  <si>
    <t>3.5.4</t>
  </si>
  <si>
    <t>Lime Silo and Pump MCC Panel</t>
  </si>
  <si>
    <t>3.5.5</t>
  </si>
  <si>
    <t>Chlorine Dosing MCC Panel</t>
  </si>
  <si>
    <t>3.5.6</t>
  </si>
  <si>
    <t>Raw Water Inlet Actuated Valve and Flow-Meter MCC Panel</t>
  </si>
  <si>
    <t>3.5.7</t>
  </si>
  <si>
    <t>Refurbishment of Borehole Pumps MCC Panels</t>
  </si>
  <si>
    <t>3.5.8</t>
  </si>
  <si>
    <t>Polyectrolyte Dosing Station MCC Panel</t>
  </si>
  <si>
    <t>3.6</t>
  </si>
  <si>
    <t>Polyetrolyte Transformer and Control Panel</t>
  </si>
  <si>
    <t>3.6.1</t>
  </si>
  <si>
    <t>Decommissioning and Removal of existing Polyetrolyte Transformer and Control Panels, deliver and off-load to the site which will be specified by LNW</t>
  </si>
  <si>
    <t>3.7</t>
  </si>
  <si>
    <t>Refurbishment of 250kVA Diesel Standby Generator</t>
  </si>
  <si>
    <t>3.7.1</t>
  </si>
  <si>
    <t>Major servcing of the generator including filter replacement (oil, air, fuel filters), replacment of coolant and oil, replacement of v-belts, paint of generator base, tank and canopy etc.</t>
  </si>
  <si>
    <t>Prov Sum allowed for testing, repairs and issuing earthing compliance certificate for all sections with the Water Treatment Works by specialist earthing and ligthing protection contractor</t>
  </si>
  <si>
    <t>3.7.2</t>
  </si>
  <si>
    <t>Percentage on PC for charges and profits</t>
  </si>
  <si>
    <t>3.8</t>
  </si>
  <si>
    <t>Small Power and Lighting</t>
  </si>
  <si>
    <t>3.8.1</t>
  </si>
  <si>
    <t>PC Sum replacement of interior exterior lighting with energy efficient lighting. All florescent lighting to be converted to LED. Testing and replacing of faulty sockets and switches</t>
  </si>
  <si>
    <t>3.9</t>
  </si>
  <si>
    <t>Cabling and Cable Accessories</t>
  </si>
  <si>
    <t>3.9.1</t>
  </si>
  <si>
    <t xml:space="preserve">Supply, install, terminate and connect low voltage Cu, PVCPVCSWAPVC as per SANS 1507-3 </t>
  </si>
  <si>
    <r>
      <t>a) 4 mm</t>
    </r>
    <r>
      <rPr>
        <sz val="10"/>
        <rFont val="Calibri"/>
        <family val="2"/>
      </rPr>
      <t>²</t>
    </r>
    <r>
      <rPr>
        <sz val="10"/>
        <rFont val="Arial"/>
        <family val="2"/>
      </rPr>
      <t xml:space="preserve"> 3-core</t>
    </r>
  </si>
  <si>
    <r>
      <t>b) 240 mm</t>
    </r>
    <r>
      <rPr>
        <sz val="10"/>
        <rFont val="Calibri"/>
        <family val="2"/>
      </rPr>
      <t>²</t>
    </r>
    <r>
      <rPr>
        <sz val="10"/>
        <rFont val="Arial"/>
        <family val="2"/>
      </rPr>
      <t xml:space="preserve"> 4-core </t>
    </r>
  </si>
  <si>
    <r>
      <t>c) 25 mm</t>
    </r>
    <r>
      <rPr>
        <sz val="10"/>
        <rFont val="Calibri"/>
        <family val="2"/>
      </rPr>
      <t>²</t>
    </r>
    <r>
      <rPr>
        <sz val="10"/>
        <rFont val="Arial"/>
        <family val="2"/>
      </rPr>
      <t xml:space="preserve"> 4-core</t>
    </r>
  </si>
  <si>
    <r>
      <t>d) 2.5 mm</t>
    </r>
    <r>
      <rPr>
        <sz val="10"/>
        <rFont val="Calibri"/>
        <family val="2"/>
      </rPr>
      <t>²</t>
    </r>
    <r>
      <rPr>
        <sz val="10"/>
        <rFont val="Arial"/>
        <family val="2"/>
      </rPr>
      <t xml:space="preserve"> 12-core</t>
    </r>
  </si>
  <si>
    <t>3.9.2</t>
  </si>
  <si>
    <t>Supply, install, terminate and connect low voltage cable terminations</t>
  </si>
  <si>
    <t>a) No. 3 Steel glands</t>
  </si>
  <si>
    <t>b) No. 3 PVC Shrouds</t>
  </si>
  <si>
    <t>c) No. 1 steel glands</t>
  </si>
  <si>
    <t>d) No. 1 PVC shrouds</t>
  </si>
  <si>
    <t>e) No. 7 Steel  glands</t>
  </si>
  <si>
    <t>f) No. 7 PVC shrouds</t>
  </si>
  <si>
    <t>g) 4x10mm lugs</t>
  </si>
  <si>
    <t>h) 2.5x10mm lugs</t>
  </si>
  <si>
    <t>i) 25x10mm lugs</t>
  </si>
  <si>
    <t>j) 240x16mm lugs</t>
  </si>
  <si>
    <t>k) 120x16mm lugs</t>
  </si>
  <si>
    <t>l) 16x10mm lugs</t>
  </si>
  <si>
    <t>3.9.3</t>
  </si>
  <si>
    <t>Supply, install, terminate and connect bare copper earthwires</t>
  </si>
  <si>
    <r>
      <t>a) 120 mm</t>
    </r>
    <r>
      <rPr>
        <sz val="10"/>
        <rFont val="Calibri"/>
        <family val="2"/>
      </rPr>
      <t>²</t>
    </r>
    <r>
      <rPr>
        <sz val="10"/>
        <rFont val="Arial"/>
        <family val="2"/>
      </rPr>
      <t xml:space="preserve"> BCEW</t>
    </r>
  </si>
  <si>
    <r>
      <t>b) 16 mm</t>
    </r>
    <r>
      <rPr>
        <sz val="10"/>
        <rFont val="Calibri"/>
        <family val="2"/>
      </rPr>
      <t>²</t>
    </r>
    <r>
      <rPr>
        <sz val="10"/>
        <rFont val="Arial"/>
        <family val="2"/>
      </rPr>
      <t xml:space="preserve"> BCEW</t>
    </r>
  </si>
  <si>
    <t>3.9.4</t>
  </si>
  <si>
    <t>Various cable trenches exactl measurements to be confirmed on site</t>
  </si>
  <si>
    <t>Common Service PLC and HMI System</t>
  </si>
  <si>
    <t xml:space="preserve">Design, test, deliver to site, install and commissioning of a new PLC System including all networking equipment. Complete with trunking, terminals, fused terminals, surge arrestors, circuit breakers and panel wiring inclusive of lugs, core markers, cable markers and mechanical fittings and fixtures. As per particular specification. </t>
  </si>
  <si>
    <t>Supply, test, deliver to site, install and commissioning of a new latest 10 inch HMI as per paricular specification</t>
  </si>
  <si>
    <t>Remote IO panels</t>
  </si>
  <si>
    <t xml:space="preserve">Design, test, deliver to site, install and commissioning of a new Remote IO System including all networking equipment. Complete with trunking, terminals, fused terminals, surge arrestors, circuit breakers and panel wiring inclusive of lugs, core markers, cable markers and mechanical fittings and fixtures. As per the specification. </t>
  </si>
  <si>
    <t>PLC programming as per P &amp; ID,  process and control description and control philosophies for various process areas (Lime Dosing/ Polyelectrolyte, Sludge Dame &amp; Chlorine dosing)</t>
  </si>
  <si>
    <t>SCADA System and Control Room Equipment</t>
  </si>
  <si>
    <t>4.3.1</t>
  </si>
  <si>
    <t>SCADA System Coding with latest version of software programme for the entire Ebenezer WS. Provide SCADA coding for all process areas as per P &amp; ID and functional design specification according to  specifications</t>
  </si>
  <si>
    <t>4.3.2</t>
  </si>
  <si>
    <t>Supply, delivery, install and configuration of SCADA PC Hardware complete with screens (2 of), keyboard, and mouse as per particular specification.</t>
  </si>
  <si>
    <t>4.3.3</t>
  </si>
  <si>
    <t>Upgrade Existing SCADA Software License to be used with the latest SCADA software.</t>
  </si>
  <si>
    <t>Filter Block PLC and HMI System</t>
  </si>
  <si>
    <t>4.4.1</t>
  </si>
  <si>
    <t>4.4.2</t>
  </si>
  <si>
    <t>PLC programming as per P &amp; ID,  process and control description and control philosophies for various process areas wihin the Filter Block</t>
  </si>
  <si>
    <t>Hypochlorine, Chlorine Room, Civil Storage, Security Room, Superfloc Dosing , Aerator and Lime Feeder Building</t>
  </si>
  <si>
    <t>5.1.1</t>
  </si>
  <si>
    <t>Rapid hardening Portland Cement 15 for use in the following:</t>
  </si>
  <si>
    <t>Plaster Work</t>
  </si>
  <si>
    <t>Screeding</t>
  </si>
  <si>
    <t>5.2.1</t>
  </si>
  <si>
    <t>1.1)</t>
  </si>
  <si>
    <t>Price Cost Sum allowed for purchase and talking delivery of expansion joints</t>
  </si>
  <si>
    <t>1.2)</t>
  </si>
  <si>
    <t>Percentage on Prime Cost for charges and profits</t>
  </si>
  <si>
    <t>5.2.2</t>
  </si>
  <si>
    <t xml:space="preserve"> Installation of proprietary expansion joints:</t>
  </si>
  <si>
    <t>Retrofit Saw-Cut Expannsion Joints</t>
  </si>
  <si>
    <t>Metal cover installed in movement joint</t>
  </si>
  <si>
    <t>Application of proprietary expansion joints sealants:</t>
  </si>
  <si>
    <t>3.1)</t>
  </si>
  <si>
    <t>Application type: high movement construction and expansion joints surfaces should be clean, sound and dry prior to application. Apply Dow Corning 888, or similar approved all in accordance with manufacturer's recommendantions</t>
  </si>
  <si>
    <t xml:space="preserve"> Expansion joints as detailed on the Drawings and/or specified in the particular specification</t>
  </si>
  <si>
    <t>4.1)</t>
  </si>
  <si>
    <t>….....................................................................................</t>
  </si>
  <si>
    <t>Construction joints as detalied on the Drawings and/or specified in the particular specification</t>
  </si>
  <si>
    <t>5.3.1</t>
  </si>
  <si>
    <t>Under bases (or beds)</t>
  </si>
  <si>
    <r>
      <t>m</t>
    </r>
    <r>
      <rPr>
        <sz val="10"/>
        <rFont val="Calibri"/>
        <family val="2"/>
      </rPr>
      <t>³</t>
    </r>
  </si>
  <si>
    <t>Corrosion protection (extra over item) by:</t>
  </si>
  <si>
    <t>2.1)</t>
  </si>
  <si>
    <t>Painting</t>
  </si>
  <si>
    <t>2.2)</t>
  </si>
  <si>
    <r>
      <t>Sprayed metal coating (</t>
    </r>
    <r>
      <rPr>
        <i/>
        <sz val="10"/>
        <color rgb="FF000000"/>
        <rFont val="Arial"/>
        <family val="2"/>
      </rPr>
      <t>type of metal and thickness of coating indicated</t>
    </r>
    <r>
      <rPr>
        <sz val="10"/>
        <color rgb="FF000000"/>
        <rFont val="Arial"/>
        <family val="2"/>
      </rPr>
      <t>)</t>
    </r>
  </si>
  <si>
    <t>2.3)</t>
  </si>
  <si>
    <t>Hot-dip galvanizing</t>
  </si>
  <si>
    <t>2.4)</t>
  </si>
  <si>
    <t>Poweder Coating</t>
  </si>
  <si>
    <t>Miscellaneous work other than metal work:</t>
  </si>
  <si>
    <r>
      <t xml:space="preserve">Drainage pipes: </t>
    </r>
    <r>
      <rPr>
        <i/>
        <sz val="10"/>
        <color rgb="FF000000"/>
        <rFont val="Arial"/>
        <family val="2"/>
      </rPr>
      <t>Exposed Drainage Pipes @ basement</t>
    </r>
  </si>
  <si>
    <t>Flushing, Cleaning and Painting of drainage pipes @ basement</t>
  </si>
  <si>
    <t>Drainage gullies for bridge deck as per confirmation on site</t>
  </si>
  <si>
    <t>All drainage gullies on balconies</t>
  </si>
  <si>
    <t>8.13</t>
  </si>
  <si>
    <t>Floor screed: 1 Part cement with 3 parts clean, coarse sand with sufficient water until a plastic consistence similra to cement plaster is achieved. Smooth finish to Architect's specification</t>
  </si>
  <si>
    <t>8.14</t>
  </si>
  <si>
    <t>Plaster and Concrete Repair Work: repair mix of damaged and peeling of plaster to manufacturer's specification Sika/abe or similar approved products</t>
  </si>
  <si>
    <t>Vinyl anti-fouling paint and undercoats to form an algae-resistant coating on:</t>
  </si>
  <si>
    <t>Exposed Structural Steelwork</t>
  </si>
  <si>
    <t>Etc</t>
  </si>
  <si>
    <t>Solvent-free abrasion-resitant coating and primer to a minimum thickness of 3mm on:</t>
  </si>
  <si>
    <t>Additions</t>
  </si>
  <si>
    <t>Demolish the Brick Wall (To develop storage)</t>
  </si>
  <si>
    <t>Steel I-Beam including supports</t>
  </si>
  <si>
    <t>Steel Sheet 5mm thick and installation</t>
  </si>
  <si>
    <t>Structural Steelwork</t>
  </si>
  <si>
    <t>Non-destructive testing</t>
  </si>
  <si>
    <t xml:space="preserve"> Replacement of Filter Sand by Anthracite Media</t>
  </si>
  <si>
    <r>
      <t>Removal and stockpile of filter sand 15m</t>
    </r>
    <r>
      <rPr>
        <sz val="10"/>
        <rFont val="Arial"/>
        <family val="2"/>
      </rPr>
      <t>³/filter</t>
    </r>
  </si>
  <si>
    <t>Placement of filter graded anthracite in each filter 17.6m³/filter</t>
  </si>
  <si>
    <t>Filter Blocks Building Repair Works</t>
  </si>
  <si>
    <t>Installation of proprietary expansion joints:</t>
  </si>
  <si>
    <t xml:space="preserve"> Application of proprietary expansion joints sealants:</t>
  </si>
  <si>
    <t>Expansion joints as detailed on the Drawings and/or specified in the particular specification</t>
  </si>
  <si>
    <t>6.2.2.5</t>
  </si>
  <si>
    <t>construction joints as detalied on the Drawings and/or specified in the particular specification</t>
  </si>
  <si>
    <t xml:space="preserve"> Corrosion protection (extra over item) by:</t>
  </si>
  <si>
    <t>Epoxy based bonding agent and primer to prepare concrete floors to receive a screed (FOSROC INTROBOND EP slowest or approved equivalent)</t>
  </si>
  <si>
    <t>Design, manufacture, test at works, supply, install and test at site of Lime Screw Feeder with capacity to feed 8kg dry hudrated lime per hour to mixing tank complete with variable speed controlled motor incoporated with Remote IO Card for SCADA and PLC control and monitoring.</t>
  </si>
  <si>
    <t>2.4.5</t>
  </si>
  <si>
    <t>2.4.6</t>
  </si>
  <si>
    <t>SECTION 2 - OWSS PS1: MECHANICAL, ELECTRICAL, CONTROL + INSTRUMENTATION AND MINOR CIVIL WORKS REFURBISHMENT</t>
  </si>
  <si>
    <t>SECTION 3 - OWSS PS2: MECHANICAL, ELECTRICAL, CONTROL + INSTRUMENTATION AND MINOR CIVIL WORKS REFURBISHMENT</t>
  </si>
  <si>
    <t>SECTION 4 - OWSS PS3: MECHANICAL, ELECTRICAL, CONTROL + INSTRUMENTATION AND MINOR CIVIL WORKS REFURBISHMENT</t>
  </si>
  <si>
    <t>SECTION 5 - EWSS WTW - MECHANICAL, ELECTRICAL, CONTROL + INSTRUMENTATION AND MINOR CIVIL WORKS REFURBISHMENT</t>
  </si>
  <si>
    <t xml:space="preserve"> MECHANICAL REFURBISHMENT WORKS</t>
  </si>
  <si>
    <t>CONTROL AND INSTRUMENTATION REFURBISHMENT WORKS</t>
  </si>
  <si>
    <t xml:space="preserve"> BUILDING REFURBISHMENT WORKS</t>
  </si>
  <si>
    <t>5.1.1.1</t>
  </si>
  <si>
    <t>5.1.2</t>
  </si>
  <si>
    <t>5.1.2.1</t>
  </si>
  <si>
    <t>5.1.2.2</t>
  </si>
  <si>
    <t>5.1.2.3</t>
  </si>
  <si>
    <t>5.1.2.4</t>
  </si>
  <si>
    <t>5.1.3</t>
  </si>
  <si>
    <t>5.1.3.1</t>
  </si>
  <si>
    <t>5.1.3.2</t>
  </si>
  <si>
    <t>5.1.4</t>
  </si>
  <si>
    <t>5.1.4.1</t>
  </si>
  <si>
    <t>5.1.4.2</t>
  </si>
  <si>
    <t>5.1.5</t>
  </si>
  <si>
    <t>5.1.5.1</t>
  </si>
  <si>
    <t>5.1.6</t>
  </si>
  <si>
    <t>5.1.6.1</t>
  </si>
  <si>
    <t>5.1.6.2</t>
  </si>
  <si>
    <t>5.1.7</t>
  </si>
  <si>
    <t>5.1.7.1</t>
  </si>
  <si>
    <t>5.1.7.2</t>
  </si>
  <si>
    <t>5.1.7.3</t>
  </si>
  <si>
    <t>5.1.8</t>
  </si>
  <si>
    <t>5.1.8.1</t>
  </si>
  <si>
    <t>5.2.1.1</t>
  </si>
  <si>
    <t>5.2.1.2</t>
  </si>
  <si>
    <t>5.2.2.1</t>
  </si>
  <si>
    <t>5.2.2.1.1</t>
  </si>
  <si>
    <t>5.2.2.2</t>
  </si>
  <si>
    <t>5.2.2.2.1</t>
  </si>
  <si>
    <t>5.2.2.2.2</t>
  </si>
  <si>
    <t>5.2.2.2.3</t>
  </si>
  <si>
    <t>5.2.2.2.4</t>
  </si>
  <si>
    <t>5.2.2.3</t>
  </si>
  <si>
    <t>5.2.2.3.1</t>
  </si>
  <si>
    <t>5.2.2.3.2</t>
  </si>
  <si>
    <t>5.2.2.4</t>
  </si>
  <si>
    <t>5.2.2.4.1</t>
  </si>
  <si>
    <t>5.2.2.4.2</t>
  </si>
  <si>
    <t>5.2.2.5</t>
  </si>
  <si>
    <t>5.2.2.5.1</t>
  </si>
  <si>
    <t>5.2.2.6</t>
  </si>
  <si>
    <t>5.2.2.7</t>
  </si>
  <si>
    <t>5.2.2.7.1</t>
  </si>
  <si>
    <t>5.2.2.7.2</t>
  </si>
  <si>
    <t>5.2.2.8</t>
  </si>
  <si>
    <t>5.2.2.8.1</t>
  </si>
  <si>
    <t>Remove existing Carbon Steel Flanged Reducing Tee piece from  DN600  / DN300 for lines 1 to 4, then deliver and off-load to the site which will be specified by LNW</t>
  </si>
  <si>
    <t>Supply,Delivery to site, Installation and testing of a new Carbon Steel Flanged Reducing Tee piece from  DN600 PN16 / DN350 PN16</t>
  </si>
  <si>
    <t>Removal of existing carbon steel  reducers changes to DN300 / DN250 for lines 1 to 4, then deliver and off-load to the site which will be specified by LNW</t>
  </si>
  <si>
    <t>Remove existing DN300 suction wedge gate valves for line 1 to 4, then deliver and off-load to the site which will be specified by LNW</t>
  </si>
  <si>
    <t xml:space="preserve">Supply, Installation and testing - DN350 PN16 Flanged Knife Gate Valve (Pump suction side) including  bolts, nuts, gaskets and associated pipe fittings </t>
  </si>
  <si>
    <t>1.1.7</t>
  </si>
  <si>
    <t>Remove existing multistage high lift pumps No.1 to No.4 , then deliver and off-load to the site which will be specified by LNW</t>
  </si>
  <si>
    <t xml:space="preserve">High Lift Pumps </t>
  </si>
  <si>
    <t>Design, manufacture, test at works, supply, delivery to site, installation,  testing and commissioning -  multistage pump driven by 1100KW electric motor (for each pump: flow rate = 994 m3/hour; static head = 270m; efficiency = 82,4%; no of stages per pump = 3stage; suction port = 350mm and discharge port = 300mm). The pump shall be supplied with all protection devices  such as vibration sensors , casing temperature sensor, DE &amp; NDE temperature sensors as per particular specification</t>
  </si>
  <si>
    <t>Multistage Pumps Base-plate, Shaft Seals , Couplings and Safety Guards</t>
  </si>
  <si>
    <t>Commissioning Spares</t>
  </si>
  <si>
    <t>High Lift Pump Delivery Side</t>
  </si>
  <si>
    <t>Removal of existing carbon steel  reducers changes to DN350 / DN250 for line 1 to 4, then deliver and off-load to the site which will be specified by LNW</t>
  </si>
  <si>
    <t>Removal of existing non-return valves and hydraulic power backs for lines 1 to 4, then deliver and off-load to the site which will be specified by LNW</t>
  </si>
  <si>
    <t>Supply,Delivery to site, Installation and testing of a new DN 300, PN 64 Nozzle check Non-return valve. Including Bolts and Gaskets</t>
  </si>
  <si>
    <t>Supply and installation of a new DN 350, PN 64 Nozzle check Non-return valve. Including Bolts and Gaskets</t>
  </si>
  <si>
    <t xml:space="preserve">Supply , installation and testing of a new  Isolation Delivery Side DN300 PN64 Actuated Butterfly Valve. </t>
  </si>
  <si>
    <t>Modify all pipe spools lengths (SANS 719, Steel pipe, Flange on end)  with  PN16 flanges on suction side , PN64 flanges on delivery sides of the pumps and pipe lengths to suit the new valves  and valves that will be supplied.</t>
  </si>
  <si>
    <t>Cooling Water Pumps</t>
  </si>
  <si>
    <t>Removal of existing colling water pumps, valves and piping,  then deliver and off-load to the site which will be specified by LNW</t>
  </si>
  <si>
    <t>Supply, installation, testing  and commissioning of cooling water pumps - 5,5KW Centrifugal pumps  coupled with motors including couplings and  safey guards.Design, manufacture , supply and install pumps base plates</t>
  </si>
  <si>
    <t>Supply and installation of cooling water carbon steel  pipes  Schedule 80 (ANSI/ASME B36.10  Steel Pipes) on the 5 pumps within the pumpstation. Carbon steel Schedule 80 pipes  PN16, DN150 on suction side and Carbon Steel Schedule 80 pipes PN25, DN100 on delivery side and connect to all High Lift Pump Motors</t>
  </si>
  <si>
    <t>Service Water Pumps</t>
  </si>
  <si>
    <t>Removal of existing Service  water pumps, valves and piping,  then deliver and off-load to the site which will be specified by LNW</t>
  </si>
  <si>
    <t>Design, manufacture, test at works , supply, delibvery to site, installation, test at works and commissioning of cooling water pumps - 32kW Centrifugal pumps ( Flow Rate - 253 m3 per hour @ head = 29,22m) coupled with motors including couplings, safey guards and pumps base plates</t>
  </si>
  <si>
    <t>1.6.6</t>
  </si>
  <si>
    <t>General High List Pump Station</t>
  </si>
  <si>
    <t>Design,Manufacture, Supply and installation of carbon steel supports for all over-hanging pipes and valves for entire high lift pump station</t>
  </si>
  <si>
    <t>Surge Tank for Water Hammers</t>
  </si>
  <si>
    <t>6.6kV, 50Hz High Lift Pump Electric Motors</t>
  </si>
  <si>
    <t>Decommissioning, disconnecting, uncoupling and removal of existing Pump 1,2,3 &amp; 4 6.6kV 560kW Electric motor, deliver and off-load to the site which will be specified by LNW</t>
  </si>
  <si>
    <t xml:space="preserve">Connection of cooling water system to the above motors </t>
  </si>
  <si>
    <t>Included Above</t>
  </si>
  <si>
    <t>Refurbishment and testing of Siemens 6.6kV, 836kW, 50Hz Water-cooled Electric Motors as per particular specification</t>
  </si>
  <si>
    <t>6.6kV, 50Hz, Variable Frequency/Speed Drives</t>
  </si>
  <si>
    <t>Design, manufacture, test at works, delivery to site, installation, testing on site and commissioning of 6.6kV, 1100kW/1475.1hp Variable Frequency/Speed Drives complete with all accessories and Ethernet TCP/IP switch to as per particular specification</t>
  </si>
  <si>
    <t>2.2.5</t>
  </si>
  <si>
    <t>Decommissioning, disconnecting, uncoupling and removal of existing Soft Starter Panels (Pump 1, 2 &amp; 3) deliver and off-load to the site which will be specified by LNW</t>
  </si>
  <si>
    <t>Miniature Substation Maintenance and Refurbishment</t>
  </si>
  <si>
    <t>Maintainance and testing of existing 315kVA 6.6kV Miniature Substaion as per attached specification</t>
  </si>
  <si>
    <t>Replacement of transformer oil with new virgin oil as per SANS 555-1:2018</t>
  </si>
  <si>
    <t>Labeling of miniature substation including warning/danger signs</t>
  </si>
  <si>
    <t>400V 800A 10kA Switchboard and MCC Panels</t>
  </si>
  <si>
    <t>Design, manufacture, test at works, delivery to site, installation, testing on site and commissioning of 400V 800A Switchboard complete with all accessories as per particular specification and drawings</t>
  </si>
  <si>
    <t>Refurbishment and testing of existing Outlet Valves Actuator Panels including the Installation of Remote IO card to be compatible with the new PLC and SCADA system</t>
  </si>
  <si>
    <t>Design, manufacture, test at works, delivery to site, installation, testing on site and commissioning of 2 x 5.5kW Cooling Water Pumps MCC Panel compele with Remote IO card for PLC and SCADA system monitoring and control</t>
  </si>
  <si>
    <t>Design, manufacture, test at works, delivery to site, installation, testing on site and commissioning of 2 x 32kW Service Water Pumps MCC Panel compele with IO card for PLC and SCADA system monitoring and control</t>
  </si>
  <si>
    <t>10kVA 3-IN/1-OUT Uninterruptible Power Supply (UPS)</t>
  </si>
  <si>
    <t>Design, manufacture, test at works, delivery to site, installation, testing on site and commissioning of On-line 5kVA 400/230V UPS complete with 15min standby batteries</t>
  </si>
  <si>
    <t>Cables, Earthwires and Accessories</t>
  </si>
  <si>
    <t>Decommission and disconnect and remove existing cables and deliver to temporary storage location on site</t>
  </si>
  <si>
    <t>Reconnect cable to be reused. Cables to be confirmed on site</t>
  </si>
  <si>
    <t>2.73</t>
  </si>
  <si>
    <t xml:space="preserve">Supply, install, terminate and connect 3.8/6.6KV 3-core Cu, XLPE insulated, low halogen flame retardant PVC, galvanized steel wire armoured as per SANS 1339 Table A </t>
  </si>
  <si>
    <t>2.7.4</t>
  </si>
  <si>
    <t>2.7.5</t>
  </si>
  <si>
    <t>2.7.6</t>
  </si>
  <si>
    <t>Supply and install MV Indoor XLPE Cables Terminations</t>
  </si>
  <si>
    <t>2.7.7</t>
  </si>
  <si>
    <t xml:space="preserve">Supply and install LV Cables Termination </t>
  </si>
  <si>
    <t xml:space="preserve">a) No 7 Steel Glands </t>
  </si>
  <si>
    <t>b) No 7 PVC Shrouds</t>
  </si>
  <si>
    <t>c) No. 0 Steel Glands</t>
  </si>
  <si>
    <t>d) No 0 PVC Shrouds</t>
  </si>
  <si>
    <t>e) No. 3 Steel Glands</t>
  </si>
  <si>
    <t>f) No 3 PVC Shrouds</t>
  </si>
  <si>
    <t>g) 240x16 Cu lugs</t>
  </si>
  <si>
    <t>h) 25x10mm Cu lugs</t>
  </si>
  <si>
    <t>i) 35x10mm Cu lugs</t>
  </si>
  <si>
    <t>j) 120x16mm Cu lugs</t>
  </si>
  <si>
    <t>k) 16x10mm Cu lugs</t>
  </si>
  <si>
    <t>2.7.8</t>
  </si>
  <si>
    <t>Cable support system</t>
  </si>
  <si>
    <t>a) Re-route existing cable ladders and supports to accommodate new cable routes for power, control and instrumentation cables</t>
  </si>
  <si>
    <t>b) PC Sum to supply cable ladders and support to extend the existing cable ladder as required. Exact sixes and quantities to be confirmed on site</t>
  </si>
  <si>
    <t>High Lift Pump Station Earthing and Lighting Protection</t>
  </si>
  <si>
    <t>High Lift Pump Station Small Power and Lighting</t>
  </si>
  <si>
    <t>Pump Station Main PLC and HMI</t>
  </si>
  <si>
    <t>Design, test, deliver to site, install and commissioning of a new main PLC System including all networking equipment.Complete with trunking,terminals,fused terminals,surge arrestors,circuit breakers and panel wiring inclusive of  lugs, core markers, cable markers and mechanical fittings and fixtures. As per the particular specification. (Excluding PLC panel)</t>
  </si>
  <si>
    <t xml:space="preserve">Design, supply, configure and testing of  10/100/1000 Managed Ethernet Switches - 16 ports with 2 managed GB F/O ports, complete with SFPs.
</t>
  </si>
  <si>
    <t>Supply, test, deliver to site, install and commissioning of a new latest 15 inch HMI as per the particular specification</t>
  </si>
  <si>
    <t xml:space="preserve">PLC &amp; HMI programming as per P &amp; ID,  process and control description and control philosophies for various process areas. </t>
  </si>
  <si>
    <t>Pump Station Pump-sets PLCs</t>
  </si>
  <si>
    <t>Design, test, deliver to site, install and commissioning of a new PLC System including all networking equipment.Complete with trunking,terminals,fused terminals,surge arrestors,circuit breakers and panel wiring inclusive of  lugs, core markers, cable markers and mechanical fittings and fixtures. As per the specification.(Excluding PLC panel)</t>
  </si>
  <si>
    <t xml:space="preserve">Design, supply, configure and testing of  10/100/1000 Managed Ethernet Switches - 8 ports with 2 managed GB F/O ports, complete with SFPs.
</t>
  </si>
  <si>
    <t>Supply, test, deliver to site, install and commissioning of a new latest Panelview HMI system similar to the current installation as per the specification</t>
  </si>
  <si>
    <t>3.2.4</t>
  </si>
  <si>
    <t>PLC programming as per P &amp; ID,  process and control description and control philosophies for various process areas. Including the monitoring of the High Lift Pumps</t>
  </si>
  <si>
    <t xml:space="preserve">Supply, delivery, and commissioning of  Pump Station Outlet DN600  Magnetic Flow meter complete with all materials necessary for the complete installation. </t>
  </si>
  <si>
    <t>Supply, delivery, install and commissioing of  Pump Suction Flow Switch complete with all materials necessary for the complete installation.</t>
  </si>
  <si>
    <t>Supply, delivery, install and commissioing of 4 -20mA Transmitter on Pumps DE and NDE Vibration Sensors complete with all material necessary fot the complete installation</t>
  </si>
  <si>
    <t>Supply, delivery, install and commissioing of 4 -20mA Transmitter on Pumps DE and NDE PT100 Temperaure Sensors complete with all material necessary fot the complete installation</t>
  </si>
  <si>
    <t>Supply, delivery, install and commissioing of 4 -20mA Transmitter on Pumps PT100 Casing Temperaure Sensors complete with all material necessary fot the complete installation</t>
  </si>
  <si>
    <t>3.5.9</t>
  </si>
  <si>
    <t>Supply, delivery, install and commissioing of 4 -20mA Transmitter on Motor DE and NDE Bearings PT100 Temperaure Sensors complete with all material necessary fot the complete installation</t>
  </si>
  <si>
    <t>3.5.10</t>
  </si>
  <si>
    <t>Supply, delivery, install and commissioing of 4 -20mA Transmitter on Motor Winding PT100 Temperaure Sensors complete with all material necessary fot the complete installation</t>
  </si>
  <si>
    <t>3.5.11</t>
  </si>
  <si>
    <t>Supply, delivery, install and commissioing of 4 -20mA Transmitter on Motor DE and NDE Vibration Sensors Sensors complete with all material necessary fot the complete installation</t>
  </si>
  <si>
    <t>3.5.12</t>
  </si>
  <si>
    <t>Supply, delivery, install and commissioing of 4 -20mA Transmitter on Motor DE and NDE Bearing Temperature PT100 Sensors complete with all material necessary fot the complete installation</t>
  </si>
  <si>
    <t>3.5.13</t>
  </si>
  <si>
    <t>Supply, delivery, install and commissioing of 4 -20mA Transmitter on Motor Water  Temperature PT100 Sensors complete with all material necessary fot the complete installation</t>
  </si>
  <si>
    <t>3.6.2</t>
  </si>
  <si>
    <t>3.6.3</t>
  </si>
  <si>
    <t>3.6.4</t>
  </si>
  <si>
    <t>Telemetry System</t>
  </si>
  <si>
    <t>Rapid hardening Portland cement 15 for use in the following:</t>
  </si>
  <si>
    <t xml:space="preserve">1) </t>
  </si>
  <si>
    <t>Plastering work</t>
  </si>
  <si>
    <t>PC Sum allowed for purchase and taking delivery of expansion joints</t>
  </si>
  <si>
    <r>
      <t xml:space="preserve">Installation of proprietary expansion joints: </t>
    </r>
    <r>
      <rPr>
        <i/>
        <sz val="10"/>
        <rFont val="Arial"/>
        <family val="2"/>
      </rPr>
      <t>Retrofit saw-cut expansion joints</t>
    </r>
  </si>
  <si>
    <t>Application for proprietary expansion joints sealants:</t>
  </si>
  <si>
    <t>Application type: high movement construction and expansion joints</t>
  </si>
  <si>
    <t>Application: concrete contraction and expansion joints surfaces should be clean, sound and dry prior to application. Apply Dow Corning 888, or similar approved in all accordance with manufacturer's recommendations</t>
  </si>
  <si>
    <t>….......................................................................................</t>
  </si>
  <si>
    <t>Construction joints as detailed on the Drawings and/or pecified in the particular specification</t>
  </si>
  <si>
    <t>3)</t>
  </si>
  <si>
    <t xml:space="preserve">4) </t>
  </si>
  <si>
    <t>Poweder coating</t>
  </si>
  <si>
    <t>Drainage pipes: Exposed Drainiage Pipes @ Basement</t>
  </si>
  <si>
    <t>Flushing, cleaning and painting of drainage pipes @ basement</t>
  </si>
  <si>
    <t>Drainage gullies for bridge deck as per confrimation on site</t>
  </si>
  <si>
    <t>Screeds</t>
  </si>
  <si>
    <t>Floor screeds (1:3) with falls including V-joinys to form panels and smooth towelled finish power float finish to top:</t>
  </si>
  <si>
    <t>Floor  screed: 1 Part cement with 3 parts clean coarse sand with sufficient water until a plastic consistence similar to cement plaster is achieved. Smooth finish to particular specification</t>
  </si>
  <si>
    <t>Plaster and Concrete Repair Work: Repair mix for damaged and peeling of plaster to manufacturer's specs Sika/abe or similar approved products</t>
  </si>
  <si>
    <t>Epoxy based bonding agent and primer to prepare concrete floors to receive screeding (FOSROC NITROBOND EP slowest or approved equivalent</t>
  </si>
  <si>
    <t>Exposed structural steelwork</t>
  </si>
  <si>
    <t>solvent-free abrasion-resistance coating and primer to a minimum thickness of 3mm on:</t>
  </si>
  <si>
    <t>Total of Section 3 Carried to Summary</t>
  </si>
  <si>
    <t>Design, manufacture, test at works, delivery to site, installation, testing on site and commissioning of 6.6kV, 1100kW, 50Hz, 4-pole, 1500rpm Water-cooled, VFD/VSD Compatible High-lift Pump Electric Motor as per as per specification complete with the following:</t>
  </si>
  <si>
    <t>Decommissioning, disconnecting and removal of existing Pumps 1 - 4 Protection Relay Panels, deliver and off-load to the site which will be specified by LNW</t>
  </si>
  <si>
    <t>Decommissioning, disconnecting, and removal of existing Pump 4 Auto Transformer, deliver and off-load to the site which will be specified by LNW</t>
  </si>
  <si>
    <t>Rust removal and painting of miniature substation as per SANS 1091:2012</t>
  </si>
  <si>
    <t>Decommission and removal Relay Panels</t>
  </si>
  <si>
    <t>Design, manufacture, test at works, delivery to site, installation, testing on site and commissioning of Inlet Valves Actuator Panels MCC panels compele with Remote IO card for PLC and SCADA system monitoring and control as per specification</t>
  </si>
  <si>
    <t>Prov Sum allowed for testing, repairs and issuing earthing compliance certificate by specialist earthing and ligthing protection contractor</t>
  </si>
  <si>
    <t>Upgrade the existing SPECTRUM telemetry system as per specification for the entire Ebenezer WS including Rustfontein Reservoir Complex</t>
  </si>
  <si>
    <t>Etc….................................................................................</t>
  </si>
  <si>
    <t xml:space="preserve">Design, manufacture, test at works, supply, delivery to site, installation, testing on site and commissioning of bladder surge tank  with Total vessel volume – 20m³, Operating pressure certificate – PN40, Bladder pre-charge pressure – 800kPa, Tank height -6.3m, Inlet size is as pipe size – DN150,  At operating pressure the expected gas volume is  - 4.8m³ to 8.3m³
</t>
  </si>
  <si>
    <t>a) 2.5 mm² 3-core</t>
  </si>
  <si>
    <t xml:space="preserve">b) 240 mm² 4-core </t>
  </si>
  <si>
    <t>c) 25 mm² 4-core</t>
  </si>
  <si>
    <t xml:space="preserve">a) 35 mm² </t>
  </si>
  <si>
    <t>b) 16 mm²</t>
  </si>
  <si>
    <t>c) 120 mm²</t>
  </si>
  <si>
    <t xml:space="preserve">Supply, delivery, install, test and commission 2 Pair x 1.0mm² Dekabon IOS scn/SWA. cable inclusive of cable straps, lugs, core markers and cable markers.  </t>
  </si>
  <si>
    <t>Supply, delivery  and install CCG Posi Gland to suit 2 Pair x 1.0mm² Dekabon IOS scn/SWA. Cable</t>
  </si>
  <si>
    <t xml:space="preserve">Supply, delivery, install, test and commission 12 Pair x 1.0mm² Dekabon IOS scn/SWA cable inclusive of cable straps, lugs, core markers and cable markers.  </t>
  </si>
  <si>
    <t>Supply, delivery  and install CCG Posi Gland to suit 12 Pair x 1.0mm² Dekabon IOS scn/SWA cable</t>
  </si>
  <si>
    <t>RUSTFONTEIN VALVES REFURBISHMENT</t>
  </si>
  <si>
    <t>Mechanical Refurbishment</t>
  </si>
  <si>
    <t>Removal of the existing Rustfontein reservor flange adaptors and Butterfly valves</t>
  </si>
  <si>
    <t>Cutting of DN900 pipe to accomadate new valve</t>
  </si>
  <si>
    <t>Supply installation and Welding of DN900 PN10 flanges on DN900 pipe</t>
  </si>
  <si>
    <t>Supply and install DN 900 Butterfly outlet valves, PN 10 with F-F 330mm, Complete with Auma actuator for normal open and close operation</t>
  </si>
  <si>
    <t>Supply and install DN 900 Flange Adaptors, PN10</t>
  </si>
  <si>
    <t>Supply and install DN 300 Butterfly outlet valves, PN 10, Complete with Auma actuator for normal open and close operation</t>
  </si>
  <si>
    <t xml:space="preserve">Testing and commissioning of entire valve systems for Rusfontein Reservoir </t>
  </si>
  <si>
    <t>Provisional Sum allowed for the upgrade electrical supply with the Rusfontein Reservoir Complex including application for additional power from the Supply Authority</t>
  </si>
  <si>
    <t>Electrical Refurbishment</t>
  </si>
  <si>
    <t>Total of Section 6 Carried to Summary</t>
  </si>
  <si>
    <t>Total of Section 5 Carried to Summary</t>
  </si>
  <si>
    <t>Total of Section 4 Carried to Summary</t>
  </si>
  <si>
    <t>Percentage (%) mark-up on item 4.1 to 4.4 above for Contractor's overheads, administration charges and profit</t>
  </si>
  <si>
    <t>4.5</t>
  </si>
  <si>
    <t>Supply, install, terminate and connect Bare Copper Earthwire (BCWE) as per specification</t>
  </si>
  <si>
    <t>New VFD/VSD and Switchgear Building</t>
  </si>
  <si>
    <t>Supply, installation, testing of PN64, DN450 Wedge Gate Valve on Common Manifold line Joining to Delivery Common Manifold for High Lift Pumps</t>
  </si>
  <si>
    <t>Supply and installation of DN450, PN 64, single weld on Flanges Common Manifold Line Joining Delivery Common Manifold for High Lift Pumps</t>
  </si>
  <si>
    <t>1.4.11</t>
  </si>
  <si>
    <t>1.4.12</t>
  </si>
  <si>
    <t>1.4.13</t>
  </si>
  <si>
    <t>Suppy, installation and testing of DN450, PN64 Nozzle Check Non-return Valaves. Including Bolts, gaskets for Common manifold Line Joining to Delivery Common Manifold for High Lift Pump</t>
  </si>
  <si>
    <t>Supply and installation of Carbon Steel Flanged Reducer Change to DN500 PN64 / DN550 PN64 for Delivery Common Manifold for High Lift Pumps Joining to Specon Reservoirs Rising Main</t>
  </si>
  <si>
    <t>Supply and installation of Carbon Steel Flanged Reducer Change to DN450 PN64 / DN550 PN64 for Delivery Common Manifold for High Lift Pumps Joining to Specon Reservoirs Rising Main</t>
  </si>
  <si>
    <t>1.4.14</t>
  </si>
  <si>
    <t>1.4.15</t>
  </si>
  <si>
    <t xml:space="preserve">Supply and installation of Carbon Steel Flanged Reducer Change to DN500 PN64 / DN550 PN64 for Delivery Common Manifold for High Lift Pumps </t>
  </si>
  <si>
    <t>1.4.16</t>
  </si>
  <si>
    <t>1.4.17</t>
  </si>
  <si>
    <t>Supply and installation of DN550, PN 64, single weld on Flange Common Manifold Line Joining Delivery Common Manifold for High Lift Pumps Joing to Specon Reservoirs Rising Main</t>
  </si>
  <si>
    <t>Supply and installation of DN500, PN 64, single weld on Flange Common Manifold Line Joining Delivery Common Manifold for High Lift Pumps Joing to Specon Reservoirs Rising Main</t>
  </si>
  <si>
    <t>Cutting of flanges on DN500 pipe and making it plain ended to be suitable for rewelding of DN500, PN64 Flanges on Delivery Common Manifold for High Lift Pumps joining ro Specon Reservoirs Rising Main</t>
  </si>
  <si>
    <t>1.4.18</t>
  </si>
  <si>
    <t>1.4.19</t>
  </si>
  <si>
    <t>Supply and installation of PN64, DN450 Dismantling Joint Adaptor on Common manifold Line Joining to Delivery Common Manifold for High Lift Pumps</t>
  </si>
  <si>
    <t>Supply and install DN500 Magnetic Flow Meter with pressure rating of PN64</t>
  </si>
  <si>
    <t>1.4.20</t>
  </si>
  <si>
    <t>1.4.21</t>
  </si>
  <si>
    <t>1.4.22</t>
  </si>
  <si>
    <t xml:space="preserve">Refurbishment and modification to 5.5kW MCC Panel to be DOL Starters and must be installed with Remote IO Card for PLC/SCADA Control and Monitoring </t>
  </si>
  <si>
    <t xml:space="preserve">Refurbishment and modification to 32kW MCC Panel to be DOL Starters and must be installed with IO Card for PLC/SCADA Control and Monitoring </t>
  </si>
  <si>
    <t>Theoretical and Practical Training for LNW Operation and Maintenance Personnel (including Training Manuals and where necessary traveling, accommodation and meals) (est. 30 personnel)</t>
  </si>
  <si>
    <t>Supply, installation,  testing and commissioning -  multistage pump (for each pump: flow rate = 1250 m3/hour; static head = 330m; efficiency = 84%; no of stages per pump = 3stage; suction port = 350mm and discharge port = 300mm). The pump shall be supplied with all protection devices  such as vibration sensors , casing temperature sensor, DE &amp; NDE temperature sensors driven by 1700kW electric motors</t>
  </si>
  <si>
    <t>Detailed Engineering Design of Main Works</t>
  </si>
  <si>
    <t>Olifantspoort Pump Station 1 (Mechanical, Electrical and Control + Instrumentation)</t>
  </si>
  <si>
    <t>Olifantspoort Pump Station 2 (Mechanical, Electrical and Control + Instrumentation)</t>
  </si>
  <si>
    <t>Ebenezer Pump Station (Mechanical, Electrical and Control + Instrumentation)</t>
  </si>
  <si>
    <t>Olifantspoort Pump Station 3 (Mechanical, Electrical and Control + Instrumentation)</t>
  </si>
  <si>
    <t>Ebenezer Water Treatment Works (Mechanical, Electrical and Control + Instrumentation)</t>
  </si>
  <si>
    <t>1.12.3</t>
  </si>
  <si>
    <t>1.12.4</t>
  </si>
  <si>
    <t>1.12.5</t>
  </si>
  <si>
    <t>Liaison and programming with other contractors and plant operators</t>
  </si>
  <si>
    <t>Three hardcopies and 2-softcopy (on USB) for each mechanical, electrical and control + instrumentation equipment per Olifantspoort Pump Stations (PS1, P2 &amp; PS3), Ebenezer Treatment Works and Pump Station</t>
  </si>
  <si>
    <t>Percentage (%) mark-up on item 8.6 above for Contractor's overheads, administration charges and profit</t>
  </si>
  <si>
    <t>SANS1200C</t>
  </si>
  <si>
    <t>SANS1200D</t>
  </si>
  <si>
    <t>19.1.8</t>
  </si>
  <si>
    <t>19.1.1</t>
  </si>
  <si>
    <t>19.1.3</t>
  </si>
  <si>
    <t>19.1.2</t>
  </si>
  <si>
    <t>19.1.6</t>
  </si>
  <si>
    <t>19.1.16</t>
  </si>
  <si>
    <t>19.1.17</t>
  </si>
  <si>
    <t>19.1.11</t>
  </si>
  <si>
    <t>19.1.13</t>
  </si>
  <si>
    <t>19.1.9</t>
  </si>
  <si>
    <t>19.1.19</t>
  </si>
  <si>
    <t>19.1.22</t>
  </si>
  <si>
    <t>Design, manufacture, test at works, delivery to site, installation, testing on site and commissioning of 6.6kV Switchgear as per particular specification and single line diagram</t>
  </si>
  <si>
    <t>Relocate to new Switchgear Room, maintain and test existing 6.6kV Switchgear for Pumps Motors 5A, 5B, 6A, 6B</t>
  </si>
  <si>
    <t>Upgrade Motor Protection Relays, from current electromechanical relays to numeric relays for Pumps Motors 5A, 5B, 6A, 6B and retrofit to the existing 6.6kV Switchgear</t>
  </si>
  <si>
    <t>Relocate to new Switchgear Room, maintain and test existing 6.6kV Power Factor Correction (PFC) Units for Pumps Motors 5A, 5B, 6A, 6B</t>
  </si>
  <si>
    <t xml:space="preserve">New and Existing MV (6.6kV) Switchgear </t>
  </si>
  <si>
    <t>Decommissioning, disconnecting and removal of existing 6.6kV Switchgear for Pump Motors 1, 2, 3 &amp; 4 deliver and off-load to the site which will be specified by LNW</t>
  </si>
  <si>
    <t xml:space="preserve">Design, manufacture, test at works, delivery to site, installation, testing on site and commissioning of 6.6kV Switchgear battery tripping unit complete with NI-CAD batteries </t>
  </si>
  <si>
    <t>a) 70 mm²</t>
  </si>
  <si>
    <t>a) Supply and install 6.6kV 70mm² XLPE Cable MV Termination kits compete with torque shear lugs</t>
  </si>
  <si>
    <t>5.1.1.2</t>
  </si>
  <si>
    <t>5.1.1.3</t>
  </si>
  <si>
    <t>5.1.1.4</t>
  </si>
  <si>
    <t>5.1.2.5</t>
  </si>
  <si>
    <t>5.1.2.6</t>
  </si>
  <si>
    <t>5.1.2.7</t>
  </si>
  <si>
    <t>5.1.4.3</t>
  </si>
  <si>
    <t>5.1.4.4</t>
  </si>
  <si>
    <t>5.1.4.5</t>
  </si>
  <si>
    <t>5.1.4.6</t>
  </si>
  <si>
    <t>5.1.4.7</t>
  </si>
  <si>
    <t>5.1.4.8</t>
  </si>
  <si>
    <t>5.1.4.9</t>
  </si>
  <si>
    <t>5.1.4.10</t>
  </si>
  <si>
    <t>5.1.4.11</t>
  </si>
  <si>
    <t>5.1.4.12</t>
  </si>
  <si>
    <t>5.1.4.13</t>
  </si>
  <si>
    <t>5.1.4.14</t>
  </si>
  <si>
    <t>5.1.4.15</t>
  </si>
  <si>
    <t>5.1.5.2</t>
  </si>
  <si>
    <t>5.1.5.3</t>
  </si>
  <si>
    <t>5.1.6.3</t>
  </si>
  <si>
    <t>5.1.6.4</t>
  </si>
  <si>
    <t>5.1.6.5</t>
  </si>
  <si>
    <t>5.1.6.6</t>
  </si>
  <si>
    <t>5.1.6.7</t>
  </si>
  <si>
    <t>5.1.6.8</t>
  </si>
  <si>
    <t>5.1.8.2</t>
  </si>
  <si>
    <t>5.1.8.3</t>
  </si>
  <si>
    <t>5.1.9</t>
  </si>
  <si>
    <t>5.1.9.1</t>
  </si>
  <si>
    <t>5.1.9.2</t>
  </si>
  <si>
    <t>5.1.9.3</t>
  </si>
  <si>
    <t>5.1.10</t>
  </si>
  <si>
    <t>5.1.10.1</t>
  </si>
  <si>
    <t>5.1.10.2</t>
  </si>
  <si>
    <t>5.1.11</t>
  </si>
  <si>
    <t>5.1.11.1</t>
  </si>
  <si>
    <t>5.1.11.2</t>
  </si>
  <si>
    <t>5.1.12</t>
  </si>
  <si>
    <t>5.2.3</t>
  </si>
  <si>
    <t>5.2.4</t>
  </si>
  <si>
    <t>5.2.5</t>
  </si>
  <si>
    <t>5.2.6</t>
  </si>
  <si>
    <t>5.2.7</t>
  </si>
  <si>
    <t>Etc…............................................................................</t>
  </si>
  <si>
    <t>SECTION 6 - EWSS PS - MECHANICAL, ELECTRICAL, CONTROL + INSTRUMENTATION AND MINOR CIVIL WORKS REFURBISHMENT</t>
  </si>
  <si>
    <t>SECTION 5</t>
  </si>
  <si>
    <t>OWSS PUMP STATION 1: MECHANICAL, ELECTRICAL &amp; C+ I AND MINOR CIVIL WORKS REFURBISHMENT</t>
  </si>
  <si>
    <t>OWSS PUMP STATION 2: MECHANICAL, ELECTRICAL &amp; C+ I AND MINOR CIVIL WORKS REFURBISHMENT</t>
  </si>
  <si>
    <t>OWSS PUMP STATION 3: MECHANICAL, ELECTRICAL &amp; C+ I AND MINOR CIVIL WORKS REFURBISHMENT</t>
  </si>
  <si>
    <t>EWSS TREATMENT WORKS: MECHANICAL, ELECTRICAL &amp; C+ I AND MINOR CIVIL WORKS REFURBISHMENT</t>
  </si>
  <si>
    <t>SECTION 6</t>
  </si>
  <si>
    <t>EWSS PUMP STATION: MECHANICAL, ELECTRICAL &amp; C+ I AND MINOR CIVIL WORKS REFURBISHMENT</t>
  </si>
  <si>
    <t>Medium and  Low Voltage Cabling and Earth Wires c/w With Terminations</t>
  </si>
  <si>
    <t>Filter Block Building Works Refurbishment</t>
  </si>
  <si>
    <t>5.2.8</t>
  </si>
  <si>
    <t>Supply and install DN 300 Flange Adaptors, PN10</t>
  </si>
  <si>
    <t xml:space="preserve">Provisional Sum allowed for the upgrade for the installation for Control and Instrumentation Equipment including Telemetry System for communication with High Lift Pump Station </t>
  </si>
  <si>
    <t xml:space="preserve">Control and Instrumentation Refurbishment </t>
  </si>
  <si>
    <t>Overhead Cranes, Gantrys and Lifting Equipment for High Lift Pump Station</t>
  </si>
  <si>
    <r>
      <t xml:space="preserve">Design, manufacutre, supply, install, test and commission </t>
    </r>
    <r>
      <rPr>
        <b/>
        <sz val="10"/>
        <rFont val="Arial"/>
        <family val="2"/>
      </rPr>
      <t>5-ton</t>
    </r>
    <r>
      <rPr>
        <sz val="10"/>
        <rFont val="Arial"/>
        <family val="2"/>
      </rPr>
      <t xml:space="preserve"> overhead electricallly operated/controlled crane including all required certification and accessories</t>
    </r>
  </si>
  <si>
    <t>Refurbishment of 10ML Olifantspoort WTW Package Plant. Detailed assessment and quantification of works to be compiled on site and approve by the Employer before work is done</t>
  </si>
  <si>
    <t>Gland and terminate 2 Pair x 1.0mm2 Dekabon IOS scn/SWA 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</si>
</sst>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64" formatCode="_-* #,##0.00_-;\-* #,##0.00_-;_-* &quot;-&quot;_-;_-@_-"/>
    <numFmt numFmtId="165" formatCode="_-[$R-1C09]* #,##0.00_-;\-[$R-1C09]* #,##0.00_-;_-[$R-1C09]* &quot;-&quot;??_-;_-@_-"/>
    <numFmt numFmtId="166" formatCode="_-* #,##0_-;\-* #,##0_-;_-* &quot;-&quot;??_-;_-@_-"/>
    <numFmt numFmtId="167" formatCode="#,##0_ ;\-#,##0\ "/>
  </numFmts>
  <fonts count="28" x14ac:knownFonts="1">
    <font>
      <sz val="11"/>
      <color theme="1"/>
      <name val="Calibri"/>
      <family val="2"/>
      <scheme val="minor"/>
    </font>
    <font>
      <sz val="10"/>
      <name val="Arial"/>
      <family val="2"/>
    </font>
    <font>
      <b/>
      <u/>
      <sz val="10"/>
      <name val="Times New Roman"/>
      <family val="1"/>
    </font>
    <font>
      <sz val="12"/>
      <name val="Arial"/>
      <family val="2"/>
    </font>
    <font>
      <b/>
      <sz val="10"/>
      <name val="Arial"/>
      <family val="2"/>
    </font>
    <font>
      <sz val="10"/>
      <color theme="1"/>
      <name val="Calibri"/>
      <family val="2"/>
      <scheme val="minor"/>
    </font>
    <font>
      <sz val="10"/>
      <color theme="1"/>
      <name val="Arial"/>
      <family val="2"/>
    </font>
    <font>
      <b/>
      <u/>
      <sz val="10"/>
      <name val="Arial"/>
      <family val="2"/>
    </font>
    <font>
      <sz val="10"/>
      <name val="Calibri"/>
      <family val="2"/>
    </font>
    <font>
      <b/>
      <sz val="10"/>
      <color theme="1"/>
      <name val="Arial"/>
      <family val="2"/>
    </font>
    <font>
      <b/>
      <sz val="11"/>
      <color theme="1"/>
      <name val="Calibri"/>
      <family val="2"/>
      <scheme val="minor"/>
    </font>
    <font>
      <vertAlign val="superscript"/>
      <sz val="10"/>
      <name val="Arial"/>
      <family val="2"/>
    </font>
    <font>
      <i/>
      <sz val="10"/>
      <name val="Arial"/>
      <family val="2"/>
    </font>
    <font>
      <sz val="11"/>
      <color theme="1"/>
      <name val="Arial"/>
      <family val="2"/>
    </font>
    <font>
      <b/>
      <sz val="11"/>
      <color theme="1"/>
      <name val="Arial"/>
      <family val="2"/>
    </font>
    <font>
      <u/>
      <sz val="10"/>
      <name val="Times New Roman"/>
      <family val="1"/>
    </font>
    <font>
      <sz val="8"/>
      <name val="Calibri"/>
      <family val="2"/>
      <scheme val="minor"/>
    </font>
    <font>
      <sz val="11"/>
      <color theme="1"/>
      <name val="Calibri"/>
      <family val="2"/>
      <scheme val="minor"/>
    </font>
    <font>
      <u/>
      <sz val="10"/>
      <name val="Arial"/>
      <family val="2"/>
    </font>
    <font>
      <i/>
      <sz val="9"/>
      <name val="Arial"/>
      <family val="2"/>
    </font>
    <font>
      <sz val="10"/>
      <name val="Calibri"/>
      <family val="2"/>
      <scheme val="minor"/>
    </font>
    <font>
      <sz val="10"/>
      <color rgb="FF000000"/>
      <name val="Arial"/>
      <family val="2"/>
    </font>
    <font>
      <sz val="10"/>
      <color theme="1"/>
      <name val="Times New Roman"/>
      <family val="1"/>
    </font>
    <font>
      <b/>
      <i/>
      <sz val="10"/>
      <name val="Arial"/>
      <family val="2"/>
    </font>
    <font>
      <i/>
      <sz val="10"/>
      <color rgb="FF000000"/>
      <name val="Arial"/>
      <family val="2"/>
    </font>
    <font>
      <b/>
      <u/>
      <sz val="10"/>
      <color theme="1"/>
      <name val="Arial"/>
      <family val="2"/>
    </font>
    <font>
      <b/>
      <sz val="10"/>
      <color rgb="FF000000"/>
      <name val="Arial"/>
      <family val="2"/>
    </font>
    <font>
      <sz val="10"/>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22">
    <xf numFmtId="0" fontId="0" fillId="0" borderId="0"/>
    <xf numFmtId="3" fontId="1" fillId="0" borderId="0" applyFont="0" applyFill="0" applyBorder="0" applyAlignment="0" applyProtection="0"/>
    <xf numFmtId="0" fontId="2" fillId="0" borderId="0"/>
    <xf numFmtId="43" fontId="1" fillId="0" borderId="0" applyFont="0" applyFill="0" applyBorder="0" applyAlignment="0" applyProtection="0"/>
    <xf numFmtId="0" fontId="3"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5"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7" fillId="0" borderId="0" applyFont="0" applyFill="0" applyBorder="0" applyAlignment="0" applyProtection="0"/>
    <xf numFmtId="43" fontId="17" fillId="0" borderId="0" applyFont="0" applyFill="0" applyBorder="0" applyAlignment="0" applyProtection="0"/>
    <xf numFmtId="0" fontId="27" fillId="0" borderId="0"/>
  </cellStyleXfs>
  <cellXfs count="438">
    <xf numFmtId="0" fontId="0" fillId="0" borderId="0" xfId="0"/>
    <xf numFmtId="164" fontId="4" fillId="0" borderId="4" xfId="3" applyNumberFormat="1" applyFont="1" applyFill="1" applyBorder="1" applyAlignment="1">
      <alignment horizontal="center" vertical="center"/>
    </xf>
    <xf numFmtId="164" fontId="1" fillId="0" borderId="5" xfId="3" applyNumberFormat="1" applyFont="1" applyBorder="1" applyAlignment="1">
      <alignment horizontal="center" vertical="center"/>
    </xf>
    <xf numFmtId="41" fontId="6" fillId="0" borderId="5" xfId="3" applyNumberFormat="1" applyFont="1" applyBorder="1" applyAlignment="1">
      <alignment horizontal="center" vertical="center"/>
    </xf>
    <xf numFmtId="0" fontId="1" fillId="0" borderId="7" xfId="0" applyFont="1" applyBorder="1" applyAlignment="1">
      <alignment horizontal="left" vertical="center"/>
    </xf>
    <xf numFmtId="0" fontId="1" fillId="0" borderId="7" xfId="4" applyFont="1" applyBorder="1" applyAlignment="1">
      <alignment horizontal="center" vertical="center" wrapText="1"/>
    </xf>
    <xf numFmtId="41" fontId="1" fillId="0" borderId="7" xfId="3" applyNumberFormat="1" applyFont="1" applyBorder="1" applyAlignment="1">
      <alignment horizontal="center" vertical="center"/>
    </xf>
    <xf numFmtId="41" fontId="1" fillId="0" borderId="7" xfId="3" applyNumberFormat="1" applyFont="1" applyBorder="1" applyAlignment="1">
      <alignment vertical="center"/>
    </xf>
    <xf numFmtId="0" fontId="4" fillId="0" borderId="6" xfId="0" applyFont="1" applyBorder="1" applyAlignment="1">
      <alignment horizontal="left" vertical="center"/>
    </xf>
    <xf numFmtId="0" fontId="4" fillId="0" borderId="0" xfId="0" applyFont="1" applyAlignment="1">
      <alignment horizontal="left" vertical="center"/>
    </xf>
    <xf numFmtId="0" fontId="4" fillId="0" borderId="7" xfId="0"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left" vertical="center"/>
    </xf>
    <xf numFmtId="0" fontId="4" fillId="0" borderId="6" xfId="0" applyFont="1" applyBorder="1" applyAlignment="1">
      <alignment horizontal="center" vertical="center" wrapText="1"/>
    </xf>
    <xf numFmtId="0" fontId="6" fillId="0" borderId="6" xfId="0" applyFont="1" applyBorder="1" applyAlignment="1">
      <alignment horizontal="center" vertical="center" wrapText="1"/>
    </xf>
    <xf numFmtId="164" fontId="1" fillId="0" borderId="0" xfId="3" applyNumberFormat="1" applyFont="1" applyBorder="1" applyAlignment="1">
      <alignment horizontal="center" vertical="center"/>
    </xf>
    <xf numFmtId="41" fontId="1" fillId="0" borderId="0" xfId="3" applyNumberFormat="1" applyFont="1" applyBorder="1" applyAlignment="1">
      <alignment horizontal="center" vertical="center"/>
    </xf>
    <xf numFmtId="0" fontId="1" fillId="0" borderId="0" xfId="4" applyFont="1" applyAlignment="1">
      <alignment horizontal="center" vertical="center" wrapText="1"/>
    </xf>
    <xf numFmtId="0" fontId="4" fillId="0" borderId="5" xfId="0" applyFont="1" applyBorder="1" applyAlignment="1">
      <alignment horizontal="left" vertical="center" wrapText="1"/>
    </xf>
    <xf numFmtId="0" fontId="1" fillId="0" borderId="5" xfId="0" applyFont="1" applyBorder="1" applyAlignment="1">
      <alignment horizontal="center" vertical="center" wrapText="1"/>
    </xf>
    <xf numFmtId="165" fontId="1" fillId="0" borderId="5" xfId="1" applyNumberFormat="1" applyFont="1" applyFill="1" applyBorder="1" applyAlignment="1">
      <alignment vertical="center"/>
    </xf>
    <xf numFmtId="165" fontId="1" fillId="0" borderId="5" xfId="0" applyNumberFormat="1" applyFont="1" applyBorder="1" applyAlignment="1">
      <alignmen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165" fontId="4" fillId="0" borderId="5" xfId="1" applyNumberFormat="1" applyFont="1" applyFill="1" applyBorder="1" applyAlignment="1">
      <alignment vertical="center"/>
    </xf>
    <xf numFmtId="0" fontId="7" fillId="0" borderId="0" xfId="2" applyFont="1" applyAlignment="1">
      <alignment horizontal="left" vertical="center"/>
    </xf>
    <xf numFmtId="0" fontId="1" fillId="0" borderId="5" xfId="0" quotePrefix="1" applyFont="1" applyBorder="1" applyAlignment="1">
      <alignment horizontal="center" vertical="center" wrapText="1"/>
    </xf>
    <xf numFmtId="0" fontId="1" fillId="0" borderId="0" xfId="0" quotePrefix="1" applyFont="1" applyAlignment="1">
      <alignment horizontal="left" vertical="center"/>
    </xf>
    <xf numFmtId="0" fontId="6" fillId="0" borderId="5" xfId="0" applyFont="1" applyBorder="1" applyAlignment="1">
      <alignment horizontal="center" vertical="center" wrapText="1"/>
    </xf>
    <xf numFmtId="0" fontId="6" fillId="0" borderId="0" xfId="0" applyFont="1" applyAlignment="1">
      <alignment horizontal="left" vertical="center"/>
    </xf>
    <xf numFmtId="165" fontId="1" fillId="0" borderId="4" xfId="0" applyNumberFormat="1" applyFont="1" applyBorder="1" applyAlignment="1">
      <alignment vertical="center" wrapText="1"/>
    </xf>
    <xf numFmtId="0" fontId="5" fillId="0" borderId="0" xfId="0" applyFont="1" applyAlignment="1">
      <alignment vertical="center"/>
    </xf>
    <xf numFmtId="0" fontId="1" fillId="0" borderId="5" xfId="4" applyFont="1" applyBorder="1" applyAlignment="1">
      <alignment horizontal="center" vertical="center" wrapText="1"/>
    </xf>
    <xf numFmtId="0" fontId="1" fillId="0" borderId="5" xfId="0" applyFont="1" applyBorder="1" applyAlignment="1">
      <alignment vertical="center" wrapText="1"/>
    </xf>
    <xf numFmtId="0" fontId="4" fillId="0" borderId="0" xfId="0" applyFont="1" applyAlignment="1">
      <alignment horizontal="center" vertical="center" wrapText="1"/>
    </xf>
    <xf numFmtId="0" fontId="5" fillId="0" borderId="5" xfId="0" applyFont="1" applyBorder="1" applyAlignment="1">
      <alignment vertical="center"/>
    </xf>
    <xf numFmtId="0" fontId="5" fillId="0" borderId="5" xfId="0" applyFont="1" applyBorder="1" applyAlignment="1">
      <alignment vertical="center" wrapText="1"/>
    </xf>
    <xf numFmtId="0" fontId="5" fillId="0" borderId="0" xfId="0" applyFont="1" applyAlignment="1">
      <alignment vertical="center" wrapText="1"/>
    </xf>
    <xf numFmtId="0" fontId="9" fillId="0" borderId="6" xfId="0" applyFont="1" applyBorder="1" applyAlignment="1">
      <alignment horizontal="center" vertical="center" wrapText="1"/>
    </xf>
    <xf numFmtId="41" fontId="6" fillId="0" borderId="0" xfId="3" applyNumberFormat="1" applyFont="1" applyBorder="1" applyAlignment="1">
      <alignment horizontal="center" vertical="center"/>
    </xf>
    <xf numFmtId="0" fontId="1" fillId="0" borderId="0" xfId="6" applyAlignment="1">
      <alignment horizontal="left" vertical="center" wrapText="1"/>
    </xf>
    <xf numFmtId="0" fontId="5" fillId="0" borderId="0" xfId="0" applyFont="1" applyAlignment="1">
      <alignment horizontal="left" vertical="center"/>
    </xf>
    <xf numFmtId="0" fontId="1" fillId="0" borderId="5" xfId="6" applyBorder="1" applyAlignment="1">
      <alignment horizontal="center" vertical="center" wrapText="1"/>
    </xf>
    <xf numFmtId="1" fontId="1" fillId="0" borderId="5" xfId="3" applyNumberFormat="1" applyFont="1" applyFill="1" applyBorder="1" applyAlignment="1">
      <alignment horizontal="center" vertical="center" wrapText="1"/>
    </xf>
    <xf numFmtId="1" fontId="1" fillId="0" borderId="5" xfId="5" applyNumberFormat="1" applyFont="1" applyFill="1" applyBorder="1" applyAlignment="1">
      <alignment horizontal="center" vertical="center" wrapText="1"/>
    </xf>
    <xf numFmtId="0" fontId="1" fillId="0" borderId="5" xfId="8" applyBorder="1" applyAlignment="1">
      <alignment horizontal="center" vertical="center" wrapText="1"/>
    </xf>
    <xf numFmtId="0" fontId="6" fillId="0" borderId="5" xfId="0" applyFont="1" applyBorder="1" applyAlignment="1">
      <alignment horizontal="center" vertical="center"/>
    </xf>
    <xf numFmtId="0" fontId="6" fillId="0" borderId="0" xfId="0" applyFont="1" applyAlignment="1">
      <alignment horizontal="center" vertical="center"/>
    </xf>
    <xf numFmtId="0" fontId="1" fillId="0" borderId="7" xfId="6" applyBorder="1" applyAlignment="1">
      <alignment horizontal="left" vertical="center" wrapText="1"/>
    </xf>
    <xf numFmtId="0" fontId="1" fillId="0" borderId="7" xfId="6" applyBorder="1" applyAlignment="1">
      <alignment horizontal="center" vertical="center" wrapText="1"/>
    </xf>
    <xf numFmtId="1" fontId="1" fillId="0" borderId="0" xfId="3" applyNumberFormat="1" applyFont="1" applyFill="1" applyBorder="1" applyAlignment="1">
      <alignment horizontal="center" vertical="center" wrapText="1"/>
    </xf>
    <xf numFmtId="0" fontId="6" fillId="0" borderId="0" xfId="0" applyFont="1" applyAlignment="1">
      <alignment vertical="center"/>
    </xf>
    <xf numFmtId="0" fontId="4" fillId="0" borderId="0" xfId="2" applyFont="1" applyAlignment="1">
      <alignment horizontal="left" vertical="center"/>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4" fillId="0" borderId="5" xfId="0" applyFont="1" applyBorder="1" applyAlignment="1">
      <alignment vertical="center" wrapText="1"/>
    </xf>
    <xf numFmtId="164" fontId="1" fillId="0" borderId="5" xfId="3" applyNumberFormat="1" applyFont="1" applyBorder="1" applyAlignment="1">
      <alignment horizontal="center" vertical="center" wrapText="1"/>
    </xf>
    <xf numFmtId="41" fontId="1" fillId="0" borderId="5" xfId="3" applyNumberFormat="1" applyFont="1" applyBorder="1" applyAlignment="1">
      <alignment horizontal="center" vertical="center" wrapText="1"/>
    </xf>
    <xf numFmtId="0" fontId="5" fillId="0" borderId="7" xfId="0" applyFont="1" applyBorder="1" applyAlignment="1">
      <alignment horizontal="center" vertical="center" wrapText="1"/>
    </xf>
    <xf numFmtId="0" fontId="1" fillId="0" borderId="5" xfId="0" applyFont="1" applyBorder="1" applyAlignment="1">
      <alignment horizontal="center" vertical="center"/>
    </xf>
    <xf numFmtId="0" fontId="0" fillId="0" borderId="0" xfId="0" applyAlignment="1">
      <alignment horizontal="left"/>
    </xf>
    <xf numFmtId="0" fontId="4" fillId="0" borderId="6" xfId="0" applyFont="1" applyBorder="1" applyAlignment="1">
      <alignment horizontal="left"/>
    </xf>
    <xf numFmtId="0" fontId="10" fillId="0" borderId="6"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center" vertical="center"/>
    </xf>
    <xf numFmtId="0" fontId="6" fillId="0" borderId="0" xfId="0" applyFont="1" applyAlignment="1">
      <alignment vertical="center" wrapText="1"/>
    </xf>
    <xf numFmtId="0" fontId="5" fillId="0" borderId="0" xfId="0" applyFont="1"/>
    <xf numFmtId="0" fontId="4" fillId="0" borderId="4" xfId="0" applyFont="1" applyBorder="1" applyAlignment="1">
      <alignment vertical="center" wrapText="1"/>
    </xf>
    <xf numFmtId="0" fontId="1" fillId="0" borderId="10" xfId="0" applyFont="1" applyBorder="1" applyAlignment="1">
      <alignment vertical="center" wrapText="1"/>
    </xf>
    <xf numFmtId="0" fontId="5" fillId="0" borderId="0" xfId="0" applyFont="1" applyAlignment="1">
      <alignment wrapText="1"/>
    </xf>
    <xf numFmtId="0" fontId="6" fillId="0" borderId="7" xfId="0" applyFont="1" applyBorder="1" applyAlignment="1">
      <alignment horizontal="left" vertical="center"/>
    </xf>
    <xf numFmtId="0" fontId="6" fillId="0" borderId="0" xfId="0" applyFont="1" applyAlignment="1">
      <alignment horizontal="center" vertical="center" wrapText="1"/>
    </xf>
    <xf numFmtId="0" fontId="1" fillId="0" borderId="6" xfId="6" applyBorder="1" applyAlignment="1">
      <alignment horizontal="center" vertical="center" wrapText="1"/>
    </xf>
    <xf numFmtId="0" fontId="6" fillId="0" borderId="6" xfId="0" applyFont="1" applyBorder="1" applyAlignment="1">
      <alignment horizontal="center" vertical="center"/>
    </xf>
    <xf numFmtId="0" fontId="1" fillId="0" borderId="6" xfId="4" applyFont="1" applyBorder="1" applyAlignment="1">
      <alignment horizontal="center" vertical="center" wrapText="1"/>
    </xf>
    <xf numFmtId="0" fontId="13" fillId="0" borderId="0" xfId="0" applyFont="1" applyAlignment="1">
      <alignment horizontal="left"/>
    </xf>
    <xf numFmtId="0" fontId="6" fillId="0" borderId="5" xfId="0" applyFont="1" applyBorder="1" applyAlignment="1">
      <alignment vertical="center" wrapText="1"/>
    </xf>
    <xf numFmtId="0" fontId="14" fillId="0" borderId="6" xfId="0" applyFont="1" applyBorder="1" applyAlignment="1">
      <alignment horizontal="left"/>
    </xf>
    <xf numFmtId="0" fontId="9" fillId="0" borderId="0" xfId="0" applyFont="1" applyAlignment="1">
      <alignment horizontal="left" vertical="center"/>
    </xf>
    <xf numFmtId="0" fontId="6" fillId="0" borderId="0" xfId="0" quotePrefix="1" applyFont="1" applyAlignment="1">
      <alignment horizontal="left" vertical="center"/>
    </xf>
    <xf numFmtId="2" fontId="1" fillId="0" borderId="6"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4" fillId="0" borderId="0" xfId="9" applyFont="1" applyAlignment="1">
      <alignment horizontal="left"/>
    </xf>
    <xf numFmtId="0" fontId="1" fillId="0" borderId="0" xfId="9" applyAlignment="1">
      <alignment horizontal="left" vertical="center"/>
    </xf>
    <xf numFmtId="0" fontId="1" fillId="0" borderId="6" xfId="0" applyFont="1" applyBorder="1" applyAlignment="1">
      <alignment vertical="center" wrapText="1"/>
    </xf>
    <xf numFmtId="0" fontId="4" fillId="0" borderId="6" xfId="0" applyFont="1" applyBorder="1" applyAlignment="1">
      <alignment vertical="center"/>
    </xf>
    <xf numFmtId="0" fontId="1" fillId="0" borderId="6" xfId="0" quotePrefix="1" applyFont="1" applyBorder="1" applyAlignment="1">
      <alignment horizontal="center" vertical="center" wrapText="1"/>
    </xf>
    <xf numFmtId="0" fontId="1" fillId="0" borderId="7" xfId="0" applyFont="1" applyBorder="1" applyAlignment="1">
      <alignment horizontal="center" vertical="center" wrapText="1"/>
    </xf>
    <xf numFmtId="0" fontId="1" fillId="0" borderId="0" xfId="2" applyFont="1" applyAlignment="1">
      <alignment horizontal="left" vertical="center"/>
    </xf>
    <xf numFmtId="0" fontId="18" fillId="0" borderId="0" xfId="2" applyFont="1" applyAlignment="1">
      <alignment horizontal="left" vertical="center"/>
    </xf>
    <xf numFmtId="0" fontId="18" fillId="0" borderId="0" xfId="0" applyFont="1" applyAlignment="1">
      <alignment horizontal="left" vertical="center"/>
    </xf>
    <xf numFmtId="0" fontId="4" fillId="0" borderId="6" xfId="2" applyFont="1" applyBorder="1" applyAlignment="1">
      <alignment horizontal="left" vertical="center"/>
    </xf>
    <xf numFmtId="41" fontId="1" fillId="0" borderId="0" xfId="3" applyNumberFormat="1" applyFont="1" applyBorder="1" applyAlignment="1">
      <alignment vertical="center"/>
    </xf>
    <xf numFmtId="0" fontId="18" fillId="0" borderId="6" xfId="0" applyFont="1" applyBorder="1" applyAlignment="1">
      <alignment horizontal="left" vertical="center"/>
    </xf>
    <xf numFmtId="0" fontId="1" fillId="0" borderId="9" xfId="0" applyFont="1" applyBorder="1" applyAlignment="1">
      <alignment horizontal="center" vertical="center" wrapText="1"/>
    </xf>
    <xf numFmtId="0" fontId="4" fillId="0" borderId="0" xfId="0" applyFont="1" applyAlignment="1">
      <alignment horizontal="left" vertical="center" wrapText="1"/>
    </xf>
    <xf numFmtId="0" fontId="4" fillId="0" borderId="10" xfId="0" applyFont="1" applyBorder="1" applyAlignment="1">
      <alignment horizontal="center" vertical="center" wrapText="1"/>
    </xf>
    <xf numFmtId="164" fontId="4" fillId="0" borderId="10" xfId="3" applyNumberFormat="1" applyFont="1" applyFill="1" applyBorder="1" applyAlignment="1">
      <alignment horizontal="center" vertical="center"/>
    </xf>
    <xf numFmtId="0" fontId="4" fillId="0" borderId="0" xfId="0" applyFont="1" applyAlignment="1">
      <alignment vertical="center" wrapText="1"/>
    </xf>
    <xf numFmtId="164" fontId="1" fillId="0" borderId="0" xfId="3" applyNumberFormat="1" applyFont="1" applyBorder="1" applyAlignment="1">
      <alignment horizontal="center" vertical="center" wrapText="1"/>
    </xf>
    <xf numFmtId="41" fontId="1" fillId="0" borderId="0" xfId="3" applyNumberFormat="1" applyFont="1" applyBorder="1" applyAlignment="1">
      <alignment horizontal="center" vertical="center" wrapText="1"/>
    </xf>
    <xf numFmtId="0" fontId="4" fillId="0" borderId="11" xfId="0" applyFont="1" applyBorder="1" applyAlignment="1">
      <alignment horizontal="center" vertical="center" wrapText="1"/>
    </xf>
    <xf numFmtId="0" fontId="1" fillId="0" borderId="14" xfId="0" applyFont="1" applyBorder="1" applyAlignment="1">
      <alignment horizontal="center" vertical="center" wrapText="1"/>
    </xf>
    <xf numFmtId="0" fontId="7" fillId="0" borderId="14" xfId="2" applyFont="1" applyBorder="1" applyAlignment="1">
      <alignment horizontal="left" vertical="center"/>
    </xf>
    <xf numFmtId="0" fontId="1" fillId="0" borderId="11" xfId="0" applyFont="1" applyBorder="1" applyAlignment="1">
      <alignment horizontal="center" vertical="center" wrapText="1"/>
    </xf>
    <xf numFmtId="0" fontId="7" fillId="0" borderId="11" xfId="2" applyFont="1" applyBorder="1" applyAlignment="1">
      <alignment horizontal="left" vertical="center"/>
    </xf>
    <xf numFmtId="0" fontId="1" fillId="0" borderId="15" xfId="0" applyFont="1" applyBorder="1" applyAlignment="1">
      <alignment horizontal="left" vertical="center"/>
    </xf>
    <xf numFmtId="164" fontId="1" fillId="0" borderId="10" xfId="3" applyNumberFormat="1" applyFont="1" applyBorder="1" applyAlignment="1">
      <alignment horizontal="center" vertical="center"/>
    </xf>
    <xf numFmtId="0" fontId="4" fillId="0" borderId="5" xfId="0" applyFont="1" applyBorder="1" applyAlignment="1">
      <alignment vertical="center"/>
    </xf>
    <xf numFmtId="0" fontId="1" fillId="0" borderId="10" xfId="0" applyFont="1" applyBorder="1" applyAlignment="1">
      <alignment horizontal="center" vertical="center" wrapText="1"/>
    </xf>
    <xf numFmtId="164" fontId="1" fillId="0" borderId="10" xfId="3" applyNumberFormat="1" applyFont="1" applyBorder="1" applyAlignment="1">
      <alignment horizontal="center" vertical="center" wrapText="1"/>
    </xf>
    <xf numFmtId="0" fontId="9" fillId="0" borderId="6" xfId="0" applyFont="1" applyBorder="1" applyAlignment="1">
      <alignment horizontal="center" vertical="center"/>
    </xf>
    <xf numFmtId="0" fontId="1" fillId="0" borderId="0" xfId="6" applyAlignment="1">
      <alignment horizontal="center" vertical="center" wrapText="1"/>
    </xf>
    <xf numFmtId="1" fontId="1" fillId="0" borderId="0" xfId="5" applyNumberFormat="1" applyFont="1" applyFill="1" applyBorder="1" applyAlignment="1">
      <alignment horizontal="center" vertical="center" wrapText="1"/>
    </xf>
    <xf numFmtId="0" fontId="1" fillId="0" borderId="5" xfId="7" applyBorder="1" applyAlignment="1">
      <alignment horizontal="center" vertical="center" wrapText="1"/>
    </xf>
    <xf numFmtId="0" fontId="4" fillId="0" borderId="5" xfId="6" applyFont="1" applyBorder="1" applyAlignment="1">
      <alignment horizontal="center" vertical="center" wrapText="1"/>
    </xf>
    <xf numFmtId="0" fontId="4" fillId="0" borderId="0" xfId="0" applyFont="1" applyAlignment="1">
      <alignment horizontal="left"/>
    </xf>
    <xf numFmtId="0" fontId="10" fillId="0" borderId="0" xfId="0" applyFont="1" applyAlignment="1">
      <alignment horizontal="left"/>
    </xf>
    <xf numFmtId="41" fontId="1" fillId="0" borderId="5" xfId="3" applyNumberFormat="1" applyFont="1" applyBorder="1" applyAlignment="1">
      <alignment horizontal="center" vertical="center"/>
    </xf>
    <xf numFmtId="0" fontId="1" fillId="0" borderId="10" xfId="4" applyFont="1" applyBorder="1" applyAlignment="1">
      <alignment horizontal="center" vertical="center" wrapText="1"/>
    </xf>
    <xf numFmtId="41" fontId="1" fillId="0" borderId="5" xfId="3" applyNumberFormat="1" applyFont="1" applyBorder="1" applyAlignment="1">
      <alignment vertical="center"/>
    </xf>
    <xf numFmtId="0" fontId="6" fillId="0" borderId="7" xfId="0" applyFont="1" applyBorder="1" applyAlignment="1">
      <alignment vertical="center" wrapText="1"/>
    </xf>
    <xf numFmtId="0" fontId="5" fillId="0" borderId="7" xfId="0" applyFont="1" applyBorder="1" applyAlignment="1">
      <alignment horizontal="left" vertical="center"/>
    </xf>
    <xf numFmtId="0" fontId="7" fillId="0" borderId="7" xfId="2" applyFont="1" applyBorder="1" applyAlignment="1">
      <alignment horizontal="left" vertical="center"/>
    </xf>
    <xf numFmtId="0" fontId="7" fillId="0" borderId="6" xfId="2" applyFont="1" applyBorder="1" applyAlignment="1">
      <alignment horizontal="left" vertical="center"/>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4" fillId="0" borderId="7" xfId="0" applyFont="1" applyBorder="1" applyAlignment="1">
      <alignment horizontal="left" vertical="center" wrapText="1"/>
    </xf>
    <xf numFmtId="0" fontId="9" fillId="0" borderId="0" xfId="0" applyFont="1" applyAlignment="1">
      <alignment vertical="center"/>
    </xf>
    <xf numFmtId="164" fontId="4" fillId="0" borderId="14" xfId="3" applyNumberFormat="1" applyFont="1" applyFill="1" applyBorder="1" applyAlignment="1">
      <alignment horizontal="center" vertical="center" wrapText="1"/>
    </xf>
    <xf numFmtId="0" fontId="18" fillId="0" borderId="5" xfId="0" applyFont="1" applyBorder="1" applyAlignment="1">
      <alignment horizontal="center" vertical="center" wrapText="1"/>
    </xf>
    <xf numFmtId="0" fontId="18" fillId="0" borderId="0" xfId="4" applyFont="1" applyAlignment="1">
      <alignment horizontal="center" vertical="center" wrapText="1"/>
    </xf>
    <xf numFmtId="0" fontId="1" fillId="0" borderId="5" xfId="18" applyBorder="1" applyAlignment="1">
      <alignment horizontal="center" vertical="center" wrapText="1"/>
    </xf>
    <xf numFmtId="0" fontId="1" fillId="0" borderId="0" xfId="4" applyFont="1" applyAlignment="1">
      <alignment vertical="center" wrapText="1"/>
    </xf>
    <xf numFmtId="0" fontId="4" fillId="0" borderId="0" xfId="4" applyFont="1" applyAlignment="1">
      <alignment horizontal="center" vertical="center" wrapText="1"/>
    </xf>
    <xf numFmtId="0" fontId="6" fillId="0" borderId="6" xfId="0" applyFont="1" applyBorder="1" applyAlignment="1">
      <alignment vertical="center"/>
    </xf>
    <xf numFmtId="0" fontId="1" fillId="0" borderId="0" xfId="20" applyNumberFormat="1" applyFont="1" applyFill="1" applyBorder="1" applyAlignment="1">
      <alignment horizontal="center" vertical="center"/>
    </xf>
    <xf numFmtId="0" fontId="1" fillId="0" borderId="0" xfId="3" applyNumberFormat="1" applyFont="1" applyFill="1" applyBorder="1" applyAlignment="1">
      <alignment horizontal="center" vertical="center"/>
    </xf>
    <xf numFmtId="0" fontId="21" fillId="0" borderId="6" xfId="0" applyFont="1" applyBorder="1" applyAlignment="1">
      <alignment horizontal="left" vertical="center" wrapText="1"/>
    </xf>
    <xf numFmtId="0" fontId="21" fillId="0" borderId="0" xfId="0" applyFont="1" applyAlignment="1">
      <alignment horizontal="left" vertical="center" wrapText="1"/>
    </xf>
    <xf numFmtId="164" fontId="1" fillId="0" borderId="5" xfId="3" applyNumberFormat="1" applyFont="1" applyFill="1" applyBorder="1" applyAlignment="1">
      <alignment horizontal="center" vertical="center"/>
    </xf>
    <xf numFmtId="0" fontId="4" fillId="0" borderId="5" xfId="4" applyFont="1" applyBorder="1" applyAlignment="1">
      <alignment horizontal="center" vertical="center" wrapText="1"/>
    </xf>
    <xf numFmtId="0" fontId="9" fillId="0" borderId="0" xfId="0" applyFont="1" applyAlignment="1">
      <alignment horizontal="center" vertical="center"/>
    </xf>
    <xf numFmtId="0" fontId="9" fillId="0" borderId="5" xfId="0" applyFont="1" applyBorder="1" applyAlignment="1">
      <alignment vertical="center"/>
    </xf>
    <xf numFmtId="0" fontId="9" fillId="0" borderId="7" xfId="0" applyFont="1" applyBorder="1" applyAlignment="1">
      <alignment horizontal="center" vertical="center"/>
    </xf>
    <xf numFmtId="0" fontId="1" fillId="0" borderId="7" xfId="0" applyFont="1" applyBorder="1" applyAlignment="1">
      <alignment horizontal="left" vertical="center" wrapText="1"/>
    </xf>
    <xf numFmtId="0" fontId="6" fillId="0" borderId="0" xfId="0" applyFont="1" applyAlignment="1">
      <alignment horizontal="left" vertical="center" wrapText="1"/>
    </xf>
    <xf numFmtId="0" fontId="1" fillId="0" borderId="0" xfId="4" applyFont="1" applyAlignment="1">
      <alignment horizontal="left" vertical="center" wrapText="1"/>
    </xf>
    <xf numFmtId="0" fontId="1" fillId="0" borderId="6" xfId="4" applyFont="1" applyBorder="1" applyAlignment="1">
      <alignment horizontal="left" vertical="center" wrapText="1"/>
    </xf>
    <xf numFmtId="41" fontId="4" fillId="0" borderId="0" xfId="3" applyNumberFormat="1" applyFont="1" applyFill="1" applyBorder="1" applyAlignment="1">
      <alignment horizontal="center" vertical="center"/>
    </xf>
    <xf numFmtId="165" fontId="4" fillId="0" borderId="5" xfId="0" applyNumberFormat="1" applyFont="1" applyBorder="1" applyAlignment="1">
      <alignment vertical="center" wrapText="1"/>
    </xf>
    <xf numFmtId="0" fontId="1" fillId="0" borderId="0" xfId="0" applyFont="1" applyAlignment="1">
      <alignment vertical="center" wrapText="1"/>
    </xf>
    <xf numFmtId="0" fontId="1" fillId="0" borderId="5" xfId="4" applyFont="1" applyBorder="1" applyAlignment="1">
      <alignment vertical="center" wrapText="1"/>
    </xf>
    <xf numFmtId="0" fontId="4" fillId="0" borderId="0" xfId="9" applyFont="1" applyAlignment="1">
      <alignment horizontal="center" vertical="center" wrapText="1"/>
    </xf>
    <xf numFmtId="0" fontId="18" fillId="0" borderId="0" xfId="0" applyFont="1" applyAlignment="1">
      <alignment horizontal="center" vertical="center" wrapText="1"/>
    </xf>
    <xf numFmtId="0" fontId="18" fillId="0" borderId="5" xfId="4" applyFont="1" applyBorder="1" applyAlignment="1">
      <alignment horizontal="center" vertical="center" wrapText="1"/>
    </xf>
    <xf numFmtId="0" fontId="13" fillId="0" borderId="0" xfId="0" applyFont="1"/>
    <xf numFmtId="0" fontId="1" fillId="0" borderId="7" xfId="9" applyBorder="1" applyAlignment="1">
      <alignment horizontal="left" vertical="center"/>
    </xf>
    <xf numFmtId="0" fontId="1" fillId="0" borderId="0" xfId="9" applyAlignment="1">
      <alignment horizontal="center" wrapText="1"/>
    </xf>
    <xf numFmtId="0" fontId="1" fillId="0" borderId="6" xfId="9" applyBorder="1" applyAlignment="1">
      <alignment horizontal="left"/>
    </xf>
    <xf numFmtId="0" fontId="1" fillId="0" borderId="7" xfId="9" applyBorder="1" applyAlignment="1">
      <alignment horizontal="left"/>
    </xf>
    <xf numFmtId="0" fontId="13" fillId="0" borderId="0" xfId="0" applyFont="1" applyAlignment="1">
      <alignment horizontal="center"/>
    </xf>
    <xf numFmtId="0" fontId="1" fillId="0" borderId="5" xfId="0" applyFont="1" applyBorder="1" applyAlignment="1">
      <alignment horizontal="center"/>
    </xf>
    <xf numFmtId="164" fontId="1" fillId="0" borderId="7" xfId="3" applyNumberFormat="1"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vertical="center"/>
    </xf>
    <xf numFmtId="0" fontId="6" fillId="0" borderId="9" xfId="0" applyFont="1" applyBorder="1" applyAlignment="1">
      <alignment horizontal="center" vertical="center"/>
    </xf>
    <xf numFmtId="41" fontId="1" fillId="0" borderId="6" xfId="3" applyNumberFormat="1" applyFont="1" applyBorder="1" applyAlignment="1">
      <alignment vertical="center"/>
    </xf>
    <xf numFmtId="0" fontId="9" fillId="0" borderId="0" xfId="0" applyFont="1" applyAlignment="1">
      <alignment horizontal="center" vertical="center" wrapText="1"/>
    </xf>
    <xf numFmtId="165" fontId="4" fillId="0" borderId="7" xfId="0" applyNumberFormat="1" applyFont="1" applyBorder="1" applyAlignment="1">
      <alignment vertical="center" wrapText="1"/>
    </xf>
    <xf numFmtId="0" fontId="13" fillId="0" borderId="5" xfId="0" applyFont="1" applyBorder="1"/>
    <xf numFmtId="0" fontId="1" fillId="0" borderId="14" xfId="0" applyFont="1" applyBorder="1" applyAlignment="1">
      <alignment horizontal="left" vertical="center"/>
    </xf>
    <xf numFmtId="0" fontId="1" fillId="0" borderId="0" xfId="9" applyAlignment="1">
      <alignment horizontal="left"/>
    </xf>
    <xf numFmtId="164" fontId="4" fillId="0" borderId="3" xfId="3" applyNumberFormat="1" applyFont="1" applyFill="1" applyBorder="1" applyAlignment="1">
      <alignment horizontal="center" vertical="center"/>
    </xf>
    <xf numFmtId="164" fontId="4" fillId="0" borderId="15" xfId="3" applyNumberFormat="1" applyFont="1" applyFill="1" applyBorder="1" applyAlignment="1">
      <alignment horizontal="center" vertical="center"/>
    </xf>
    <xf numFmtId="167" fontId="1" fillId="0" borderId="7" xfId="3" applyNumberFormat="1" applyFont="1" applyBorder="1" applyAlignment="1">
      <alignment horizontal="center" vertical="center"/>
    </xf>
    <xf numFmtId="167" fontId="1" fillId="0" borderId="0" xfId="3" applyNumberFormat="1" applyFont="1" applyBorder="1" applyAlignment="1">
      <alignment horizontal="center" vertical="center"/>
    </xf>
    <xf numFmtId="0" fontId="1" fillId="0" borderId="7" xfId="4" applyFont="1" applyBorder="1" applyAlignment="1">
      <alignment vertical="center" wrapText="1"/>
    </xf>
    <xf numFmtId="1" fontId="1" fillId="0" borderId="7" xfId="3" applyNumberFormat="1" applyFont="1" applyFill="1" applyBorder="1" applyAlignment="1">
      <alignment horizontal="center" vertical="center" wrapText="1"/>
    </xf>
    <xf numFmtId="1" fontId="1" fillId="0" borderId="7" xfId="5" applyNumberFormat="1" applyFont="1" applyFill="1" applyBorder="1" applyAlignment="1">
      <alignment horizontal="center" vertical="center" wrapText="1"/>
    </xf>
    <xf numFmtId="0" fontId="9" fillId="0" borderId="7" xfId="0" applyFont="1" applyBorder="1" applyAlignment="1">
      <alignment horizontal="center" vertical="center" wrapText="1"/>
    </xf>
    <xf numFmtId="0" fontId="4" fillId="0" borderId="6" xfId="0" applyFont="1" applyBorder="1" applyAlignment="1">
      <alignment horizontal="left" vertical="center" wrapText="1"/>
    </xf>
    <xf numFmtId="0" fontId="6" fillId="0" borderId="0" xfId="0" applyFont="1" applyAlignment="1">
      <alignment horizontal="left" wrapText="1"/>
    </xf>
    <xf numFmtId="0" fontId="13" fillId="0" borderId="6" xfId="0" applyFont="1" applyBorder="1"/>
    <xf numFmtId="0" fontId="4" fillId="0" borderId="6" xfId="0" applyFont="1" applyBorder="1" applyAlignment="1">
      <alignment horizontal="center" vertical="center"/>
    </xf>
    <xf numFmtId="164" fontId="4" fillId="0" borderId="4" xfId="3" applyNumberFormat="1" applyFont="1" applyFill="1" applyBorder="1" applyAlignment="1">
      <alignment vertical="center"/>
    </xf>
    <xf numFmtId="164" fontId="4" fillId="0" borderId="5" xfId="3" applyNumberFormat="1" applyFont="1" applyFill="1" applyBorder="1" applyAlignment="1">
      <alignment vertical="center"/>
    </xf>
    <xf numFmtId="164" fontId="1" fillId="0" borderId="5" xfId="3" applyNumberFormat="1" applyFont="1" applyBorder="1" applyAlignment="1">
      <alignment vertical="center"/>
    </xf>
    <xf numFmtId="4" fontId="4" fillId="0" borderId="4" xfId="3" applyNumberFormat="1" applyFont="1" applyFill="1" applyBorder="1" applyAlignment="1">
      <alignment horizontal="center" vertical="center"/>
    </xf>
    <xf numFmtId="4" fontId="4" fillId="0" borderId="4" xfId="1" applyNumberFormat="1" applyFont="1" applyFill="1" applyBorder="1" applyAlignment="1">
      <alignment horizontal="centerContinuous" vertical="center"/>
    </xf>
    <xf numFmtId="4" fontId="4" fillId="0" borderId="7" xfId="3" applyNumberFormat="1" applyFont="1" applyFill="1" applyBorder="1" applyAlignment="1">
      <alignment horizontal="right" vertical="center"/>
    </xf>
    <xf numFmtId="4" fontId="4" fillId="0" borderId="7" xfId="1" applyNumberFormat="1" applyFont="1" applyFill="1" applyBorder="1" applyAlignment="1">
      <alignment vertical="center"/>
    </xf>
    <xf numFmtId="4" fontId="1" fillId="0" borderId="7" xfId="0" applyNumberFormat="1" applyFont="1" applyBorder="1" applyAlignment="1">
      <alignment vertical="center" wrapText="1"/>
    </xf>
    <xf numFmtId="4" fontId="1" fillId="0" borderId="7" xfId="1" applyNumberFormat="1" applyFont="1" applyFill="1" applyBorder="1" applyAlignment="1">
      <alignment vertical="center"/>
    </xf>
    <xf numFmtId="4" fontId="4" fillId="0" borderId="4" xfId="1" applyNumberFormat="1" applyFont="1" applyFill="1" applyBorder="1" applyAlignment="1">
      <alignment vertical="center"/>
    </xf>
    <xf numFmtId="4" fontId="1" fillId="0" borderId="7" xfId="3" applyNumberFormat="1" applyFont="1" applyBorder="1" applyAlignment="1">
      <alignment horizontal="right" vertical="center"/>
    </xf>
    <xf numFmtId="4" fontId="1" fillId="0" borderId="7" xfId="3" applyNumberFormat="1" applyFont="1" applyFill="1" applyBorder="1" applyAlignment="1">
      <alignment horizontal="right" vertical="center"/>
    </xf>
    <xf numFmtId="4" fontId="1" fillId="0" borderId="0" xfId="0" applyNumberFormat="1" applyFont="1" applyAlignment="1">
      <alignment vertical="center" wrapText="1"/>
    </xf>
    <xf numFmtId="4" fontId="1" fillId="0" borderId="5" xfId="1" applyNumberFormat="1" applyFont="1" applyFill="1" applyBorder="1" applyAlignment="1">
      <alignment vertical="center"/>
    </xf>
    <xf numFmtId="4" fontId="1" fillId="0" borderId="0" xfId="1" applyNumberFormat="1" applyFont="1" applyFill="1" applyBorder="1" applyAlignment="1">
      <alignment vertical="center"/>
    </xf>
    <xf numFmtId="4" fontId="6" fillId="0" borderId="0" xfId="0" applyNumberFormat="1" applyFont="1" applyAlignment="1">
      <alignment vertical="center"/>
    </xf>
    <xf numFmtId="4" fontId="1" fillId="0" borderId="10" xfId="0" applyNumberFormat="1" applyFont="1" applyBorder="1" applyAlignment="1">
      <alignment vertical="center" wrapText="1"/>
    </xf>
    <xf numFmtId="4" fontId="1" fillId="0" borderId="5" xfId="0" applyNumberFormat="1" applyFont="1" applyBorder="1" applyAlignment="1">
      <alignment vertical="center" wrapText="1"/>
    </xf>
    <xf numFmtId="4" fontId="1" fillId="0" borderId="5" xfId="3" applyNumberFormat="1" applyFont="1" applyFill="1" applyBorder="1" applyAlignment="1">
      <alignment horizontal="right" vertical="center"/>
    </xf>
    <xf numFmtId="4" fontId="6" fillId="0" borderId="5" xfId="0" applyNumberFormat="1" applyFont="1" applyBorder="1" applyAlignment="1">
      <alignment vertical="center"/>
    </xf>
    <xf numFmtId="4" fontId="6" fillId="0" borderId="9" xfId="0" applyNumberFormat="1" applyFont="1" applyBorder="1" applyAlignment="1">
      <alignment vertical="center"/>
    </xf>
    <xf numFmtId="4" fontId="4" fillId="0" borderId="14" xfId="3" applyNumberFormat="1" applyFont="1" applyFill="1" applyBorder="1" applyAlignment="1">
      <alignment horizontal="right" vertical="center"/>
    </xf>
    <xf numFmtId="4" fontId="4" fillId="0" borderId="10" xfId="1" applyNumberFormat="1" applyFont="1" applyFill="1" applyBorder="1" applyAlignment="1">
      <alignment vertical="center"/>
    </xf>
    <xf numFmtId="4" fontId="4" fillId="0" borderId="4" xfId="0" applyNumberFormat="1" applyFont="1" applyBorder="1" applyAlignment="1">
      <alignment vertical="center" wrapText="1"/>
    </xf>
    <xf numFmtId="4" fontId="1" fillId="0" borderId="4" xfId="0" applyNumberFormat="1" applyFont="1" applyBorder="1" applyAlignment="1">
      <alignment vertical="center" wrapText="1"/>
    </xf>
    <xf numFmtId="4" fontId="9" fillId="0" borderId="5" xfId="0" applyNumberFormat="1" applyFont="1" applyBorder="1" applyAlignment="1">
      <alignment vertical="center"/>
    </xf>
    <xf numFmtId="4" fontId="9" fillId="0" borderId="7" xfId="0" applyNumberFormat="1" applyFont="1" applyBorder="1" applyAlignment="1">
      <alignment vertical="center"/>
    </xf>
    <xf numFmtId="4" fontId="4" fillId="0" borderId="5" xfId="0" applyNumberFormat="1" applyFont="1" applyBorder="1" applyAlignment="1">
      <alignment horizontal="left" vertical="center" wrapText="1"/>
    </xf>
    <xf numFmtId="4" fontId="4" fillId="0" borderId="7" xfId="0" applyNumberFormat="1" applyFont="1" applyBorder="1" applyAlignment="1">
      <alignment vertical="center" wrapText="1"/>
    </xf>
    <xf numFmtId="4" fontId="13" fillId="0" borderId="5" xfId="0" applyNumberFormat="1" applyFont="1" applyBorder="1"/>
    <xf numFmtId="4" fontId="5" fillId="0" borderId="5" xfId="0" applyNumberFormat="1" applyFont="1" applyBorder="1" applyAlignment="1">
      <alignment vertical="center"/>
    </xf>
    <xf numFmtId="4" fontId="4" fillId="0" borderId="0" xfId="0" applyNumberFormat="1" applyFont="1" applyAlignment="1">
      <alignment horizontal="left" vertical="center" wrapText="1"/>
    </xf>
    <xf numFmtId="4" fontId="1" fillId="0" borderId="6" xfId="0" applyNumberFormat="1" applyFont="1" applyBorder="1" applyAlignment="1">
      <alignment vertical="center" wrapText="1"/>
    </xf>
    <xf numFmtId="4" fontId="1" fillId="0" borderId="0" xfId="3" applyNumberFormat="1" applyFont="1" applyFill="1" applyBorder="1" applyAlignment="1">
      <alignment horizontal="right" vertical="center"/>
    </xf>
    <xf numFmtId="4" fontId="1" fillId="0" borderId="5" xfId="1" applyNumberFormat="1" applyFont="1" applyFill="1" applyBorder="1" applyAlignment="1">
      <alignment horizontal="center" vertical="center"/>
    </xf>
    <xf numFmtId="4" fontId="1" fillId="0" borderId="0" xfId="0" applyNumberFormat="1" applyFont="1" applyAlignment="1">
      <alignment horizontal="center" vertical="center" wrapText="1"/>
    </xf>
    <xf numFmtId="4" fontId="1" fillId="0" borderId="5" xfId="0" applyNumberFormat="1" applyFont="1" applyBorder="1" applyAlignment="1">
      <alignment horizontal="left" vertical="center" wrapText="1"/>
    </xf>
    <xf numFmtId="4" fontId="5" fillId="0" borderId="0" xfId="0" applyNumberFormat="1" applyFont="1" applyAlignment="1">
      <alignment vertical="center"/>
    </xf>
    <xf numFmtId="4" fontId="5" fillId="0" borderId="7" xfId="0" applyNumberFormat="1" applyFont="1" applyBorder="1" applyAlignment="1">
      <alignment vertical="center"/>
    </xf>
    <xf numFmtId="4" fontId="13" fillId="0" borderId="0" xfId="0" applyNumberFormat="1" applyFont="1"/>
    <xf numFmtId="4" fontId="18" fillId="0" borderId="5" xfId="0" applyNumberFormat="1" applyFont="1" applyBorder="1" applyAlignment="1">
      <alignment vertical="center" wrapText="1"/>
    </xf>
    <xf numFmtId="4" fontId="18" fillId="0" borderId="7" xfId="0" applyNumberFormat="1" applyFont="1" applyBorder="1" applyAlignment="1">
      <alignment vertical="center" wrapText="1"/>
    </xf>
    <xf numFmtId="4" fontId="1" fillId="0" borderId="5" xfId="0" applyNumberFormat="1" applyFont="1" applyBorder="1" applyAlignment="1">
      <alignment horizontal="center" vertical="center" wrapText="1"/>
    </xf>
    <xf numFmtId="4" fontId="6" fillId="0" borderId="7" xfId="0" applyNumberFormat="1" applyFont="1" applyBorder="1" applyAlignment="1">
      <alignment vertical="center"/>
    </xf>
    <xf numFmtId="4" fontId="4" fillId="0" borderId="10" xfId="3" applyNumberFormat="1" applyFont="1" applyFill="1" applyBorder="1" applyAlignment="1">
      <alignment horizontal="center" vertical="center"/>
    </xf>
    <xf numFmtId="4" fontId="4" fillId="0" borderId="10" xfId="1" applyNumberFormat="1" applyFont="1" applyFill="1" applyBorder="1" applyAlignment="1">
      <alignment horizontal="centerContinuous" vertical="center"/>
    </xf>
    <xf numFmtId="4" fontId="1" fillId="0" borderId="15" xfId="0" applyNumberFormat="1" applyFont="1" applyBorder="1" applyAlignment="1">
      <alignment vertical="center" wrapText="1"/>
    </xf>
    <xf numFmtId="4" fontId="4" fillId="0" borderId="9" xfId="1" applyNumberFormat="1" applyFont="1" applyFill="1" applyBorder="1" applyAlignment="1">
      <alignment vertical="center"/>
    </xf>
    <xf numFmtId="4" fontId="1" fillId="0" borderId="10" xfId="1" applyNumberFormat="1" applyFont="1" applyFill="1" applyBorder="1" applyAlignment="1">
      <alignment vertical="center"/>
    </xf>
    <xf numFmtId="4" fontId="1" fillId="0" borderId="7" xfId="1" applyNumberFormat="1" applyFont="1" applyFill="1" applyBorder="1" applyAlignment="1">
      <alignment horizontal="center" vertical="center"/>
    </xf>
    <xf numFmtId="4" fontId="6" fillId="0" borderId="15" xfId="0" applyNumberFormat="1" applyFont="1" applyBorder="1" applyAlignment="1">
      <alignment vertical="center"/>
    </xf>
    <xf numFmtId="4" fontId="1" fillId="0" borderId="9" xfId="1" applyNumberFormat="1" applyFont="1" applyFill="1" applyBorder="1" applyAlignment="1">
      <alignment vertical="center"/>
    </xf>
    <xf numFmtId="4" fontId="4" fillId="0" borderId="10" xfId="3" applyNumberFormat="1" applyFont="1" applyFill="1" applyBorder="1" applyAlignment="1">
      <alignment horizontal="center" vertical="center" wrapText="1"/>
    </xf>
    <xf numFmtId="4" fontId="4" fillId="0" borderId="15" xfId="1" applyNumberFormat="1" applyFont="1" applyFill="1" applyBorder="1" applyAlignment="1">
      <alignment horizontal="centerContinuous" vertical="center" wrapText="1"/>
    </xf>
    <xf numFmtId="4" fontId="18" fillId="0" borderId="5" xfId="3" applyNumberFormat="1" applyFont="1" applyFill="1" applyBorder="1" applyAlignment="1">
      <alignment horizontal="center" vertical="center"/>
    </xf>
    <xf numFmtId="4" fontId="18" fillId="0" borderId="7" xfId="1" applyNumberFormat="1" applyFont="1" applyFill="1" applyBorder="1" applyAlignment="1">
      <alignment horizontal="centerContinuous" vertical="center"/>
    </xf>
    <xf numFmtId="4" fontId="1" fillId="0" borderId="5" xfId="3" applyNumberFormat="1" applyFont="1" applyFill="1" applyBorder="1" applyAlignment="1">
      <alignment horizontal="center" vertical="center"/>
    </xf>
    <xf numFmtId="4" fontId="1" fillId="0" borderId="7" xfId="1" applyNumberFormat="1" applyFont="1" applyFill="1" applyBorder="1" applyAlignment="1">
      <alignment horizontal="centerContinuous" vertical="center"/>
    </xf>
    <xf numFmtId="4" fontId="4" fillId="0" borderId="5" xfId="3" applyNumberFormat="1" applyFont="1" applyFill="1" applyBorder="1" applyAlignment="1">
      <alignment horizontal="center" vertical="center"/>
    </xf>
    <xf numFmtId="4" fontId="4" fillId="0" borderId="7" xfId="1" applyNumberFormat="1" applyFont="1" applyFill="1" applyBorder="1" applyAlignment="1">
      <alignment horizontal="centerContinuous" vertical="center"/>
    </xf>
    <xf numFmtId="4" fontId="0" fillId="0" borderId="5" xfId="0" applyNumberFormat="1" applyBorder="1"/>
    <xf numFmtId="4" fontId="1" fillId="0" borderId="5" xfId="1" applyNumberFormat="1" applyFont="1" applyFill="1" applyBorder="1" applyAlignment="1">
      <alignment horizontal="centerContinuous" vertical="center"/>
    </xf>
    <xf numFmtId="4" fontId="1" fillId="0" borderId="0" xfId="3" applyNumberFormat="1" applyFont="1" applyFill="1" applyBorder="1" applyAlignment="1">
      <alignment horizontal="center" vertical="center"/>
    </xf>
    <xf numFmtId="4" fontId="4" fillId="0" borderId="5" xfId="0" applyNumberFormat="1" applyFont="1" applyBorder="1" applyAlignment="1">
      <alignment vertical="center" wrapText="1"/>
    </xf>
    <xf numFmtId="4" fontId="4" fillId="0" borderId="3" xfId="1" applyNumberFormat="1" applyFont="1" applyFill="1" applyBorder="1" applyAlignment="1">
      <alignment vertical="center"/>
    </xf>
    <xf numFmtId="4" fontId="0" fillId="0" borderId="0" xfId="0" applyNumberFormat="1"/>
    <xf numFmtId="4" fontId="1" fillId="0" borderId="7" xfId="1" applyNumberFormat="1" applyFont="1" applyFill="1" applyBorder="1" applyAlignment="1">
      <alignment horizontal="right" vertical="center"/>
    </xf>
    <xf numFmtId="4" fontId="4" fillId="0" borderId="7" xfId="1" applyNumberFormat="1" applyFont="1" applyFill="1" applyBorder="1" applyAlignment="1">
      <alignment horizontal="right" vertical="center"/>
    </xf>
    <xf numFmtId="4" fontId="1" fillId="0" borderId="5" xfId="1" applyNumberFormat="1" applyFont="1" applyFill="1" applyBorder="1" applyAlignment="1">
      <alignment horizontal="right" vertical="center"/>
    </xf>
    <xf numFmtId="0" fontId="0" fillId="0" borderId="5" xfId="0" applyBorder="1" applyAlignment="1">
      <alignment horizontal="center" vertical="center" wrapText="1"/>
    </xf>
    <xf numFmtId="0" fontId="1" fillId="0" borderId="0" xfId="1" applyNumberFormat="1" applyFont="1" applyFill="1" applyBorder="1" applyAlignment="1">
      <alignment horizontal="center" vertical="center"/>
    </xf>
    <xf numFmtId="0" fontId="13" fillId="0" borderId="5" xfId="0" applyFont="1" applyBorder="1" applyAlignment="1">
      <alignment horizontal="center" vertical="center" wrapText="1"/>
    </xf>
    <xf numFmtId="0" fontId="13" fillId="0" borderId="5" xfId="0" applyFont="1" applyBorder="1" applyAlignment="1">
      <alignment horizontal="center" vertical="center"/>
    </xf>
    <xf numFmtId="0" fontId="0" fillId="0" borderId="5" xfId="0" applyBorder="1" applyAlignment="1">
      <alignment horizontal="center" vertical="center"/>
    </xf>
    <xf numFmtId="166" fontId="1" fillId="0" borderId="5" xfId="1" applyNumberFormat="1" applyFont="1" applyFill="1" applyBorder="1" applyAlignment="1">
      <alignment horizontal="center" vertical="center"/>
    </xf>
    <xf numFmtId="4" fontId="4" fillId="0" borderId="5" xfId="1" applyNumberFormat="1" applyFont="1" applyFill="1" applyBorder="1" applyAlignment="1">
      <alignment vertical="center"/>
    </xf>
    <xf numFmtId="0" fontId="1" fillId="0" borderId="6" xfId="4" applyFont="1" applyBorder="1" applyAlignment="1">
      <alignment vertical="center" wrapText="1"/>
    </xf>
    <xf numFmtId="0" fontId="4" fillId="0" borderId="7" xfId="0" applyFont="1" applyBorder="1" applyAlignment="1">
      <alignment horizontal="center" vertical="center" wrapText="1"/>
    </xf>
    <xf numFmtId="0" fontId="1" fillId="0" borderId="0" xfId="0" applyFont="1" applyAlignment="1">
      <alignment horizontal="center" vertical="top"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0" xfId="4" applyFont="1" applyFill="1" applyAlignment="1">
      <alignment horizontal="center" vertical="center" wrapText="1"/>
    </xf>
    <xf numFmtId="0" fontId="1" fillId="3" borderId="0" xfId="0" applyFont="1" applyFill="1" applyAlignment="1">
      <alignment horizontal="center" vertical="center" wrapText="1"/>
    </xf>
    <xf numFmtId="0" fontId="1" fillId="3" borderId="5" xfId="4" applyFont="1" applyFill="1" applyBorder="1" applyAlignment="1">
      <alignment horizontal="center"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4" fillId="0" borderId="0" xfId="0" applyFont="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1" fillId="0" borderId="6" xfId="0" quotePrefix="1" applyFont="1" applyBorder="1" applyAlignment="1">
      <alignment horizontal="left" vertical="center" wrapText="1"/>
    </xf>
    <xf numFmtId="0" fontId="1" fillId="0" borderId="0" xfId="0" quotePrefix="1" applyFont="1" applyAlignment="1">
      <alignment horizontal="left" vertical="center" wrapText="1"/>
    </xf>
    <xf numFmtId="0" fontId="1" fillId="0" borderId="7" xfId="0" quotePrefix="1" applyFont="1" applyBorder="1" applyAlignment="1">
      <alignment horizontal="left"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9" fillId="0" borderId="6" xfId="0" applyFont="1" applyBorder="1" applyAlignment="1">
      <alignment horizontal="left" vertical="center" wrapText="1"/>
    </xf>
    <xf numFmtId="0" fontId="19" fillId="0" borderId="0" xfId="0" applyFont="1" applyAlignment="1">
      <alignment horizontal="left" vertical="center" wrapText="1"/>
    </xf>
    <xf numFmtId="0" fontId="19" fillId="0" borderId="7" xfId="0" applyFont="1" applyBorder="1" applyAlignment="1">
      <alignment horizontal="left" vertical="center" wrapText="1"/>
    </xf>
    <xf numFmtId="0" fontId="9" fillId="0" borderId="6" xfId="0" quotePrefix="1" applyFont="1" applyBorder="1" applyAlignment="1">
      <alignment horizontal="left" vertical="center"/>
    </xf>
    <xf numFmtId="0" fontId="9" fillId="0" borderId="0" xfId="0" quotePrefix="1" applyFont="1" applyAlignment="1">
      <alignment horizontal="left" vertical="center"/>
    </xf>
    <xf numFmtId="0" fontId="4" fillId="0" borderId="0" xfId="0" applyFont="1" applyAlignment="1">
      <alignment horizontal="left" vertical="center"/>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left" vertical="center" wrapText="1"/>
    </xf>
    <xf numFmtId="0" fontId="6" fillId="0" borderId="7" xfId="0" applyFont="1" applyBorder="1" applyAlignment="1">
      <alignment horizontal="left" vertical="center" wrapText="1"/>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5" xfId="0" applyFont="1" applyBorder="1" applyAlignment="1">
      <alignment horizontal="center" vertical="center"/>
    </xf>
    <xf numFmtId="166" fontId="1" fillId="0" borderId="0" xfId="1" applyNumberFormat="1" applyFont="1" applyFill="1" applyBorder="1" applyAlignment="1">
      <alignment horizontal="center" vertical="center"/>
    </xf>
    <xf numFmtId="4" fontId="1" fillId="0" borderId="5" xfId="1" applyNumberFormat="1" applyFont="1" applyFill="1" applyBorder="1" applyAlignment="1">
      <alignment horizontal="center" vertical="center"/>
    </xf>
    <xf numFmtId="0" fontId="1" fillId="0" borderId="0" xfId="4" applyFont="1" applyAlignment="1">
      <alignment horizontal="left" vertical="center" wrapText="1"/>
    </xf>
    <xf numFmtId="0" fontId="5" fillId="0" borderId="0" xfId="0" applyFont="1" applyAlignment="1">
      <alignment horizontal="left" vertical="center" wrapText="1"/>
    </xf>
    <xf numFmtId="0" fontId="1" fillId="0" borderId="6" xfId="6" applyBorder="1" applyAlignment="1">
      <alignment horizontal="left" vertical="center" wrapText="1"/>
    </xf>
    <xf numFmtId="0" fontId="1" fillId="0" borderId="0" xfId="6" applyAlignment="1">
      <alignment horizontal="left" vertical="center" wrapText="1"/>
    </xf>
    <xf numFmtId="0" fontId="1" fillId="0" borderId="7" xfId="6" applyBorder="1" applyAlignment="1">
      <alignment horizontal="left" vertical="center" wrapText="1"/>
    </xf>
    <xf numFmtId="0" fontId="1" fillId="3" borderId="6" xfId="0" applyFont="1" applyFill="1" applyBorder="1" applyAlignment="1">
      <alignment horizontal="left" vertical="center" wrapText="1"/>
    </xf>
    <xf numFmtId="0" fontId="1" fillId="3" borderId="0" xfId="0" applyFont="1" applyFill="1" applyAlignment="1">
      <alignment horizontal="left" vertical="center" wrapText="1"/>
    </xf>
    <xf numFmtId="0" fontId="1" fillId="3" borderId="7" xfId="0" applyFont="1" applyFill="1" applyBorder="1" applyAlignment="1">
      <alignment horizontal="left" vertical="center" wrapText="1"/>
    </xf>
    <xf numFmtId="0" fontId="1" fillId="0" borderId="6" xfId="4" applyFont="1" applyBorder="1" applyAlignment="1">
      <alignment horizontal="left" vertical="center" wrapText="1"/>
    </xf>
    <xf numFmtId="0" fontId="4" fillId="0" borderId="6" xfId="0" applyFont="1" applyBorder="1" applyAlignment="1">
      <alignment horizontal="left" vertical="center" wrapText="1"/>
    </xf>
    <xf numFmtId="0" fontId="4" fillId="0" borderId="0" xfId="0" applyFont="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xf>
    <xf numFmtId="0" fontId="6" fillId="0" borderId="4" xfId="0" applyFont="1" applyBorder="1" applyAlignment="1">
      <alignment horizontal="left" vertical="center"/>
    </xf>
    <xf numFmtId="0" fontId="4" fillId="0" borderId="12" xfId="0" applyFont="1" applyBorder="1" applyAlignment="1">
      <alignment horizontal="left" vertical="center" wrapText="1"/>
    </xf>
    <xf numFmtId="0" fontId="4" fillId="0" borderId="8" xfId="0" applyFont="1" applyBorder="1" applyAlignment="1">
      <alignment horizontal="left" vertical="center" wrapText="1"/>
    </xf>
    <xf numFmtId="0" fontId="4" fillId="0" borderId="13" xfId="0" applyFont="1" applyBorder="1" applyAlignment="1">
      <alignment horizontal="left" vertical="center" wrapText="1"/>
    </xf>
    <xf numFmtId="0" fontId="1" fillId="0" borderId="7" xfId="4" applyFont="1" applyBorder="1" applyAlignment="1">
      <alignment horizontal="left" vertical="center" wrapTex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6" fillId="3" borderId="6"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7" xfId="0" applyFont="1" applyFill="1" applyBorder="1" applyAlignment="1">
      <alignment horizontal="left" vertical="center" wrapText="1"/>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1" fillId="0" borderId="6" xfId="0" applyFont="1" applyBorder="1" applyAlignment="1">
      <alignment horizontal="left" vertical="center"/>
    </xf>
    <xf numFmtId="0" fontId="1" fillId="0" borderId="0" xfId="0" applyFont="1" applyAlignment="1">
      <alignment horizontal="left" vertical="center"/>
    </xf>
    <xf numFmtId="0" fontId="1" fillId="0" borderId="7" xfId="0" applyFont="1" applyBorder="1" applyAlignment="1">
      <alignment horizontal="left" vertical="center"/>
    </xf>
    <xf numFmtId="0" fontId="6" fillId="0" borderId="5" xfId="0" applyFont="1" applyBorder="1" applyAlignment="1">
      <alignment horizontal="center" vertical="center"/>
    </xf>
    <xf numFmtId="0" fontId="4" fillId="0" borderId="0" xfId="6" applyFont="1" applyAlignment="1">
      <alignment horizontal="left" vertical="center" wrapText="1"/>
    </xf>
    <xf numFmtId="4" fontId="1" fillId="0" borderId="5" xfId="0" applyNumberFormat="1" applyFont="1" applyBorder="1" applyAlignment="1">
      <alignment horizontal="center" vertical="center" wrapText="1"/>
    </xf>
    <xf numFmtId="0" fontId="7" fillId="0" borderId="6" xfId="2" applyFont="1" applyBorder="1" applyAlignment="1">
      <alignment horizontal="left" vertical="center" wrapText="1"/>
    </xf>
    <xf numFmtId="0" fontId="7" fillId="0" borderId="0" xfId="2" applyFont="1" applyAlignment="1">
      <alignment horizontal="left" vertical="center" wrapText="1"/>
    </xf>
    <xf numFmtId="0" fontId="7" fillId="0" borderId="7" xfId="2" applyFont="1" applyBorder="1" applyAlignment="1">
      <alignment horizontal="left" vertical="center" wrapText="1"/>
    </xf>
    <xf numFmtId="0" fontId="12" fillId="0" borderId="0" xfId="0" applyFont="1" applyAlignment="1">
      <alignment horizontal="left" vertical="center" wrapText="1"/>
    </xf>
    <xf numFmtId="0" fontId="4" fillId="0" borderId="6" xfId="2" applyFont="1" applyBorder="1" applyAlignment="1">
      <alignment horizontal="left" vertical="center" wrapText="1"/>
    </xf>
    <xf numFmtId="0" fontId="4" fillId="0" borderId="0" xfId="2" applyFont="1" applyAlignment="1">
      <alignment horizontal="left" vertical="center" wrapText="1"/>
    </xf>
    <xf numFmtId="0" fontId="4" fillId="0" borderId="7" xfId="2" applyFont="1" applyBorder="1" applyAlignment="1">
      <alignment horizontal="left" vertical="center" wrapText="1"/>
    </xf>
    <xf numFmtId="0" fontId="12" fillId="0" borderId="0" xfId="6" applyFont="1" applyAlignment="1">
      <alignment horizontal="left" vertical="center" wrapText="1"/>
    </xf>
    <xf numFmtId="0" fontId="9" fillId="0" borderId="6" xfId="0" applyFont="1" applyBorder="1" applyAlignment="1">
      <alignment horizontal="left"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4" fillId="0" borderId="0" xfId="9" applyFont="1" applyAlignment="1">
      <alignment horizontal="left" wrapText="1"/>
    </xf>
    <xf numFmtId="0" fontId="4" fillId="0" borderId="7" xfId="9" applyFont="1" applyBorder="1" applyAlignment="1">
      <alignment horizontal="left" wrapText="1"/>
    </xf>
    <xf numFmtId="0" fontId="4" fillId="0" borderId="6" xfId="4" applyFont="1" applyBorder="1" applyAlignment="1">
      <alignment horizontal="left" vertical="center" wrapText="1"/>
    </xf>
    <xf numFmtId="0" fontId="4" fillId="0" borderId="0" xfId="4" applyFont="1" applyAlignment="1">
      <alignment horizontal="left" vertical="center" wrapText="1"/>
    </xf>
    <xf numFmtId="0" fontId="4" fillId="0" borderId="9" xfId="0" applyFont="1" applyBorder="1" applyAlignment="1">
      <alignment horizontal="left" vertical="center" wrapText="1"/>
    </xf>
    <xf numFmtId="0" fontId="4" fillId="0" borderId="6" xfId="6" applyFont="1" applyBorder="1" applyAlignment="1">
      <alignment horizontal="left" vertical="center" wrapText="1"/>
    </xf>
    <xf numFmtId="0" fontId="4" fillId="0" borderId="7" xfId="4" applyFont="1" applyBorder="1" applyAlignment="1">
      <alignment horizontal="left" vertical="center" wrapText="1"/>
    </xf>
    <xf numFmtId="0" fontId="4" fillId="0" borderId="11"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5" fillId="0" borderId="7" xfId="0" applyFont="1" applyBorder="1" applyAlignment="1">
      <alignment horizontal="left" vertical="center" wrapText="1"/>
    </xf>
    <xf numFmtId="0" fontId="4" fillId="0" borderId="10" xfId="0" applyFont="1" applyBorder="1" applyAlignment="1">
      <alignment horizontal="left" vertical="center" wrapText="1"/>
    </xf>
    <xf numFmtId="0" fontId="9" fillId="0" borderId="6" xfId="0" applyFont="1" applyBorder="1" applyAlignment="1">
      <alignment vertical="center"/>
    </xf>
    <xf numFmtId="0" fontId="9" fillId="0" borderId="0" xfId="0" applyFont="1" applyAlignment="1">
      <alignment vertical="center"/>
    </xf>
    <xf numFmtId="0" fontId="9" fillId="0" borderId="7" xfId="0" applyFont="1" applyBorder="1" applyAlignment="1">
      <alignment vertical="center"/>
    </xf>
    <xf numFmtId="0" fontId="4" fillId="0" borderId="10" xfId="0" applyFont="1" applyBorder="1" applyAlignment="1">
      <alignment horizontal="left" vertical="center"/>
    </xf>
    <xf numFmtId="0" fontId="6" fillId="0" borderId="10" xfId="0" applyFont="1" applyBorder="1" applyAlignment="1">
      <alignment horizontal="left" vertical="center"/>
    </xf>
    <xf numFmtId="0" fontId="18" fillId="0" borderId="0" xfId="0" applyFont="1" applyAlignment="1">
      <alignment horizontal="left" vertical="center"/>
    </xf>
    <xf numFmtId="0" fontId="6" fillId="0" borderId="6" xfId="0" applyFont="1" applyBorder="1" applyAlignment="1">
      <alignment horizontal="center" vertical="center"/>
    </xf>
    <xf numFmtId="4" fontId="1" fillId="0" borderId="7" xfId="1" applyNumberFormat="1" applyFont="1" applyFill="1" applyBorder="1" applyAlignment="1">
      <alignment horizontal="center" vertical="center"/>
    </xf>
    <xf numFmtId="0" fontId="4" fillId="0" borderId="7" xfId="6" applyFont="1" applyBorder="1" applyAlignment="1">
      <alignment horizontal="left" vertical="center" wrapText="1"/>
    </xf>
    <xf numFmtId="0" fontId="1" fillId="0" borderId="0" xfId="0" applyFont="1" applyAlignment="1">
      <alignment horizontal="left" vertical="top" wrapText="1"/>
    </xf>
    <xf numFmtId="165" fontId="1" fillId="0" borderId="6" xfId="0" applyNumberFormat="1" applyFont="1" applyBorder="1" applyAlignment="1">
      <alignment vertical="center" wrapText="1"/>
    </xf>
    <xf numFmtId="165" fontId="1" fillId="0" borderId="0" xfId="0" applyNumberFormat="1" applyFont="1" applyAlignment="1">
      <alignment vertical="center" wrapText="1"/>
    </xf>
    <xf numFmtId="165" fontId="1" fillId="0" borderId="7" xfId="0" applyNumberFormat="1" applyFont="1" applyBorder="1" applyAlignment="1">
      <alignment vertical="center" wrapText="1"/>
    </xf>
    <xf numFmtId="0" fontId="1" fillId="0" borderId="11"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0" xfId="1" applyNumberFormat="1" applyFont="1" applyFill="1" applyBorder="1" applyAlignment="1">
      <alignment horizontal="center" vertical="center"/>
    </xf>
    <xf numFmtId="0" fontId="21" fillId="0" borderId="0" xfId="0" applyFont="1" applyAlignment="1">
      <alignment horizontal="left" vertical="center" wrapText="1"/>
    </xf>
    <xf numFmtId="0" fontId="25" fillId="0" borderId="0" xfId="0" applyFont="1" applyAlignment="1">
      <alignment horizontal="left" vertical="center" wrapText="1"/>
    </xf>
    <xf numFmtId="0" fontId="4" fillId="0" borderId="4" xfId="0" quotePrefix="1" applyFont="1" applyBorder="1" applyAlignment="1">
      <alignment horizontal="left" vertical="center" wrapText="1"/>
    </xf>
    <xf numFmtId="0" fontId="9" fillId="0" borderId="0" xfId="0" applyFont="1" applyAlignment="1">
      <alignment horizontal="left" vertical="center" wrapText="1"/>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24" fillId="0" borderId="0" xfId="0" applyFont="1" applyAlignment="1">
      <alignment horizontal="left" vertical="center" wrapText="1"/>
    </xf>
    <xf numFmtId="0" fontId="26" fillId="0" borderId="0" xfId="0" applyFont="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23" fillId="0" borderId="6" xfId="4" applyFont="1" applyBorder="1" applyAlignment="1">
      <alignment horizontal="left" vertical="center" wrapText="1"/>
    </xf>
    <xf numFmtId="0" fontId="23" fillId="0" borderId="0" xfId="4" applyFont="1" applyAlignment="1">
      <alignment horizontal="left" vertical="center" wrapText="1"/>
    </xf>
    <xf numFmtId="0" fontId="23" fillId="0" borderId="7" xfId="4" applyFont="1" applyBorder="1" applyAlignment="1">
      <alignment horizontal="left" vertical="center" wrapText="1"/>
    </xf>
    <xf numFmtId="0" fontId="6" fillId="0" borderId="6" xfId="0" applyFont="1" applyBorder="1" applyAlignment="1">
      <alignment horizontal="left" vertical="center" wrapText="1"/>
    </xf>
    <xf numFmtId="0" fontId="1" fillId="2" borderId="6"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6" xfId="0" quotePrefix="1" applyFont="1" applyFill="1" applyBorder="1" applyAlignment="1">
      <alignment horizontal="left" vertical="center" wrapText="1"/>
    </xf>
    <xf numFmtId="0" fontId="1" fillId="2" borderId="0" xfId="0" quotePrefix="1" applyFont="1" applyFill="1" applyAlignment="1">
      <alignment horizontal="left" vertical="center" wrapText="1"/>
    </xf>
    <xf numFmtId="0" fontId="21" fillId="2" borderId="0" xfId="0" applyFont="1" applyFill="1" applyAlignment="1">
      <alignment horizontal="left" vertical="center" wrapText="1"/>
    </xf>
    <xf numFmtId="0" fontId="1" fillId="3" borderId="0" xfId="4" applyFont="1" applyFill="1" applyAlignment="1">
      <alignment horizontal="left" vertical="center" wrapText="1"/>
    </xf>
    <xf numFmtId="0" fontId="20" fillId="3" borderId="0" xfId="0" applyFont="1" applyFill="1" applyAlignment="1">
      <alignment horizontal="left" vertical="center" wrapText="1"/>
    </xf>
    <xf numFmtId="0" fontId="7" fillId="0" borderId="0" xfId="0" applyFont="1" applyAlignment="1">
      <alignment horizontal="left" vertical="center" wrapText="1"/>
    </xf>
    <xf numFmtId="0" fontId="18" fillId="0" borderId="0" xfId="4" applyFont="1" applyAlignment="1">
      <alignment horizontal="left" vertical="center" wrapText="1"/>
    </xf>
    <xf numFmtId="0" fontId="1" fillId="0" borderId="0" xfId="18" applyAlignment="1">
      <alignment vertical="center" wrapText="1"/>
    </xf>
    <xf numFmtId="0" fontId="0" fillId="0" borderId="0" xfId="0" applyAlignment="1">
      <alignment vertical="center" wrapText="1"/>
    </xf>
    <xf numFmtId="0" fontId="1" fillId="0" borderId="6" xfId="21" applyFont="1" applyBorder="1" applyAlignment="1">
      <alignment horizontal="left" vertical="center" wrapText="1"/>
    </xf>
    <xf numFmtId="0" fontId="1" fillId="0" borderId="0" xfId="21" applyFont="1" applyAlignment="1">
      <alignment horizontal="left" vertical="center" wrapText="1"/>
    </xf>
    <xf numFmtId="0" fontId="1" fillId="0" borderId="6" xfId="21" applyFont="1" applyBorder="1" applyAlignment="1">
      <alignment horizontal="left" wrapText="1"/>
    </xf>
    <xf numFmtId="0" fontId="1" fillId="0" borderId="0" xfId="0" applyFont="1" applyAlignment="1">
      <alignment horizontal="left" wrapText="1"/>
    </xf>
    <xf numFmtId="165" fontId="1" fillId="0" borderId="6" xfId="0" applyNumberFormat="1" applyFont="1" applyBorder="1" applyAlignment="1">
      <alignment horizontal="left" vertical="center" wrapText="1"/>
    </xf>
    <xf numFmtId="165" fontId="1" fillId="0" borderId="0" xfId="0" applyNumberFormat="1" applyFont="1" applyAlignment="1">
      <alignment horizontal="left" vertical="center" wrapText="1"/>
    </xf>
    <xf numFmtId="165" fontId="4" fillId="0" borderId="6" xfId="0" applyNumberFormat="1" applyFont="1" applyBorder="1" applyAlignment="1">
      <alignment horizontal="left" vertical="center" wrapText="1"/>
    </xf>
    <xf numFmtId="165" fontId="4" fillId="0" borderId="0" xfId="0" applyNumberFormat="1" applyFont="1" applyAlignment="1">
      <alignment horizontal="left" vertical="center" wrapText="1"/>
    </xf>
    <xf numFmtId="0" fontId="1" fillId="0" borderId="6" xfId="0" applyFont="1" applyBorder="1" applyAlignment="1">
      <alignment vertical="center" wrapText="1"/>
    </xf>
    <xf numFmtId="0" fontId="1" fillId="0" borderId="0" xfId="0" applyFont="1" applyAlignment="1">
      <alignment vertical="center" wrapText="1"/>
    </xf>
    <xf numFmtId="0" fontId="1" fillId="3" borderId="6" xfId="0" applyFont="1" applyFill="1" applyBorder="1" applyAlignment="1">
      <alignment vertical="center" wrapText="1"/>
    </xf>
    <xf numFmtId="0" fontId="1" fillId="3" borderId="0" xfId="0" applyFont="1" applyFill="1" applyAlignment="1">
      <alignment vertical="center" wrapText="1"/>
    </xf>
    <xf numFmtId="0" fontId="6" fillId="3" borderId="6" xfId="0" applyFont="1" applyFill="1" applyBorder="1" applyAlignment="1">
      <alignment wrapText="1"/>
    </xf>
    <xf numFmtId="0" fontId="6" fillId="3" borderId="0" xfId="0" applyFont="1" applyFill="1" applyAlignment="1">
      <alignment wrapText="1"/>
    </xf>
    <xf numFmtId="0" fontId="6" fillId="0" borderId="6" xfId="0" applyFont="1" applyBorder="1" applyAlignment="1">
      <alignment horizontal="left" wrapText="1"/>
    </xf>
    <xf numFmtId="0" fontId="6" fillId="0" borderId="0" xfId="0" applyFont="1" applyAlignment="1">
      <alignment horizontal="left" wrapText="1"/>
    </xf>
    <xf numFmtId="0" fontId="21" fillId="3" borderId="6" xfId="0" applyFont="1" applyFill="1" applyBorder="1" applyAlignment="1">
      <alignment horizontal="left" vertical="center" wrapText="1"/>
    </xf>
    <xf numFmtId="0" fontId="21" fillId="3" borderId="0" xfId="0" applyFont="1" applyFill="1" applyAlignment="1">
      <alignment horizontal="left" vertical="center" wrapText="1"/>
    </xf>
    <xf numFmtId="0" fontId="6" fillId="0" borderId="6" xfId="0" applyFont="1" applyBorder="1" applyAlignment="1">
      <alignment horizontal="left"/>
    </xf>
    <xf numFmtId="0" fontId="6" fillId="0" borderId="0" xfId="0" applyFont="1" applyAlignment="1">
      <alignment horizontal="left"/>
    </xf>
    <xf numFmtId="0" fontId="6" fillId="3" borderId="6" xfId="0" applyFont="1" applyFill="1" applyBorder="1" applyAlignment="1">
      <alignment horizontal="left" wrapText="1"/>
    </xf>
    <xf numFmtId="0" fontId="6" fillId="3" borderId="0" xfId="0" applyFont="1" applyFill="1" applyAlignment="1">
      <alignment horizontal="left" wrapText="1"/>
    </xf>
    <xf numFmtId="0" fontId="7" fillId="0" borderId="0" xfId="4" applyFont="1" applyAlignment="1">
      <alignment horizontal="left" vertical="center" wrapText="1"/>
    </xf>
    <xf numFmtId="0" fontId="1" fillId="0" borderId="6" xfId="9" applyBorder="1" applyAlignment="1">
      <alignment horizontal="left" wrapText="1"/>
    </xf>
    <xf numFmtId="0" fontId="1" fillId="0" borderId="0" xfId="9" applyAlignment="1">
      <alignment horizontal="left" wrapText="1"/>
    </xf>
    <xf numFmtId="0" fontId="1" fillId="0" borderId="7" xfId="9" applyBorder="1" applyAlignment="1">
      <alignment horizontal="left" wrapText="1"/>
    </xf>
    <xf numFmtId="0" fontId="1" fillId="0" borderId="6" xfId="9" applyBorder="1" applyAlignment="1">
      <alignment horizontal="left"/>
    </xf>
    <xf numFmtId="0" fontId="1" fillId="0" borderId="0" xfId="9" applyAlignment="1">
      <alignment horizontal="left"/>
    </xf>
    <xf numFmtId="0" fontId="1" fillId="0" borderId="7" xfId="9" applyBorder="1" applyAlignment="1">
      <alignment horizontal="left"/>
    </xf>
    <xf numFmtId="0" fontId="4" fillId="0" borderId="6" xfId="9" applyFont="1" applyBorder="1" applyAlignment="1">
      <alignment horizontal="left"/>
    </xf>
    <xf numFmtId="0" fontId="4" fillId="0" borderId="0" xfId="9" applyFont="1" applyAlignment="1">
      <alignment horizontal="left"/>
    </xf>
    <xf numFmtId="0" fontId="4" fillId="0" borderId="7" xfId="9" applyFont="1" applyBorder="1" applyAlignment="1">
      <alignment horizontal="left"/>
    </xf>
    <xf numFmtId="0" fontId="1" fillId="3" borderId="6" xfId="4" applyFont="1" applyFill="1" applyBorder="1" applyAlignment="1">
      <alignment horizontal="left" vertical="center" wrapText="1"/>
    </xf>
    <xf numFmtId="0" fontId="1" fillId="3" borderId="7" xfId="4" applyFont="1" applyFill="1" applyBorder="1" applyAlignment="1">
      <alignment horizontal="left" vertical="center" wrapText="1"/>
    </xf>
  </cellXfs>
  <cellStyles count="22">
    <cellStyle name="Comma" xfId="20" builtinId="3"/>
    <cellStyle name="Comma 2" xfId="3" xr:uid="{E17E4773-AB4E-4A01-9AE6-568DB277800E}"/>
    <cellStyle name="Comma 2 2" xfId="5" xr:uid="{83E45EEE-963D-4A7B-A935-71ABBE9DB14C}"/>
    <cellStyle name="Comma 2 2 2" xfId="17" xr:uid="{78106E8E-C7BA-4377-9815-3FA5868E9D7B}"/>
    <cellStyle name="Comma 2 2 3" xfId="14" xr:uid="{D54EACDB-EBE5-468E-B8FD-1CAF5398757D}"/>
    <cellStyle name="Comma 2 3" xfId="16" xr:uid="{49E4F306-D352-4632-8315-7647ED523FC9}"/>
    <cellStyle name="Comma 2 4" xfId="13" xr:uid="{2F82409A-F02D-4BA8-A37A-756632298C63}"/>
    <cellStyle name="Comma 3" xfId="10" xr:uid="{C5238B20-45F5-43A4-83B6-6B43E480FF3E}"/>
    <cellStyle name="Comma 3 2" xfId="15" xr:uid="{DB651130-4CAF-4AB5-9040-4F30A1F806DD}"/>
    <cellStyle name="Comma 4" xfId="19" xr:uid="{336C2E5A-594F-4476-8B49-708B4177D3DA}"/>
    <cellStyle name="Comma0" xfId="1" xr:uid="{C4EBAC8F-A7ED-4C65-92EC-62263C078A09}"/>
    <cellStyle name="Excel Built-in Normal" xfId="6" xr:uid="{B672F1C6-3495-45AE-8953-9570D520A66B}"/>
    <cellStyle name="Excel Built-in Normal 2" xfId="7" xr:uid="{09001CFC-560B-4086-AD4C-5AACA9B12322}"/>
    <cellStyle name="Excel Built-in Normal 2 2" xfId="8" xr:uid="{57D25D6F-E411-4B2D-A39E-2B12325D031F}"/>
    <cellStyle name="Normal" xfId="0" builtinId="0"/>
    <cellStyle name="Normal 2" xfId="4" xr:uid="{868D5A6F-CC62-4E87-8594-E46ADA6C9CAF}"/>
    <cellStyle name="Normal 3" xfId="9" xr:uid="{E10EB3B9-36BC-4725-8AB5-0C7FC4A0AC1C}"/>
    <cellStyle name="Normal 9" xfId="18" xr:uid="{8F7100E8-4142-4E5B-AF4E-B4E24EE0FEF4}"/>
    <cellStyle name="Normal_Motherwell schedule of quantities" xfId="21" xr:uid="{2A10BC93-3DA9-4CB3-A492-4892A1879CCB}"/>
    <cellStyle name="OPSKRIF" xfId="2" xr:uid="{5353CCA1-CD47-488C-A5DA-5545F5DF1566}"/>
    <cellStyle name="OPSKRIFTE" xfId="11" xr:uid="{1543BD85-08A1-4073-8221-C1C625274B62}"/>
    <cellStyle name="Percent 2" xfId="12" xr:uid="{76A715D0-0B94-4F06-B097-B283713489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97B66-2024-4AC4-BF1F-34DB3AC658F9}">
  <dimension ref="A1:C81"/>
  <sheetViews>
    <sheetView view="pageBreakPreview" zoomScale="80" zoomScaleNormal="100" zoomScaleSheetLayoutView="80" workbookViewId="0">
      <selection activeCell="B25" sqref="B25"/>
    </sheetView>
  </sheetViews>
  <sheetFormatPr defaultRowHeight="13.8" x14ac:dyDescent="0.3"/>
  <cols>
    <col min="1" max="1" width="14.21875" style="68" customWidth="1"/>
    <col min="2" max="2" width="63.77734375" style="71" customWidth="1"/>
    <col min="3" max="3" width="25.109375" style="68" customWidth="1"/>
    <col min="4" max="16384" width="8.88671875" style="53"/>
  </cols>
  <sheetData>
    <row r="1" spans="1:3" ht="13.2" x14ac:dyDescent="0.3">
      <c r="A1" s="273" t="s">
        <v>78</v>
      </c>
      <c r="B1" s="273"/>
      <c r="C1" s="273"/>
    </row>
    <row r="2" spans="1:3" ht="13.2" x14ac:dyDescent="0.3">
      <c r="A2" s="69" t="s">
        <v>79</v>
      </c>
      <c r="B2" s="69" t="s">
        <v>3</v>
      </c>
      <c r="C2" s="69" t="s">
        <v>7</v>
      </c>
    </row>
    <row r="3" spans="1:3" ht="13.2" x14ac:dyDescent="0.3">
      <c r="A3" s="70"/>
      <c r="B3" s="70"/>
      <c r="C3" s="70"/>
    </row>
    <row r="4" spans="1:3" ht="27.6" customHeight="1" x14ac:dyDescent="0.3">
      <c r="A4" s="35" t="s">
        <v>80</v>
      </c>
      <c r="B4" s="86" t="s">
        <v>81</v>
      </c>
      <c r="C4" s="22" t="s">
        <v>811</v>
      </c>
    </row>
    <row r="5" spans="1:3" ht="13.8" customHeight="1" x14ac:dyDescent="0.3">
      <c r="A5" s="35"/>
      <c r="B5" s="86"/>
      <c r="C5" s="26"/>
    </row>
    <row r="6" spans="1:3" ht="43.2" customHeight="1" x14ac:dyDescent="0.3">
      <c r="A6" s="35" t="s">
        <v>82</v>
      </c>
      <c r="B6" s="86" t="s">
        <v>1493</v>
      </c>
      <c r="C6" s="22" t="e">
        <f>'SEC 2 -OWSS PS 1'!#REF!</f>
        <v>#REF!</v>
      </c>
    </row>
    <row r="7" spans="1:3" ht="13.2" x14ac:dyDescent="0.3">
      <c r="A7" s="35"/>
      <c r="B7" s="86"/>
      <c r="C7" s="26"/>
    </row>
    <row r="8" spans="1:3" ht="39" customHeight="1" x14ac:dyDescent="0.3">
      <c r="A8" s="35" t="s">
        <v>83</v>
      </c>
      <c r="B8" s="86" t="s">
        <v>1494</v>
      </c>
      <c r="C8" s="22" t="str">
        <f>'SEC 3 - OWSS PS 2 '!I348</f>
        <v>R</v>
      </c>
    </row>
    <row r="9" spans="1:3" ht="13.2" x14ac:dyDescent="0.3">
      <c r="A9" s="35"/>
      <c r="B9" s="86"/>
      <c r="C9" s="26"/>
    </row>
    <row r="10" spans="1:3" ht="38.4" customHeight="1" x14ac:dyDescent="0.3">
      <c r="A10" s="35" t="s">
        <v>84</v>
      </c>
      <c r="B10" s="86" t="s">
        <v>1495</v>
      </c>
      <c r="C10" s="22" t="str">
        <f>'SEC 4 -OWSS PS 3 '!I338</f>
        <v>R</v>
      </c>
    </row>
    <row r="11" spans="1:3" ht="13.2" x14ac:dyDescent="0.3">
      <c r="A11" s="35"/>
      <c r="B11" s="86"/>
      <c r="C11" s="22"/>
    </row>
    <row r="12" spans="1:3" ht="42" customHeight="1" x14ac:dyDescent="0.3">
      <c r="A12" s="35" t="s">
        <v>1492</v>
      </c>
      <c r="B12" s="86" t="s">
        <v>1496</v>
      </c>
      <c r="C12" s="22" t="str">
        <f>'SEC 5 - EWSS WTW'!I327</f>
        <v>R</v>
      </c>
    </row>
    <row r="13" spans="1:3" ht="13.2" x14ac:dyDescent="0.3">
      <c r="A13" s="35"/>
      <c r="B13" s="35"/>
      <c r="C13" s="35"/>
    </row>
    <row r="14" spans="1:3" ht="41.4" customHeight="1" x14ac:dyDescent="0.3">
      <c r="A14" s="35" t="s">
        <v>1497</v>
      </c>
      <c r="B14" s="86" t="s">
        <v>1498</v>
      </c>
      <c r="C14" s="22" t="e">
        <f>'SEC 6 - EWSS PS'!#REF!</f>
        <v>#REF!</v>
      </c>
    </row>
    <row r="15" spans="1:3" ht="13.2" x14ac:dyDescent="0.3">
      <c r="A15" s="35"/>
      <c r="B15" s="35"/>
      <c r="C15" s="35"/>
    </row>
    <row r="16" spans="1:3" ht="13.2" x14ac:dyDescent="0.3">
      <c r="A16" s="35"/>
      <c r="B16" s="35"/>
      <c r="C16" s="35"/>
    </row>
    <row r="17" spans="1:3" ht="13.2" x14ac:dyDescent="0.3">
      <c r="A17" s="35"/>
      <c r="B17" s="35"/>
      <c r="C17" s="35"/>
    </row>
    <row r="18" spans="1:3" ht="13.2" x14ac:dyDescent="0.3">
      <c r="A18" s="35"/>
      <c r="B18" s="35"/>
      <c r="C18" s="23"/>
    </row>
    <row r="19" spans="1:3" ht="13.2" x14ac:dyDescent="0.3">
      <c r="A19" s="35"/>
      <c r="B19" s="35"/>
      <c r="C19" s="23"/>
    </row>
    <row r="20" spans="1:3" ht="13.2" x14ac:dyDescent="0.3">
      <c r="A20" s="35"/>
      <c r="B20" s="35"/>
      <c r="C20" s="35"/>
    </row>
    <row r="21" spans="1:3" ht="26.4" customHeight="1" x14ac:dyDescent="0.3">
      <c r="A21" s="35"/>
      <c r="B21" s="35"/>
      <c r="C21" s="35"/>
    </row>
    <row r="22" spans="1:3" ht="13.2" x14ac:dyDescent="0.3">
      <c r="A22" s="35"/>
      <c r="B22" s="35"/>
      <c r="C22" s="35"/>
    </row>
    <row r="23" spans="1:3" ht="13.2" x14ac:dyDescent="0.3">
      <c r="A23" s="35"/>
      <c r="B23" s="35"/>
      <c r="C23" s="35"/>
    </row>
    <row r="24" spans="1:3" ht="13.2" x14ac:dyDescent="0.3">
      <c r="A24" s="35"/>
      <c r="B24" s="35"/>
      <c r="C24" s="35"/>
    </row>
    <row r="25" spans="1:3" ht="13.2" x14ac:dyDescent="0.3">
      <c r="A25" s="35"/>
      <c r="B25" s="86"/>
      <c r="C25" s="35"/>
    </row>
    <row r="26" spans="1:3" ht="13.2" x14ac:dyDescent="0.3">
      <c r="A26" s="35"/>
      <c r="B26" s="86"/>
      <c r="C26" s="23"/>
    </row>
    <row r="27" spans="1:3" ht="13.2" x14ac:dyDescent="0.3">
      <c r="A27" s="35"/>
      <c r="B27" s="86"/>
      <c r="C27" s="23"/>
    </row>
    <row r="28" spans="1:3" ht="13.2" x14ac:dyDescent="0.3">
      <c r="A28" s="35"/>
      <c r="B28" s="86"/>
      <c r="C28" s="23"/>
    </row>
    <row r="29" spans="1:3" ht="13.2" x14ac:dyDescent="0.3">
      <c r="A29" s="35"/>
      <c r="B29" s="86"/>
      <c r="C29" s="23"/>
    </row>
    <row r="30" spans="1:3" ht="13.2" x14ac:dyDescent="0.3">
      <c r="A30" s="35"/>
      <c r="B30" s="86"/>
      <c r="C30" s="23"/>
    </row>
    <row r="31" spans="1:3" ht="13.2" x14ac:dyDescent="0.3">
      <c r="A31" s="35"/>
      <c r="B31" s="35"/>
      <c r="C31" s="35"/>
    </row>
    <row r="32" spans="1:3" ht="13.2" x14ac:dyDescent="0.3">
      <c r="A32" s="35"/>
      <c r="B32" s="35"/>
      <c r="C32" s="35"/>
    </row>
    <row r="33" spans="1:3" ht="25.8" customHeight="1" x14ac:dyDescent="0.3">
      <c r="A33" s="271" t="s">
        <v>85</v>
      </c>
      <c r="B33" s="271"/>
      <c r="C33" s="32" t="e">
        <f>SUM(C4:C14)</f>
        <v>#REF!</v>
      </c>
    </row>
    <row r="34" spans="1:3" ht="25.8" customHeight="1" x14ac:dyDescent="0.3">
      <c r="A34" s="272" t="s">
        <v>86</v>
      </c>
      <c r="B34" s="272"/>
      <c r="C34" s="32" t="e">
        <f>C33*0.1</f>
        <v>#REF!</v>
      </c>
    </row>
    <row r="35" spans="1:3" ht="25.8" customHeight="1" x14ac:dyDescent="0.3">
      <c r="A35" s="271" t="s">
        <v>87</v>
      </c>
      <c r="B35" s="271"/>
      <c r="C35" s="32" t="e">
        <f>SUM(C33:C34)</f>
        <v>#REF!</v>
      </c>
    </row>
    <row r="36" spans="1:3" ht="25.8" customHeight="1" x14ac:dyDescent="0.3">
      <c r="A36" s="272" t="s">
        <v>89</v>
      </c>
      <c r="B36" s="272"/>
      <c r="C36" s="32" t="e">
        <f>C35*0.1</f>
        <v>#REF!</v>
      </c>
    </row>
    <row r="37" spans="1:3" ht="34.200000000000003" customHeight="1" x14ac:dyDescent="0.3">
      <c r="A37" s="271" t="s">
        <v>88</v>
      </c>
      <c r="B37" s="271"/>
      <c r="C37" s="32" t="e">
        <f>SUM(C35:C36)</f>
        <v>#REF!</v>
      </c>
    </row>
    <row r="38" spans="1:3" ht="25.8" customHeight="1" x14ac:dyDescent="0.3">
      <c r="A38" s="272" t="s">
        <v>90</v>
      </c>
      <c r="B38" s="272"/>
      <c r="C38" s="32" t="e">
        <f>C37*0.15</f>
        <v>#REF!</v>
      </c>
    </row>
    <row r="39" spans="1:3" ht="25.8" customHeight="1" x14ac:dyDescent="0.3">
      <c r="A39" s="271" t="s">
        <v>91</v>
      </c>
      <c r="B39" s="271"/>
      <c r="C39" s="32" t="e">
        <f>SUM(C37:C38)</f>
        <v>#REF!</v>
      </c>
    </row>
    <row r="40" spans="1:3" s="33" customFormat="1" ht="19.2" customHeight="1" x14ac:dyDescent="0.3">
      <c r="A40" s="68"/>
      <c r="B40" s="71"/>
      <c r="C40" s="68"/>
    </row>
    <row r="42" spans="1:3" s="33" customFormat="1" ht="23.4" customHeight="1" x14ac:dyDescent="0.3">
      <c r="A42" s="68"/>
      <c r="B42" s="71"/>
      <c r="C42" s="68"/>
    </row>
    <row r="43" spans="1:3" s="33" customFormat="1" ht="19.2" customHeight="1" x14ac:dyDescent="0.3">
      <c r="A43" s="68"/>
      <c r="B43" s="71"/>
      <c r="C43" s="68"/>
    </row>
    <row r="46" spans="1:3" ht="37.200000000000003" customHeight="1" x14ac:dyDescent="0.3"/>
    <row r="61" ht="28.2" customHeight="1" x14ac:dyDescent="0.3"/>
    <row r="65" ht="26.4" customHeight="1" x14ac:dyDescent="0.3"/>
    <row r="67" ht="86.4" customHeight="1" x14ac:dyDescent="0.3"/>
    <row r="70" ht="43.8" customHeight="1" x14ac:dyDescent="0.3"/>
    <row r="71" ht="27" customHeight="1" x14ac:dyDescent="0.3"/>
    <row r="73" ht="37.200000000000003" customHeight="1" x14ac:dyDescent="0.3"/>
    <row r="74" ht="25.8" customHeight="1" x14ac:dyDescent="0.3"/>
    <row r="75" ht="15" customHeight="1" x14ac:dyDescent="0.3"/>
    <row r="76" ht="42" customHeight="1" x14ac:dyDescent="0.3"/>
    <row r="77" ht="41.4" customHeight="1" x14ac:dyDescent="0.3"/>
    <row r="78" ht="30.6" customHeight="1" x14ac:dyDescent="0.3"/>
    <row r="79" ht="56.4" customHeight="1" x14ac:dyDescent="0.3"/>
    <row r="80" ht="25.2" customHeight="1" x14ac:dyDescent="0.3"/>
    <row r="81" ht="26.4" customHeight="1" x14ac:dyDescent="0.3"/>
  </sheetData>
  <mergeCells count="8">
    <mergeCell ref="A33:B33"/>
    <mergeCell ref="A34:B34"/>
    <mergeCell ref="A1:C1"/>
    <mergeCell ref="A39:B39"/>
    <mergeCell ref="A37:B37"/>
    <mergeCell ref="A38:B38"/>
    <mergeCell ref="A35:B35"/>
    <mergeCell ref="A36:B36"/>
  </mergeCells>
  <pageMargins left="0.7" right="0.7" top="0.75" bottom="0.75" header="0.3" footer="0.3"/>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F461C-4B58-4B27-921C-B2BF3391C526}">
  <sheetPr codeName="Sheet2"/>
  <dimension ref="A1:I109"/>
  <sheetViews>
    <sheetView showGridLines="0" view="pageBreakPreview" topLeftCell="A102" zoomScale="98" zoomScaleNormal="100" zoomScaleSheetLayoutView="98" workbookViewId="0">
      <selection activeCell="H7" sqref="H7"/>
    </sheetView>
  </sheetViews>
  <sheetFormatPr defaultRowHeight="13.2" x14ac:dyDescent="0.3"/>
  <cols>
    <col min="1" max="1" width="6.6640625" style="53" customWidth="1"/>
    <col min="2" max="2" width="10" style="53" customWidth="1"/>
    <col min="3" max="3" width="3.109375" style="53" customWidth="1"/>
    <col min="4" max="4" width="3.6640625" style="53" customWidth="1"/>
    <col min="5" max="5" width="45.21875" style="53" customWidth="1"/>
    <col min="6" max="6" width="7.109375" style="67" customWidth="1"/>
    <col min="7" max="7" width="8.5546875" style="53" customWidth="1"/>
    <col min="8" max="8" width="13.21875" style="202" customWidth="1"/>
    <col min="9" max="9" width="19.21875" style="202" customWidth="1"/>
    <col min="10" max="16384" width="8.88671875" style="53"/>
  </cols>
  <sheetData>
    <row r="1" spans="1:9" x14ac:dyDescent="0.3">
      <c r="A1" s="289" t="s">
        <v>0</v>
      </c>
      <c r="B1" s="289"/>
      <c r="C1" s="289"/>
      <c r="D1" s="289"/>
      <c r="E1" s="289"/>
      <c r="F1" s="289"/>
      <c r="G1" s="289"/>
      <c r="H1" s="289"/>
      <c r="I1" s="289"/>
    </row>
    <row r="2" spans="1:9" ht="26.4" x14ac:dyDescent="0.3">
      <c r="A2" s="24" t="s">
        <v>1</v>
      </c>
      <c r="B2" s="24" t="s">
        <v>2</v>
      </c>
      <c r="C2" s="290" t="s">
        <v>3</v>
      </c>
      <c r="D2" s="291"/>
      <c r="E2" s="291"/>
      <c r="F2" s="24" t="s">
        <v>4</v>
      </c>
      <c r="G2" s="187" t="s">
        <v>5</v>
      </c>
      <c r="H2" s="190" t="s">
        <v>6</v>
      </c>
      <c r="I2" s="191" t="s">
        <v>7</v>
      </c>
    </row>
    <row r="3" spans="1:9" ht="26.4" x14ac:dyDescent="0.3">
      <c r="A3" s="25"/>
      <c r="B3" s="15" t="s">
        <v>8</v>
      </c>
      <c r="C3" s="8" t="s">
        <v>0</v>
      </c>
      <c r="D3" s="9"/>
      <c r="E3" s="10"/>
      <c r="F3" s="36"/>
      <c r="G3" s="188"/>
      <c r="H3" s="192"/>
      <c r="I3" s="193"/>
    </row>
    <row r="4" spans="1:9" ht="24.6" customHeight="1" x14ac:dyDescent="0.3">
      <c r="A4" s="25">
        <v>1</v>
      </c>
      <c r="B4" s="186"/>
      <c r="C4" s="8" t="s">
        <v>737</v>
      </c>
      <c r="D4" s="9"/>
      <c r="E4" s="10"/>
      <c r="F4" s="12"/>
      <c r="G4" s="122"/>
      <c r="H4" s="194"/>
      <c r="I4" s="195"/>
    </row>
    <row r="5" spans="1:9" ht="39.6" customHeight="1" x14ac:dyDescent="0.3">
      <c r="A5" s="21" t="s">
        <v>148</v>
      </c>
      <c r="B5" s="66" t="s">
        <v>9</v>
      </c>
      <c r="C5" s="14" t="s">
        <v>10</v>
      </c>
      <c r="D5" s="11"/>
      <c r="E5" s="4"/>
      <c r="F5" s="12" t="s">
        <v>128</v>
      </c>
      <c r="G5" s="21">
        <v>1</v>
      </c>
      <c r="H5" s="194"/>
      <c r="I5" s="195"/>
    </row>
    <row r="6" spans="1:9" ht="39" customHeight="1" x14ac:dyDescent="0.3">
      <c r="A6" s="21" t="s">
        <v>149</v>
      </c>
      <c r="B6" s="66" t="s">
        <v>12</v>
      </c>
      <c r="C6" s="14" t="s">
        <v>13</v>
      </c>
      <c r="D6" s="11"/>
      <c r="E6" s="4"/>
      <c r="F6" s="12" t="s">
        <v>128</v>
      </c>
      <c r="G6" s="21">
        <v>1</v>
      </c>
      <c r="H6" s="194"/>
      <c r="I6" s="195"/>
    </row>
    <row r="7" spans="1:9" ht="24.6" customHeight="1" x14ac:dyDescent="0.3">
      <c r="A7" s="21"/>
      <c r="B7" s="66" t="s">
        <v>14</v>
      </c>
      <c r="C7" s="14" t="s">
        <v>15</v>
      </c>
      <c r="D7" s="11"/>
      <c r="E7" s="4"/>
      <c r="F7" s="12"/>
      <c r="G7" s="21"/>
      <c r="H7" s="194"/>
      <c r="I7" s="195"/>
    </row>
    <row r="8" spans="1:9" ht="30.6" customHeight="1" x14ac:dyDescent="0.3">
      <c r="A8" s="21" t="s">
        <v>156</v>
      </c>
      <c r="B8" s="66"/>
      <c r="C8" s="14" t="s">
        <v>16</v>
      </c>
      <c r="D8" s="11"/>
      <c r="E8" s="4"/>
      <c r="F8" s="12" t="s">
        <v>128</v>
      </c>
      <c r="G8" s="21">
        <v>1</v>
      </c>
      <c r="H8" s="194"/>
      <c r="I8" s="195"/>
    </row>
    <row r="9" spans="1:9" ht="42" customHeight="1" x14ac:dyDescent="0.3">
      <c r="A9" s="21" t="s">
        <v>170</v>
      </c>
      <c r="B9" s="66" t="s">
        <v>17</v>
      </c>
      <c r="C9" s="14" t="s">
        <v>52</v>
      </c>
      <c r="D9" s="11"/>
      <c r="E9" s="4"/>
      <c r="F9" s="12" t="s">
        <v>128</v>
      </c>
      <c r="G9" s="21">
        <v>1</v>
      </c>
      <c r="H9" s="194"/>
      <c r="I9" s="195"/>
    </row>
    <row r="10" spans="1:9" ht="31.8" customHeight="1" x14ac:dyDescent="0.3">
      <c r="A10" s="21" t="s">
        <v>176</v>
      </c>
      <c r="B10" s="66" t="s">
        <v>18</v>
      </c>
      <c r="C10" s="14" t="s">
        <v>19</v>
      </c>
      <c r="D10" s="11"/>
      <c r="E10" s="4"/>
      <c r="F10" s="12"/>
      <c r="G10" s="21"/>
      <c r="H10" s="194"/>
      <c r="I10" s="195"/>
    </row>
    <row r="11" spans="1:9" ht="85.2" customHeight="1" x14ac:dyDescent="0.3">
      <c r="A11" s="21" t="s">
        <v>194</v>
      </c>
      <c r="B11" s="75"/>
      <c r="C11" s="281" t="s">
        <v>372</v>
      </c>
      <c r="D11" s="280"/>
      <c r="E11" s="282"/>
      <c r="F11" s="12" t="s">
        <v>128</v>
      </c>
      <c r="G11" s="21">
        <v>1</v>
      </c>
      <c r="H11" s="194"/>
      <c r="I11" s="195"/>
    </row>
    <row r="12" spans="1:9" ht="33" customHeight="1" x14ac:dyDescent="0.3">
      <c r="A12" s="21" t="s">
        <v>195</v>
      </c>
      <c r="B12" s="66" t="s">
        <v>20</v>
      </c>
      <c r="C12" s="14" t="s">
        <v>21</v>
      </c>
      <c r="D12" s="11"/>
      <c r="E12" s="4"/>
      <c r="F12" s="12" t="s">
        <v>128</v>
      </c>
      <c r="G12" s="21">
        <v>1</v>
      </c>
      <c r="H12" s="194"/>
      <c r="I12" s="195"/>
    </row>
    <row r="13" spans="1:9" ht="46.2" customHeight="1" x14ac:dyDescent="0.3">
      <c r="A13" s="21" t="s">
        <v>203</v>
      </c>
      <c r="B13" s="66"/>
      <c r="C13" s="14" t="s">
        <v>22</v>
      </c>
      <c r="D13" s="11"/>
      <c r="E13" s="4"/>
      <c r="F13" s="12" t="s">
        <v>128</v>
      </c>
      <c r="G13" s="21">
        <v>1</v>
      </c>
      <c r="H13" s="194"/>
      <c r="I13" s="195"/>
    </row>
    <row r="14" spans="1:9" ht="46.2" customHeight="1" x14ac:dyDescent="0.3">
      <c r="A14" s="21" t="s">
        <v>204</v>
      </c>
      <c r="B14" s="66"/>
      <c r="C14" s="14" t="s">
        <v>23</v>
      </c>
      <c r="D14" s="11"/>
      <c r="E14" s="4"/>
      <c r="F14" s="12" t="s">
        <v>128</v>
      </c>
      <c r="G14" s="21">
        <v>1</v>
      </c>
      <c r="H14" s="194"/>
      <c r="I14" s="195"/>
    </row>
    <row r="15" spans="1:9" ht="48" customHeight="1" x14ac:dyDescent="0.3">
      <c r="A15" s="21" t="s">
        <v>206</v>
      </c>
      <c r="B15" s="66" t="s">
        <v>24</v>
      </c>
      <c r="C15" s="14" t="s">
        <v>25</v>
      </c>
      <c r="D15" s="11"/>
      <c r="E15" s="4"/>
      <c r="F15" s="12" t="s">
        <v>128</v>
      </c>
      <c r="G15" s="21">
        <v>1</v>
      </c>
      <c r="H15" s="194"/>
      <c r="I15" s="195"/>
    </row>
    <row r="16" spans="1:9" ht="88.2" customHeight="1" x14ac:dyDescent="0.3">
      <c r="A16" s="21" t="s">
        <v>208</v>
      </c>
      <c r="B16" s="66" t="s">
        <v>26</v>
      </c>
      <c r="C16" s="281" t="s">
        <v>373</v>
      </c>
      <c r="D16" s="280"/>
      <c r="E16" s="282"/>
      <c r="F16" s="12" t="s">
        <v>128</v>
      </c>
      <c r="G16" s="21">
        <v>1</v>
      </c>
      <c r="H16" s="194"/>
      <c r="I16" s="194"/>
    </row>
    <row r="17" spans="1:9" ht="33.6" customHeight="1" x14ac:dyDescent="0.3">
      <c r="A17" s="21" t="s">
        <v>946</v>
      </c>
      <c r="B17" s="66"/>
      <c r="C17" s="14" t="s">
        <v>1410</v>
      </c>
      <c r="D17" s="11"/>
      <c r="E17" s="4"/>
      <c r="F17" s="12"/>
      <c r="G17" s="21"/>
      <c r="H17" s="194"/>
      <c r="I17" s="195"/>
    </row>
    <row r="18" spans="1:9" ht="43.8" customHeight="1" x14ac:dyDescent="0.3">
      <c r="A18" s="21" t="s">
        <v>949</v>
      </c>
      <c r="B18" s="66"/>
      <c r="C18" s="281" t="s">
        <v>1411</v>
      </c>
      <c r="D18" s="280"/>
      <c r="E18" s="282"/>
      <c r="F18" s="12" t="s">
        <v>128</v>
      </c>
      <c r="G18" s="21">
        <v>1</v>
      </c>
      <c r="H18" s="194"/>
      <c r="I18" s="194"/>
    </row>
    <row r="19" spans="1:9" ht="43.8" customHeight="1" x14ac:dyDescent="0.3">
      <c r="A19" s="21" t="s">
        <v>952</v>
      </c>
      <c r="B19" s="66"/>
      <c r="C19" s="281" t="s">
        <v>1412</v>
      </c>
      <c r="D19" s="280"/>
      <c r="E19" s="282"/>
      <c r="F19" s="12" t="s">
        <v>128</v>
      </c>
      <c r="G19" s="21">
        <v>1</v>
      </c>
      <c r="H19" s="194"/>
      <c r="I19" s="194"/>
    </row>
    <row r="20" spans="1:9" ht="43.8" customHeight="1" x14ac:dyDescent="0.3">
      <c r="A20" s="21" t="s">
        <v>1416</v>
      </c>
      <c r="B20" s="66"/>
      <c r="C20" s="281" t="s">
        <v>1414</v>
      </c>
      <c r="D20" s="280"/>
      <c r="E20" s="282"/>
      <c r="F20" s="12" t="s">
        <v>128</v>
      </c>
      <c r="G20" s="21">
        <v>1</v>
      </c>
      <c r="H20" s="194"/>
      <c r="I20" s="194"/>
    </row>
    <row r="21" spans="1:9" ht="28.2" customHeight="1" x14ac:dyDescent="0.3">
      <c r="A21" s="271" t="s">
        <v>30</v>
      </c>
      <c r="B21" s="271"/>
      <c r="C21" s="271"/>
      <c r="D21" s="271"/>
      <c r="E21" s="271"/>
      <c r="F21" s="271"/>
      <c r="G21" s="271"/>
      <c r="H21" s="271"/>
      <c r="I21" s="196" t="s">
        <v>811</v>
      </c>
    </row>
    <row r="22" spans="1:9" x14ac:dyDescent="0.3">
      <c r="A22" s="289" t="s">
        <v>0</v>
      </c>
      <c r="B22" s="289"/>
      <c r="C22" s="289"/>
      <c r="D22" s="289"/>
      <c r="E22" s="289"/>
      <c r="F22" s="289"/>
      <c r="G22" s="289"/>
      <c r="H22" s="289"/>
      <c r="I22" s="289"/>
    </row>
    <row r="23" spans="1:9" ht="28.2" customHeight="1" x14ac:dyDescent="0.3">
      <c r="A23" s="24" t="s">
        <v>1</v>
      </c>
      <c r="B23" s="24" t="s">
        <v>2</v>
      </c>
      <c r="C23" s="290" t="s">
        <v>3</v>
      </c>
      <c r="D23" s="291"/>
      <c r="E23" s="291"/>
      <c r="F23" s="24" t="s">
        <v>4</v>
      </c>
      <c r="G23" s="187" t="s">
        <v>5</v>
      </c>
      <c r="H23" s="190" t="s">
        <v>6</v>
      </c>
      <c r="I23" s="191" t="s">
        <v>7</v>
      </c>
    </row>
    <row r="24" spans="1:9" ht="28.2" customHeight="1" x14ac:dyDescent="0.3">
      <c r="A24" s="271" t="s">
        <v>30</v>
      </c>
      <c r="B24" s="271"/>
      <c r="C24" s="271"/>
      <c r="D24" s="271"/>
      <c r="E24" s="271"/>
      <c r="F24" s="271"/>
      <c r="G24" s="271"/>
      <c r="H24" s="271"/>
      <c r="I24" s="196"/>
    </row>
    <row r="25" spans="1:9" ht="35.4" customHeight="1" x14ac:dyDescent="0.3">
      <c r="A25" s="21" t="s">
        <v>1417</v>
      </c>
      <c r="B25" s="66"/>
      <c r="C25" s="281" t="s">
        <v>1413</v>
      </c>
      <c r="D25" s="280"/>
      <c r="E25" s="282"/>
      <c r="F25" s="12" t="s">
        <v>128</v>
      </c>
      <c r="G25" s="21">
        <v>1</v>
      </c>
      <c r="H25" s="194"/>
      <c r="I25" s="194"/>
    </row>
    <row r="26" spans="1:9" ht="34.799999999999997" customHeight="1" x14ac:dyDescent="0.3">
      <c r="A26" s="21" t="s">
        <v>1418</v>
      </c>
      <c r="B26" s="66"/>
      <c r="C26" s="281" t="s">
        <v>1415</v>
      </c>
      <c r="D26" s="280"/>
      <c r="E26" s="282"/>
      <c r="F26" s="12"/>
      <c r="G26" s="21"/>
      <c r="H26" s="194"/>
      <c r="I26" s="194"/>
    </row>
    <row r="27" spans="1:9" ht="21.6" customHeight="1" x14ac:dyDescent="0.3">
      <c r="A27" s="25">
        <v>2</v>
      </c>
      <c r="B27" s="186"/>
      <c r="C27" s="8" t="s">
        <v>738</v>
      </c>
      <c r="D27" s="9"/>
      <c r="E27" s="10"/>
      <c r="F27" s="12"/>
      <c r="G27" s="21"/>
      <c r="H27" s="194"/>
      <c r="I27" s="195"/>
    </row>
    <row r="28" spans="1:9" ht="27" customHeight="1" x14ac:dyDescent="0.3">
      <c r="A28" s="21" t="s">
        <v>119</v>
      </c>
      <c r="B28" s="66" t="s">
        <v>27</v>
      </c>
      <c r="C28" s="14" t="s">
        <v>10</v>
      </c>
      <c r="D28" s="11"/>
      <c r="E28" s="4"/>
      <c r="F28" s="12" t="s">
        <v>128</v>
      </c>
      <c r="G28" s="21">
        <v>1</v>
      </c>
      <c r="H28" s="194"/>
      <c r="I28" s="195"/>
    </row>
    <row r="29" spans="1:9" ht="39" customHeight="1" x14ac:dyDescent="0.3">
      <c r="A29" s="21"/>
      <c r="B29" s="66" t="s">
        <v>28</v>
      </c>
      <c r="C29" s="281" t="s">
        <v>374</v>
      </c>
      <c r="D29" s="280"/>
      <c r="E29" s="282"/>
      <c r="F29" s="12"/>
      <c r="G29" s="21"/>
      <c r="H29" s="194"/>
      <c r="I29" s="194"/>
    </row>
    <row r="30" spans="1:9" ht="24.6" customHeight="1" x14ac:dyDescent="0.3">
      <c r="A30" s="21"/>
      <c r="B30" s="66"/>
      <c r="C30" s="14" t="s">
        <v>15</v>
      </c>
      <c r="D30" s="11"/>
      <c r="E30" s="4"/>
      <c r="F30" s="12"/>
      <c r="G30" s="21"/>
      <c r="H30" s="194"/>
      <c r="I30" s="195"/>
    </row>
    <row r="31" spans="1:9" ht="30.6" customHeight="1" x14ac:dyDescent="0.3">
      <c r="A31" s="21" t="s">
        <v>131</v>
      </c>
      <c r="B31" s="66" t="s">
        <v>17</v>
      </c>
      <c r="C31" s="14" t="s">
        <v>52</v>
      </c>
      <c r="D31" s="11"/>
      <c r="E31" s="4"/>
      <c r="F31" s="12" t="s">
        <v>128</v>
      </c>
      <c r="G31" s="21">
        <v>1</v>
      </c>
      <c r="H31" s="194"/>
      <c r="I31" s="195"/>
    </row>
    <row r="32" spans="1:9" ht="31.2" customHeight="1" x14ac:dyDescent="0.3">
      <c r="A32" s="21" t="s">
        <v>327</v>
      </c>
      <c r="B32" s="66" t="s">
        <v>14</v>
      </c>
      <c r="C32" s="281" t="s">
        <v>371</v>
      </c>
      <c r="D32" s="280"/>
      <c r="E32" s="282"/>
      <c r="F32" s="12" t="s">
        <v>128</v>
      </c>
      <c r="G32" s="21">
        <v>1</v>
      </c>
      <c r="H32" s="194"/>
      <c r="I32" s="195"/>
    </row>
    <row r="33" spans="1:9" ht="30" customHeight="1" x14ac:dyDescent="0.3">
      <c r="A33" s="21" t="s">
        <v>328</v>
      </c>
      <c r="B33" s="66"/>
      <c r="C33" s="14" t="s">
        <v>29</v>
      </c>
      <c r="D33" s="11"/>
      <c r="E33" s="4"/>
      <c r="F33" s="12" t="s">
        <v>128</v>
      </c>
      <c r="G33" s="21">
        <v>1</v>
      </c>
      <c r="H33" s="194"/>
      <c r="I33" s="195"/>
    </row>
    <row r="34" spans="1:9" ht="24.6" customHeight="1" x14ac:dyDescent="0.3">
      <c r="A34" s="21"/>
      <c r="B34" s="66" t="s">
        <v>18</v>
      </c>
      <c r="C34" s="14" t="s">
        <v>32</v>
      </c>
      <c r="D34" s="11"/>
      <c r="E34" s="4"/>
      <c r="F34" s="12"/>
      <c r="G34" s="122"/>
      <c r="H34" s="194"/>
      <c r="I34" s="195" t="str">
        <f>IF(OR(AND(G34="Prov",H34="Sum"),(H34="PC Sum")),". . . . . . . . .00",IF(ISERR(G34*H34),"",IF(G34*H34=0,"",ROUND(G34*H34,2))))</f>
        <v/>
      </c>
    </row>
    <row r="35" spans="1:9" ht="73.2" customHeight="1" x14ac:dyDescent="0.3">
      <c r="A35" s="25"/>
      <c r="B35" s="66"/>
      <c r="C35" s="281" t="s">
        <v>54</v>
      </c>
      <c r="D35" s="280"/>
      <c r="E35" s="282"/>
      <c r="F35" s="12" t="s">
        <v>370</v>
      </c>
      <c r="G35" s="21">
        <v>12</v>
      </c>
      <c r="H35" s="197"/>
      <c r="I35" s="195"/>
    </row>
    <row r="36" spans="1:9" ht="25.8" customHeight="1" x14ac:dyDescent="0.3">
      <c r="A36" s="21" t="s">
        <v>329</v>
      </c>
      <c r="B36" s="66" t="s">
        <v>33</v>
      </c>
      <c r="C36" s="14" t="s">
        <v>34</v>
      </c>
      <c r="D36" s="11"/>
      <c r="E36" s="4"/>
      <c r="F36" s="12" t="s">
        <v>128</v>
      </c>
      <c r="G36" s="21">
        <v>1</v>
      </c>
      <c r="H36" s="194"/>
      <c r="I36" s="195"/>
    </row>
    <row r="37" spans="1:9" ht="43.8" customHeight="1" x14ac:dyDescent="0.3">
      <c r="A37" s="21" t="s">
        <v>330</v>
      </c>
      <c r="B37" s="66" t="s">
        <v>35</v>
      </c>
      <c r="C37" s="281" t="s">
        <v>55</v>
      </c>
      <c r="D37" s="280"/>
      <c r="E37" s="282"/>
      <c r="F37" s="12" t="s">
        <v>128</v>
      </c>
      <c r="G37" s="21">
        <v>1</v>
      </c>
      <c r="H37" s="194"/>
      <c r="I37" s="195"/>
    </row>
    <row r="38" spans="1:9" ht="25.8" customHeight="1" x14ac:dyDescent="0.3">
      <c r="A38" s="21" t="s">
        <v>332</v>
      </c>
      <c r="B38" s="66" t="s">
        <v>36</v>
      </c>
      <c r="C38" s="14" t="s">
        <v>37</v>
      </c>
      <c r="D38" s="11"/>
      <c r="E38" s="4"/>
      <c r="F38" s="12" t="s">
        <v>128</v>
      </c>
      <c r="G38" s="21">
        <v>1</v>
      </c>
      <c r="H38" s="194"/>
      <c r="I38" s="195"/>
    </row>
    <row r="39" spans="1:9" ht="25.8" customHeight="1" x14ac:dyDescent="0.3">
      <c r="A39" s="21" t="s">
        <v>331</v>
      </c>
      <c r="B39" s="66"/>
      <c r="C39" s="14" t="s">
        <v>22</v>
      </c>
      <c r="D39" s="11"/>
      <c r="E39" s="4"/>
      <c r="F39" s="12" t="s">
        <v>128</v>
      </c>
      <c r="G39" s="21">
        <v>1</v>
      </c>
      <c r="H39" s="194"/>
      <c r="I39" s="195"/>
    </row>
    <row r="40" spans="1:9" ht="41.4" customHeight="1" x14ac:dyDescent="0.3">
      <c r="A40" s="21" t="s">
        <v>333</v>
      </c>
      <c r="B40" s="66"/>
      <c r="C40" s="14" t="s">
        <v>38</v>
      </c>
      <c r="D40" s="11"/>
      <c r="E40" s="4"/>
      <c r="F40" s="12" t="s">
        <v>128</v>
      </c>
      <c r="G40" s="21">
        <v>1</v>
      </c>
      <c r="H40" s="194"/>
      <c r="I40" s="195"/>
    </row>
    <row r="41" spans="1:9" ht="46.2" customHeight="1" x14ac:dyDescent="0.3">
      <c r="A41" s="21" t="s">
        <v>334</v>
      </c>
      <c r="B41" s="66"/>
      <c r="C41" s="14" t="s">
        <v>39</v>
      </c>
      <c r="D41" s="11"/>
      <c r="E41" s="4"/>
      <c r="F41" s="12" t="s">
        <v>370</v>
      </c>
      <c r="G41" s="21">
        <v>12</v>
      </c>
      <c r="H41" s="194"/>
      <c r="I41" s="195"/>
    </row>
    <row r="42" spans="1:9" ht="19.8" customHeight="1" x14ac:dyDescent="0.3">
      <c r="A42" s="82" t="s">
        <v>335</v>
      </c>
      <c r="B42" s="61" t="s">
        <v>40</v>
      </c>
      <c r="C42" s="11" t="s">
        <v>41</v>
      </c>
      <c r="D42" s="29"/>
      <c r="E42" s="4"/>
      <c r="F42" s="294" t="s">
        <v>128</v>
      </c>
      <c r="G42" s="294">
        <v>1</v>
      </c>
      <c r="H42" s="198"/>
      <c r="I42" s="195" t="str">
        <f>IF(H42="","",IF(#REF!=0,"",#REF!*H42))</f>
        <v/>
      </c>
    </row>
    <row r="43" spans="1:9" ht="13.8" customHeight="1" x14ac:dyDescent="0.3">
      <c r="A43" s="40"/>
      <c r="B43" s="48"/>
      <c r="C43" s="31" t="s">
        <v>42</v>
      </c>
      <c r="D43" s="81"/>
      <c r="E43" s="72"/>
      <c r="F43" s="294"/>
      <c r="G43" s="294"/>
      <c r="H43" s="198"/>
      <c r="I43" s="195" t="str">
        <f>IF(H43="","",IF(#REF!=0,"",#REF!*H43))</f>
        <v/>
      </c>
    </row>
    <row r="44" spans="1:9" ht="14.4" customHeight="1" x14ac:dyDescent="0.3">
      <c r="A44" s="40"/>
      <c r="B44" s="48"/>
      <c r="C44" s="31" t="s">
        <v>43</v>
      </c>
      <c r="D44" s="81"/>
      <c r="E44" s="72"/>
      <c r="F44" s="294"/>
      <c r="G44" s="294"/>
      <c r="H44" s="198"/>
      <c r="I44" s="195" t="str">
        <f>IF(H44="","",IF(#REF!=0,"",#REF!*H44))</f>
        <v/>
      </c>
    </row>
    <row r="45" spans="1:9" ht="14.4" customHeight="1" x14ac:dyDescent="0.3">
      <c r="A45" s="40"/>
      <c r="B45" s="48"/>
      <c r="C45" s="31" t="s">
        <v>44</v>
      </c>
      <c r="D45" s="81"/>
      <c r="E45" s="72"/>
      <c r="F45" s="294"/>
      <c r="G45" s="294"/>
      <c r="H45" s="198"/>
      <c r="I45" s="195" t="str">
        <f>IF(H45="","",IF(#REF!=0,"",#REF!*H45))</f>
        <v/>
      </c>
    </row>
    <row r="46" spans="1:9" ht="14.4" customHeight="1" x14ac:dyDescent="0.3">
      <c r="A46" s="40"/>
      <c r="B46" s="48"/>
      <c r="C46" s="31" t="s">
        <v>45</v>
      </c>
      <c r="D46" s="81"/>
      <c r="E46" s="72"/>
      <c r="F46" s="294"/>
      <c r="G46" s="294"/>
      <c r="H46" s="198"/>
      <c r="I46" s="195" t="str">
        <f>IF(H46="","",IF(#REF!=0,"",#REF!*H46))</f>
        <v/>
      </c>
    </row>
    <row r="47" spans="1:9" ht="14.4" customHeight="1" x14ac:dyDescent="0.3">
      <c r="A47" s="40"/>
      <c r="B47" s="48"/>
      <c r="C47" s="31" t="s">
        <v>46</v>
      </c>
      <c r="D47" s="81"/>
      <c r="E47" s="72"/>
      <c r="F47" s="294"/>
      <c r="G47" s="294"/>
      <c r="H47" s="198"/>
      <c r="I47" s="195" t="str">
        <f>IF(H47="","",IF(#REF!=0,"",#REF!*H47))</f>
        <v/>
      </c>
    </row>
    <row r="48" spans="1:9" ht="14.4" customHeight="1" x14ac:dyDescent="0.3">
      <c r="A48" s="40"/>
      <c r="B48" s="48"/>
      <c r="C48" s="31" t="s">
        <v>47</v>
      </c>
      <c r="D48" s="81"/>
      <c r="E48" s="72"/>
      <c r="F48" s="294"/>
      <c r="G48" s="294"/>
      <c r="H48" s="198"/>
      <c r="I48" s="195" t="str">
        <f>IF(H48="","",IF(#REF!=0,"",#REF!*H48))</f>
        <v/>
      </c>
    </row>
    <row r="49" spans="1:9" ht="14.4" customHeight="1" x14ac:dyDescent="0.3">
      <c r="A49" s="40"/>
      <c r="B49" s="48"/>
      <c r="C49" s="31" t="s">
        <v>48</v>
      </c>
      <c r="D49" s="81"/>
      <c r="E49" s="72"/>
      <c r="F49" s="294"/>
      <c r="G49" s="294"/>
      <c r="H49" s="198"/>
      <c r="I49" s="195" t="str">
        <f>IF(H49="","",IF(#REF!=0,"",#REF!*H49))</f>
        <v/>
      </c>
    </row>
    <row r="50" spans="1:9" ht="17.399999999999999" customHeight="1" x14ac:dyDescent="0.3">
      <c r="A50" s="40"/>
      <c r="B50" s="48"/>
      <c r="C50" s="31" t="s">
        <v>49</v>
      </c>
      <c r="D50" s="29"/>
      <c r="E50" s="4"/>
      <c r="F50" s="295"/>
      <c r="G50" s="295"/>
      <c r="H50" s="194"/>
      <c r="I50" s="195"/>
    </row>
    <row r="51" spans="1:9" ht="28.2" customHeight="1" x14ac:dyDescent="0.3">
      <c r="A51" s="271" t="s">
        <v>30</v>
      </c>
      <c r="B51" s="271"/>
      <c r="C51" s="271"/>
      <c r="D51" s="271"/>
      <c r="E51" s="271"/>
      <c r="F51" s="271"/>
      <c r="G51" s="271"/>
      <c r="H51" s="271"/>
      <c r="I51" s="196" t="s">
        <v>811</v>
      </c>
    </row>
    <row r="52" spans="1:9" x14ac:dyDescent="0.3">
      <c r="A52" s="289" t="s">
        <v>0</v>
      </c>
      <c r="B52" s="289"/>
      <c r="C52" s="289"/>
      <c r="D52" s="289"/>
      <c r="E52" s="289"/>
      <c r="F52" s="289"/>
      <c r="G52" s="289"/>
      <c r="H52" s="289"/>
      <c r="I52" s="289"/>
    </row>
    <row r="53" spans="1:9" hidden="1" x14ac:dyDescent="0.3">
      <c r="A53" s="289" t="s">
        <v>0</v>
      </c>
      <c r="B53" s="289"/>
      <c r="C53" s="289"/>
      <c r="D53" s="289"/>
      <c r="E53" s="289"/>
      <c r="F53" s="289"/>
      <c r="G53" s="289"/>
      <c r="H53" s="289"/>
      <c r="I53" s="289"/>
    </row>
    <row r="54" spans="1:9" ht="28.2" customHeight="1" x14ac:dyDescent="0.3">
      <c r="A54" s="24" t="s">
        <v>1</v>
      </c>
      <c r="B54" s="24" t="s">
        <v>2</v>
      </c>
      <c r="C54" s="290" t="s">
        <v>3</v>
      </c>
      <c r="D54" s="291"/>
      <c r="E54" s="291"/>
      <c r="F54" s="24" t="s">
        <v>4</v>
      </c>
      <c r="G54" s="187" t="s">
        <v>5</v>
      </c>
      <c r="H54" s="190" t="s">
        <v>6</v>
      </c>
      <c r="I54" s="191" t="s">
        <v>7</v>
      </c>
    </row>
    <row r="55" spans="1:9" ht="28.2" customHeight="1" x14ac:dyDescent="0.3">
      <c r="A55" s="271" t="s">
        <v>30</v>
      </c>
      <c r="B55" s="271"/>
      <c r="C55" s="271"/>
      <c r="D55" s="271"/>
      <c r="E55" s="271"/>
      <c r="F55" s="271"/>
      <c r="G55" s="271"/>
      <c r="H55" s="271"/>
      <c r="I55" s="196"/>
    </row>
    <row r="56" spans="1:9" ht="39.6" customHeight="1" x14ac:dyDescent="0.3">
      <c r="A56" s="82" t="s">
        <v>336</v>
      </c>
      <c r="B56" s="48"/>
      <c r="C56" s="281" t="s">
        <v>1419</v>
      </c>
      <c r="D56" s="280"/>
      <c r="E56" s="282"/>
      <c r="F56" s="12" t="s">
        <v>128</v>
      </c>
      <c r="G56" s="21">
        <v>1</v>
      </c>
      <c r="H56" s="194"/>
      <c r="I56" s="195" t="str">
        <f>IF(H56="","",IF(#REF!=0,"",#REF!*H56))</f>
        <v/>
      </c>
    </row>
    <row r="57" spans="1:9" ht="31.2" customHeight="1" x14ac:dyDescent="0.3">
      <c r="A57" s="40">
        <v>3</v>
      </c>
      <c r="B57" s="48"/>
      <c r="C57" s="80" t="s">
        <v>739</v>
      </c>
      <c r="D57" s="81"/>
      <c r="E57" s="72"/>
      <c r="F57" s="73"/>
      <c r="G57" s="21"/>
      <c r="H57" s="194"/>
      <c r="I57" s="195" t="str">
        <f>IF(H57="","",IF(#REF!=0,"",#REF!*H57))</f>
        <v/>
      </c>
    </row>
    <row r="58" spans="1:9" ht="26.4" x14ac:dyDescent="0.3">
      <c r="A58" s="82" t="s">
        <v>232</v>
      </c>
      <c r="B58" s="48"/>
      <c r="C58" s="29" t="s">
        <v>51</v>
      </c>
      <c r="D58" s="29"/>
      <c r="E58" s="4"/>
      <c r="F58" s="12" t="s">
        <v>305</v>
      </c>
      <c r="G58" s="21">
        <v>1</v>
      </c>
      <c r="H58" s="194">
        <v>24000</v>
      </c>
      <c r="I58" s="195">
        <f>G58*H58</f>
        <v>24000</v>
      </c>
    </row>
    <row r="59" spans="1:9" ht="49.2" customHeight="1" x14ac:dyDescent="0.3">
      <c r="A59" s="16" t="s">
        <v>298</v>
      </c>
      <c r="B59" s="48"/>
      <c r="C59" s="292" t="s">
        <v>53</v>
      </c>
      <c r="D59" s="292"/>
      <c r="E59" s="293"/>
      <c r="F59" s="73" t="s">
        <v>305</v>
      </c>
      <c r="G59" s="21">
        <v>1</v>
      </c>
      <c r="H59" s="194">
        <v>45000</v>
      </c>
      <c r="I59" s="195">
        <f t="shared" ref="I59:I64" si="0">G59*H59</f>
        <v>45000</v>
      </c>
    </row>
    <row r="60" spans="1:9" ht="19.8" customHeight="1" x14ac:dyDescent="0.3">
      <c r="A60" s="40">
        <v>4</v>
      </c>
      <c r="B60" s="48" t="s">
        <v>26</v>
      </c>
      <c r="C60" s="80" t="s">
        <v>740</v>
      </c>
      <c r="D60" s="81"/>
      <c r="E60" s="72"/>
      <c r="F60" s="73"/>
      <c r="G60" s="21"/>
      <c r="H60" s="194"/>
      <c r="I60" s="195"/>
    </row>
    <row r="61" spans="1:9" ht="36.6" customHeight="1" x14ac:dyDescent="0.3">
      <c r="A61" s="13" t="s">
        <v>337</v>
      </c>
      <c r="B61" s="61"/>
      <c r="C61" s="31" t="s">
        <v>56</v>
      </c>
      <c r="D61" s="11"/>
      <c r="E61" s="4"/>
      <c r="F61" s="12" t="s">
        <v>305</v>
      </c>
      <c r="G61" s="21">
        <v>1</v>
      </c>
      <c r="H61" s="194">
        <v>650000</v>
      </c>
      <c r="I61" s="195">
        <f t="shared" si="0"/>
        <v>650000</v>
      </c>
    </row>
    <row r="62" spans="1:9" ht="36.6" customHeight="1" x14ac:dyDescent="0.3">
      <c r="A62" s="13" t="s">
        <v>338</v>
      </c>
      <c r="B62" s="61"/>
      <c r="C62" s="31" t="s">
        <v>57</v>
      </c>
      <c r="D62" s="11"/>
      <c r="E62" s="4"/>
      <c r="F62" s="12" t="s">
        <v>305</v>
      </c>
      <c r="G62" s="21">
        <v>1</v>
      </c>
      <c r="H62" s="194">
        <f>180000*2</f>
        <v>360000</v>
      </c>
      <c r="I62" s="195">
        <f t="shared" si="0"/>
        <v>360000</v>
      </c>
    </row>
    <row r="63" spans="1:9" ht="36.6" customHeight="1" x14ac:dyDescent="0.3">
      <c r="A63" s="13" t="s">
        <v>339</v>
      </c>
      <c r="B63" s="61"/>
      <c r="C63" s="31" t="s">
        <v>59</v>
      </c>
      <c r="D63" s="11"/>
      <c r="E63" s="4"/>
      <c r="F63" s="12" t="s">
        <v>305</v>
      </c>
      <c r="G63" s="21">
        <v>1</v>
      </c>
      <c r="H63" s="194">
        <f>750000*2</f>
        <v>1500000</v>
      </c>
      <c r="I63" s="195">
        <f t="shared" si="0"/>
        <v>1500000</v>
      </c>
    </row>
    <row r="64" spans="1:9" ht="36.6" customHeight="1" x14ac:dyDescent="0.3">
      <c r="A64" s="13" t="s">
        <v>340</v>
      </c>
      <c r="B64" s="61"/>
      <c r="C64" s="31" t="s">
        <v>58</v>
      </c>
      <c r="D64" s="11"/>
      <c r="E64" s="4"/>
      <c r="F64" s="12" t="s">
        <v>305</v>
      </c>
      <c r="G64" s="21">
        <v>1</v>
      </c>
      <c r="H64" s="194">
        <f>3700000-450000</f>
        <v>3250000</v>
      </c>
      <c r="I64" s="195">
        <f t="shared" si="0"/>
        <v>3250000</v>
      </c>
    </row>
    <row r="65" spans="1:9" ht="36.6" customHeight="1" x14ac:dyDescent="0.3">
      <c r="A65" s="13" t="s">
        <v>1380</v>
      </c>
      <c r="B65" s="61"/>
      <c r="C65" s="31" t="s">
        <v>1379</v>
      </c>
      <c r="D65" s="11"/>
      <c r="E65" s="4"/>
      <c r="F65" s="12" t="s">
        <v>60</v>
      </c>
      <c r="G65" s="21"/>
      <c r="H65" s="194">
        <f>H61+H62+H63+H64</f>
        <v>5760000</v>
      </c>
      <c r="I65" s="195"/>
    </row>
    <row r="66" spans="1:9" ht="19.8" customHeight="1" x14ac:dyDescent="0.3">
      <c r="A66" s="40">
        <v>5</v>
      </c>
      <c r="B66" s="48" t="s">
        <v>313</v>
      </c>
      <c r="C66" s="80" t="s">
        <v>741</v>
      </c>
      <c r="D66" s="81"/>
      <c r="E66" s="72"/>
      <c r="F66" s="73"/>
      <c r="G66" s="21"/>
      <c r="H66" s="194"/>
      <c r="I66" s="195"/>
    </row>
    <row r="67" spans="1:9" ht="21.6" customHeight="1" x14ac:dyDescent="0.3">
      <c r="A67" s="21"/>
      <c r="B67" s="66"/>
      <c r="C67" s="14" t="s">
        <v>61</v>
      </c>
      <c r="D67" s="11"/>
      <c r="E67" s="4"/>
      <c r="F67" s="12"/>
      <c r="G67" s="21"/>
      <c r="H67" s="194"/>
      <c r="I67" s="195"/>
    </row>
    <row r="68" spans="1:9" ht="26.4" customHeight="1" x14ac:dyDescent="0.3">
      <c r="A68" s="21" t="s">
        <v>341</v>
      </c>
      <c r="B68" s="66"/>
      <c r="C68" s="14" t="s">
        <v>350</v>
      </c>
      <c r="D68" s="11"/>
      <c r="E68" s="4"/>
      <c r="F68" s="12" t="s">
        <v>66</v>
      </c>
      <c r="G68" s="21">
        <v>800</v>
      </c>
      <c r="H68" s="194"/>
      <c r="I68" s="195"/>
    </row>
    <row r="69" spans="1:9" ht="26.4" customHeight="1" x14ac:dyDescent="0.3">
      <c r="A69" s="21" t="s">
        <v>342</v>
      </c>
      <c r="B69" s="66"/>
      <c r="C69" s="14" t="s">
        <v>351</v>
      </c>
      <c r="D69" s="11"/>
      <c r="E69" s="4"/>
      <c r="F69" s="12" t="s">
        <v>66</v>
      </c>
      <c r="G69" s="21">
        <v>200</v>
      </c>
      <c r="H69" s="194"/>
      <c r="I69" s="195"/>
    </row>
    <row r="70" spans="1:9" ht="26.4" customHeight="1" x14ac:dyDescent="0.3">
      <c r="A70" s="21" t="s">
        <v>343</v>
      </c>
      <c r="B70" s="66"/>
      <c r="C70" s="14" t="s">
        <v>352</v>
      </c>
      <c r="D70" s="11"/>
      <c r="E70" s="4"/>
      <c r="F70" s="12" t="s">
        <v>66</v>
      </c>
      <c r="G70" s="21">
        <v>100</v>
      </c>
      <c r="H70" s="194"/>
      <c r="I70" s="195"/>
    </row>
    <row r="71" spans="1:9" ht="26.4" customHeight="1" x14ac:dyDescent="0.3">
      <c r="A71" s="21" t="s">
        <v>344</v>
      </c>
      <c r="B71" s="66"/>
      <c r="C71" s="14" t="s">
        <v>62</v>
      </c>
      <c r="D71" s="11"/>
      <c r="E71" s="4"/>
      <c r="F71" s="12" t="s">
        <v>66</v>
      </c>
      <c r="G71" s="21">
        <v>100</v>
      </c>
      <c r="H71" s="194"/>
      <c r="I71" s="195"/>
    </row>
    <row r="72" spans="1:9" ht="36.6" customHeight="1" x14ac:dyDescent="0.3">
      <c r="A72" s="21" t="s">
        <v>345</v>
      </c>
      <c r="B72" s="66"/>
      <c r="C72" s="14" t="s">
        <v>63</v>
      </c>
      <c r="D72" s="11"/>
      <c r="E72" s="4"/>
      <c r="F72" s="12" t="s">
        <v>66</v>
      </c>
      <c r="G72" s="21">
        <v>100</v>
      </c>
      <c r="H72" s="194"/>
      <c r="I72" s="195"/>
    </row>
    <row r="73" spans="1:9" ht="26.4" customHeight="1" x14ac:dyDescent="0.3">
      <c r="A73" s="21" t="s">
        <v>346</v>
      </c>
      <c r="B73" s="66"/>
      <c r="C73" s="14" t="s">
        <v>64</v>
      </c>
      <c r="D73" s="11"/>
      <c r="E73" s="4"/>
      <c r="F73" s="12" t="s">
        <v>66</v>
      </c>
      <c r="G73" s="21">
        <v>100</v>
      </c>
      <c r="H73" s="194"/>
      <c r="I73" s="195"/>
    </row>
    <row r="74" spans="1:9" ht="26.4" customHeight="1" x14ac:dyDescent="0.3">
      <c r="A74" s="21" t="s">
        <v>347</v>
      </c>
      <c r="B74" s="66"/>
      <c r="C74" s="14" t="s">
        <v>65</v>
      </c>
      <c r="D74" s="11"/>
      <c r="E74" s="4"/>
      <c r="F74" s="12" t="s">
        <v>66</v>
      </c>
      <c r="G74" s="21">
        <v>100</v>
      </c>
      <c r="H74" s="194"/>
      <c r="I74" s="195"/>
    </row>
    <row r="75" spans="1:9" ht="26.4" customHeight="1" x14ac:dyDescent="0.3">
      <c r="A75" s="21"/>
      <c r="B75" s="66"/>
      <c r="C75" s="14" t="s">
        <v>67</v>
      </c>
      <c r="D75" s="11"/>
      <c r="E75" s="4"/>
      <c r="F75" s="12"/>
      <c r="G75" s="21"/>
      <c r="H75" s="194"/>
      <c r="I75" s="195"/>
    </row>
    <row r="76" spans="1:9" ht="26.4" customHeight="1" x14ac:dyDescent="0.3">
      <c r="A76" s="21" t="s">
        <v>348</v>
      </c>
      <c r="B76" s="66"/>
      <c r="C76" s="14" t="s">
        <v>353</v>
      </c>
      <c r="D76" s="11"/>
      <c r="E76" s="4"/>
      <c r="F76" s="12" t="s">
        <v>66</v>
      </c>
      <c r="G76" s="21">
        <v>100</v>
      </c>
      <c r="H76" s="194"/>
      <c r="I76" s="195"/>
    </row>
    <row r="77" spans="1:9" ht="36.6" customHeight="1" x14ac:dyDescent="0.3">
      <c r="A77" s="21" t="s">
        <v>349</v>
      </c>
      <c r="B77" s="66"/>
      <c r="C77" s="14" t="s">
        <v>354</v>
      </c>
      <c r="D77" s="11"/>
      <c r="E77" s="4"/>
      <c r="F77" s="12" t="s">
        <v>66</v>
      </c>
      <c r="G77" s="21">
        <v>100</v>
      </c>
      <c r="H77" s="194"/>
      <c r="I77" s="195"/>
    </row>
    <row r="78" spans="1:9" ht="28.2" customHeight="1" x14ac:dyDescent="0.3">
      <c r="A78" s="274" t="s">
        <v>30</v>
      </c>
      <c r="B78" s="275"/>
      <c r="C78" s="275"/>
      <c r="D78" s="275"/>
      <c r="E78" s="275"/>
      <c r="F78" s="275"/>
      <c r="G78" s="275"/>
      <c r="H78" s="276"/>
      <c r="I78" s="196" t="s">
        <v>811</v>
      </c>
    </row>
    <row r="79" spans="1:9" x14ac:dyDescent="0.3">
      <c r="A79" s="289" t="s">
        <v>0</v>
      </c>
      <c r="B79" s="289"/>
      <c r="C79" s="289"/>
      <c r="D79" s="289"/>
      <c r="E79" s="289"/>
      <c r="F79" s="289"/>
      <c r="G79" s="289"/>
      <c r="H79" s="289"/>
      <c r="I79" s="289"/>
    </row>
    <row r="80" spans="1:9" ht="36.6" customHeight="1" x14ac:dyDescent="0.3">
      <c r="A80" s="24" t="s">
        <v>1</v>
      </c>
      <c r="B80" s="24" t="s">
        <v>2</v>
      </c>
      <c r="C80" s="290" t="s">
        <v>3</v>
      </c>
      <c r="D80" s="291"/>
      <c r="E80" s="291"/>
      <c r="F80" s="24" t="s">
        <v>4</v>
      </c>
      <c r="G80" s="187" t="s">
        <v>5</v>
      </c>
      <c r="H80" s="190" t="s">
        <v>6</v>
      </c>
      <c r="I80" s="191" t="s">
        <v>7</v>
      </c>
    </row>
    <row r="81" spans="1:9" ht="26.4" customHeight="1" x14ac:dyDescent="0.3">
      <c r="A81" s="271" t="s">
        <v>30</v>
      </c>
      <c r="B81" s="271"/>
      <c r="C81" s="271"/>
      <c r="D81" s="271"/>
      <c r="E81" s="271"/>
      <c r="F81" s="271"/>
      <c r="G81" s="271"/>
      <c r="H81" s="271"/>
      <c r="I81" s="196"/>
    </row>
    <row r="82" spans="1:9" ht="21" customHeight="1" x14ac:dyDescent="0.3">
      <c r="A82" s="21" t="s">
        <v>359</v>
      </c>
      <c r="B82" s="66"/>
      <c r="C82" s="14" t="s">
        <v>355</v>
      </c>
      <c r="D82" s="11"/>
      <c r="E82" s="4"/>
      <c r="F82" s="12" t="s">
        <v>66</v>
      </c>
      <c r="G82" s="21">
        <v>100</v>
      </c>
      <c r="H82" s="194"/>
      <c r="I82" s="195"/>
    </row>
    <row r="83" spans="1:9" ht="21" customHeight="1" x14ac:dyDescent="0.3">
      <c r="A83" s="21" t="s">
        <v>360</v>
      </c>
      <c r="B83" s="66"/>
      <c r="C83" s="14" t="s">
        <v>356</v>
      </c>
      <c r="D83" s="11"/>
      <c r="E83" s="4"/>
      <c r="F83" s="12" t="s">
        <v>66</v>
      </c>
      <c r="G83" s="21">
        <v>100</v>
      </c>
      <c r="H83" s="194"/>
      <c r="I83" s="195"/>
    </row>
    <row r="84" spans="1:9" ht="21" customHeight="1" x14ac:dyDescent="0.3">
      <c r="A84" s="21" t="s">
        <v>361</v>
      </c>
      <c r="B84" s="66"/>
      <c r="C84" s="14" t="s">
        <v>357</v>
      </c>
      <c r="D84" s="11"/>
      <c r="E84" s="4"/>
      <c r="F84" s="12" t="s">
        <v>66</v>
      </c>
      <c r="G84" s="21">
        <v>100</v>
      </c>
      <c r="H84" s="194"/>
      <c r="I84" s="195"/>
    </row>
    <row r="85" spans="1:9" ht="21" customHeight="1" x14ac:dyDescent="0.3">
      <c r="A85" s="21" t="s">
        <v>362</v>
      </c>
      <c r="B85" s="66"/>
      <c r="C85" s="14" t="s">
        <v>358</v>
      </c>
      <c r="D85" s="11"/>
      <c r="E85" s="4"/>
      <c r="F85" s="12" t="s">
        <v>66</v>
      </c>
      <c r="G85" s="21">
        <v>100</v>
      </c>
      <c r="H85" s="194"/>
      <c r="I85" s="195"/>
    </row>
    <row r="86" spans="1:9" ht="21" customHeight="1" x14ac:dyDescent="0.3">
      <c r="A86" s="25">
        <v>6</v>
      </c>
      <c r="B86" s="66" t="s">
        <v>363</v>
      </c>
      <c r="C86" s="8" t="s">
        <v>742</v>
      </c>
      <c r="D86" s="11"/>
      <c r="E86" s="4"/>
      <c r="F86" s="12"/>
      <c r="G86" s="21"/>
      <c r="H86" s="194"/>
      <c r="I86" s="195"/>
    </row>
    <row r="87" spans="1:9" ht="40.200000000000003" customHeight="1" x14ac:dyDescent="0.3">
      <c r="A87" s="48" t="s">
        <v>522</v>
      </c>
      <c r="B87" s="49" t="s">
        <v>68</v>
      </c>
      <c r="C87" s="277" t="s">
        <v>69</v>
      </c>
      <c r="D87" s="278"/>
      <c r="E87" s="279"/>
      <c r="F87" s="12" t="s">
        <v>128</v>
      </c>
      <c r="G87" s="21">
        <v>1</v>
      </c>
      <c r="H87" s="199"/>
      <c r="I87" s="200"/>
    </row>
    <row r="88" spans="1:9" ht="29.4" customHeight="1" x14ac:dyDescent="0.3">
      <c r="A88" s="48" t="s">
        <v>523</v>
      </c>
      <c r="B88" s="49" t="s">
        <v>70</v>
      </c>
      <c r="C88" s="277" t="s">
        <v>71</v>
      </c>
      <c r="D88" s="278"/>
      <c r="E88" s="279"/>
      <c r="F88" s="12" t="s">
        <v>128</v>
      </c>
      <c r="G88" s="21">
        <v>1</v>
      </c>
      <c r="H88" s="199"/>
      <c r="I88" s="200"/>
    </row>
    <row r="89" spans="1:9" ht="67.8" customHeight="1" x14ac:dyDescent="0.3">
      <c r="A89" s="21" t="s">
        <v>525</v>
      </c>
      <c r="B89" s="49" t="s">
        <v>526</v>
      </c>
      <c r="C89" s="277" t="s">
        <v>524</v>
      </c>
      <c r="D89" s="278"/>
      <c r="E89" s="279"/>
      <c r="F89" s="12" t="s">
        <v>50</v>
      </c>
      <c r="G89" s="21">
        <v>1</v>
      </c>
      <c r="H89" s="201">
        <v>3600000</v>
      </c>
      <c r="I89" s="200">
        <f>H89</f>
        <v>3600000</v>
      </c>
    </row>
    <row r="90" spans="1:9" ht="61.8" customHeight="1" x14ac:dyDescent="0.3">
      <c r="A90" s="21"/>
      <c r="B90" s="49"/>
      <c r="C90" s="277" t="s">
        <v>1507</v>
      </c>
      <c r="D90" s="278"/>
      <c r="E90" s="279"/>
      <c r="F90" s="12" t="s">
        <v>50</v>
      </c>
      <c r="G90" s="21">
        <v>1</v>
      </c>
      <c r="H90" s="201">
        <v>6500000</v>
      </c>
      <c r="I90" s="200">
        <v>6500000</v>
      </c>
    </row>
    <row r="91" spans="1:9" ht="22.8" customHeight="1" x14ac:dyDescent="0.3">
      <c r="A91" s="40">
        <v>7</v>
      </c>
      <c r="B91" s="48" t="s">
        <v>72</v>
      </c>
      <c r="C91" s="80" t="s">
        <v>743</v>
      </c>
      <c r="D91" s="81"/>
      <c r="E91" s="72"/>
      <c r="F91" s="73"/>
      <c r="G91" s="21"/>
      <c r="H91" s="194"/>
      <c r="I91" s="195"/>
    </row>
    <row r="92" spans="1:9" ht="24" customHeight="1" x14ac:dyDescent="0.3">
      <c r="A92" s="21" t="s">
        <v>364</v>
      </c>
      <c r="B92" s="66"/>
      <c r="C92" s="14" t="s">
        <v>73</v>
      </c>
      <c r="D92" s="11"/>
      <c r="E92" s="4"/>
      <c r="F92" s="12" t="s">
        <v>128</v>
      </c>
      <c r="G92" s="21">
        <v>1</v>
      </c>
      <c r="H92" s="194"/>
      <c r="I92" s="195"/>
    </row>
    <row r="93" spans="1:9" ht="54" customHeight="1" x14ac:dyDescent="0.3">
      <c r="A93" s="21" t="s">
        <v>365</v>
      </c>
      <c r="B93" s="49"/>
      <c r="C93" s="277" t="s">
        <v>74</v>
      </c>
      <c r="D93" s="278"/>
      <c r="E93" s="279"/>
      <c r="F93" s="12" t="s">
        <v>128</v>
      </c>
      <c r="G93" s="21">
        <v>1</v>
      </c>
      <c r="H93" s="201"/>
      <c r="I93" s="200"/>
    </row>
    <row r="94" spans="1:9" ht="46.8" customHeight="1" x14ac:dyDescent="0.3">
      <c r="A94" s="21" t="s">
        <v>366</v>
      </c>
      <c r="B94" s="49"/>
      <c r="C94" s="277" t="s">
        <v>75</v>
      </c>
      <c r="D94" s="278"/>
      <c r="E94" s="279"/>
      <c r="F94" s="12" t="s">
        <v>128</v>
      </c>
      <c r="G94" s="21">
        <v>1</v>
      </c>
      <c r="H94" s="199"/>
      <c r="I94" s="200"/>
    </row>
    <row r="95" spans="1:9" ht="18.600000000000001" customHeight="1" x14ac:dyDescent="0.3">
      <c r="A95" s="40">
        <v>8</v>
      </c>
      <c r="B95" s="48"/>
      <c r="C95" s="287" t="s">
        <v>581</v>
      </c>
      <c r="D95" s="288"/>
      <c r="E95" s="288"/>
      <c r="F95" s="30"/>
      <c r="G95" s="21"/>
      <c r="H95" s="80"/>
      <c r="I95" s="200"/>
    </row>
    <row r="96" spans="1:9" ht="53.4" customHeight="1" x14ac:dyDescent="0.3">
      <c r="A96" s="83"/>
      <c r="B96" s="49"/>
      <c r="C96" s="284" t="s">
        <v>1420</v>
      </c>
      <c r="D96" s="285"/>
      <c r="E96" s="286"/>
      <c r="F96" s="89"/>
      <c r="G96" s="189"/>
      <c r="I96" s="204"/>
    </row>
    <row r="97" spans="1:9" ht="37.799999999999997" customHeight="1" x14ac:dyDescent="0.3">
      <c r="A97" s="30" t="s">
        <v>744</v>
      </c>
      <c r="B97" s="49"/>
      <c r="C97" s="281" t="s">
        <v>209</v>
      </c>
      <c r="D97" s="280"/>
      <c r="E97" s="282"/>
      <c r="F97" s="12" t="s">
        <v>128</v>
      </c>
      <c r="G97" s="21">
        <v>1</v>
      </c>
      <c r="I97" s="200"/>
    </row>
    <row r="98" spans="1:9" ht="31.2" customHeight="1" x14ac:dyDescent="0.3">
      <c r="A98" s="30" t="s">
        <v>745</v>
      </c>
      <c r="B98" s="49"/>
      <c r="C98" s="281" t="s">
        <v>210</v>
      </c>
      <c r="D98" s="280"/>
      <c r="E98" s="282"/>
      <c r="F98" s="12" t="s">
        <v>128</v>
      </c>
      <c r="G98" s="21">
        <v>1</v>
      </c>
      <c r="I98" s="200"/>
    </row>
    <row r="99" spans="1:9" ht="55.2" customHeight="1" x14ac:dyDescent="0.3">
      <c r="A99" s="30" t="s">
        <v>746</v>
      </c>
      <c r="B99" s="49"/>
      <c r="C99" s="281" t="s">
        <v>211</v>
      </c>
      <c r="D99" s="280"/>
      <c r="E99" s="280"/>
      <c r="F99" s="21" t="s">
        <v>128</v>
      </c>
      <c r="G99" s="21">
        <v>1</v>
      </c>
      <c r="H99" s="205"/>
      <c r="I99" s="200"/>
    </row>
    <row r="100" spans="1:9" ht="28.2" customHeight="1" x14ac:dyDescent="0.3">
      <c r="A100" s="274" t="s">
        <v>30</v>
      </c>
      <c r="B100" s="275"/>
      <c r="C100" s="275"/>
      <c r="D100" s="275"/>
      <c r="E100" s="275"/>
      <c r="F100" s="275"/>
      <c r="G100" s="275"/>
      <c r="H100" s="276"/>
      <c r="I100" s="196" t="s">
        <v>811</v>
      </c>
    </row>
    <row r="101" spans="1:9" x14ac:dyDescent="0.3">
      <c r="A101" s="289" t="s">
        <v>0</v>
      </c>
      <c r="B101" s="289"/>
      <c r="C101" s="289"/>
      <c r="D101" s="289"/>
      <c r="E101" s="289"/>
      <c r="F101" s="289"/>
      <c r="G101" s="289"/>
      <c r="H101" s="289"/>
      <c r="I101" s="289"/>
    </row>
    <row r="102" spans="1:9" ht="55.2" customHeight="1" x14ac:dyDescent="0.3">
      <c r="A102" s="24" t="s">
        <v>1</v>
      </c>
      <c r="B102" s="24" t="s">
        <v>2</v>
      </c>
      <c r="C102" s="290" t="s">
        <v>3</v>
      </c>
      <c r="D102" s="291"/>
      <c r="E102" s="291"/>
      <c r="F102" s="24" t="s">
        <v>4</v>
      </c>
      <c r="G102" s="187" t="s">
        <v>5</v>
      </c>
      <c r="H102" s="190" t="s">
        <v>6</v>
      </c>
      <c r="I102" s="191" t="s">
        <v>7</v>
      </c>
    </row>
    <row r="103" spans="1:9" ht="26.4" customHeight="1" x14ac:dyDescent="0.3">
      <c r="A103" s="271" t="s">
        <v>30</v>
      </c>
      <c r="B103" s="271"/>
      <c r="C103" s="271"/>
      <c r="D103" s="271"/>
      <c r="E103" s="271"/>
      <c r="F103" s="271"/>
      <c r="G103" s="271"/>
      <c r="H103" s="271"/>
      <c r="I103" s="196"/>
    </row>
    <row r="104" spans="1:9" ht="36.6" customHeight="1" x14ac:dyDescent="0.3">
      <c r="A104" s="30" t="s">
        <v>747</v>
      </c>
      <c r="B104" s="25"/>
      <c r="C104" s="280" t="s">
        <v>212</v>
      </c>
      <c r="D104" s="280"/>
      <c r="E104" s="280"/>
      <c r="F104" s="21" t="s">
        <v>128</v>
      </c>
      <c r="G104" s="21">
        <v>1</v>
      </c>
      <c r="H104" s="205"/>
      <c r="I104" s="200"/>
    </row>
    <row r="105" spans="1:9" ht="36.6" customHeight="1" x14ac:dyDescent="0.3">
      <c r="A105" s="30" t="s">
        <v>748</v>
      </c>
      <c r="B105" s="25"/>
      <c r="C105" s="280" t="s">
        <v>213</v>
      </c>
      <c r="D105" s="280"/>
      <c r="E105" s="280"/>
      <c r="F105" s="21" t="s">
        <v>128</v>
      </c>
      <c r="G105" s="21">
        <v>1</v>
      </c>
      <c r="H105" s="205"/>
      <c r="I105" s="200"/>
    </row>
    <row r="106" spans="1:9" ht="63.6" customHeight="1" x14ac:dyDescent="0.3">
      <c r="A106" s="30" t="s">
        <v>749</v>
      </c>
      <c r="B106" s="25"/>
      <c r="C106" s="280" t="s">
        <v>1408</v>
      </c>
      <c r="D106" s="280"/>
      <c r="E106" s="280"/>
      <c r="F106" s="21" t="s">
        <v>128</v>
      </c>
      <c r="G106" s="21">
        <v>1</v>
      </c>
      <c r="H106" s="204">
        <v>1300000</v>
      </c>
      <c r="I106" s="200">
        <f>H106*G106</f>
        <v>1300000</v>
      </c>
    </row>
    <row r="107" spans="1:9" ht="37.799999999999997" customHeight="1" x14ac:dyDescent="0.3">
      <c r="A107" s="168" t="s">
        <v>313</v>
      </c>
      <c r="B107" s="167"/>
      <c r="C107" s="283" t="s">
        <v>1421</v>
      </c>
      <c r="D107" s="283"/>
      <c r="E107" s="283"/>
      <c r="F107" s="167" t="s">
        <v>60</v>
      </c>
      <c r="G107" s="96"/>
      <c r="H107" s="207">
        <f>H106</f>
        <v>1300000</v>
      </c>
      <c r="I107" s="238"/>
    </row>
    <row r="108" spans="1:9" ht="28.2" customHeight="1" x14ac:dyDescent="0.3">
      <c r="A108" s="274" t="s">
        <v>367</v>
      </c>
      <c r="B108" s="275"/>
      <c r="C108" s="275"/>
      <c r="D108" s="275"/>
      <c r="E108" s="275"/>
      <c r="F108" s="275"/>
      <c r="G108" s="275"/>
      <c r="H108" s="276"/>
      <c r="I108" s="196" t="s">
        <v>811</v>
      </c>
    </row>
    <row r="109" spans="1:9" ht="26.4" customHeight="1" x14ac:dyDescent="0.3">
      <c r="F109" s="53"/>
    </row>
  </sheetData>
  <mergeCells count="50">
    <mergeCell ref="A52:I52"/>
    <mergeCell ref="A24:H24"/>
    <mergeCell ref="A51:H51"/>
    <mergeCell ref="F42:F50"/>
    <mergeCell ref="G42:G50"/>
    <mergeCell ref="C37:E37"/>
    <mergeCell ref="C102:E102"/>
    <mergeCell ref="A103:H103"/>
    <mergeCell ref="A100:H100"/>
    <mergeCell ref="C98:E98"/>
    <mergeCell ref="A53:I53"/>
    <mergeCell ref="C54:E54"/>
    <mergeCell ref="A55:H55"/>
    <mergeCell ref="A79:I79"/>
    <mergeCell ref="C80:E80"/>
    <mergeCell ref="A81:H81"/>
    <mergeCell ref="A78:H78"/>
    <mergeCell ref="C56:E56"/>
    <mergeCell ref="C59:E59"/>
    <mergeCell ref="A1:I1"/>
    <mergeCell ref="C2:E2"/>
    <mergeCell ref="C35:E35"/>
    <mergeCell ref="C11:E11"/>
    <mergeCell ref="C32:E32"/>
    <mergeCell ref="C29:E29"/>
    <mergeCell ref="C16:E16"/>
    <mergeCell ref="C18:E18"/>
    <mergeCell ref="C19:E19"/>
    <mergeCell ref="C20:E20"/>
    <mergeCell ref="C25:E25"/>
    <mergeCell ref="C26:E26"/>
    <mergeCell ref="A21:H21"/>
    <mergeCell ref="A22:I22"/>
    <mergeCell ref="C23:E23"/>
    <mergeCell ref="A108:H108"/>
    <mergeCell ref="C94:E94"/>
    <mergeCell ref="C87:E87"/>
    <mergeCell ref="C93:E93"/>
    <mergeCell ref="C89:E89"/>
    <mergeCell ref="C106:E106"/>
    <mergeCell ref="C97:E97"/>
    <mergeCell ref="C99:E99"/>
    <mergeCell ref="C105:E105"/>
    <mergeCell ref="C107:E107"/>
    <mergeCell ref="C96:E96"/>
    <mergeCell ref="C88:E88"/>
    <mergeCell ref="C90:E90"/>
    <mergeCell ref="C104:E104"/>
    <mergeCell ref="C95:E95"/>
    <mergeCell ref="A101:I101"/>
  </mergeCells>
  <phoneticPr fontId="16" type="noConversion"/>
  <pageMargins left="0.7" right="0.7" top="0.75" bottom="0.75" header="0.3" footer="0.3"/>
  <pageSetup paperSize="9" scale="70" orientation="portrait" r:id="rId1"/>
  <rowBreaks count="4" manualBreakCount="4">
    <brk id="21" max="16383" man="1"/>
    <brk id="51" max="16383" man="1"/>
    <brk id="78" max="16383" man="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6D4DF-0C46-471C-A8E8-7D2BDC25EC4E}">
  <sheetPr codeName="Sheet3"/>
  <dimension ref="A1:J396"/>
  <sheetViews>
    <sheetView showGridLines="0" tabSelected="1" view="pageBreakPreview" topLeftCell="A15" zoomScale="96" zoomScaleNormal="100" zoomScaleSheetLayoutView="96" workbookViewId="0">
      <selection activeCell="C18" sqref="C18:E18"/>
    </sheetView>
  </sheetViews>
  <sheetFormatPr defaultRowHeight="13.8" x14ac:dyDescent="0.3"/>
  <cols>
    <col min="1" max="1" width="8.109375" style="49" customWidth="1"/>
    <col min="2" max="2" width="10.6640625" style="73" customWidth="1"/>
    <col min="3" max="3" width="3.109375" style="43" customWidth="1"/>
    <col min="4" max="4" width="3.6640625" style="43" customWidth="1"/>
    <col min="5" max="5" width="49.5546875" style="43" customWidth="1"/>
    <col min="6" max="6" width="6.77734375" style="56" customWidth="1"/>
    <col min="7" max="7" width="8.109375" style="49" customWidth="1"/>
    <col min="8" max="8" width="14.33203125" style="224" customWidth="1"/>
    <col min="9" max="9" width="20" style="224" customWidth="1"/>
    <col min="10" max="10" width="0" style="33" hidden="1" customWidth="1"/>
    <col min="11" max="16384" width="8.88671875" style="33"/>
  </cols>
  <sheetData>
    <row r="1" spans="1:9" s="53" customFormat="1" ht="13.2" x14ac:dyDescent="0.3">
      <c r="A1" s="289" t="s">
        <v>1161</v>
      </c>
      <c r="B1" s="289"/>
      <c r="C1" s="289"/>
      <c r="D1" s="289"/>
      <c r="E1" s="289"/>
      <c r="F1" s="289"/>
      <c r="G1" s="289"/>
      <c r="H1" s="289"/>
      <c r="I1" s="289"/>
    </row>
    <row r="2" spans="1:9" ht="26.4" x14ac:dyDescent="0.3">
      <c r="A2" s="24" t="s">
        <v>1</v>
      </c>
      <c r="B2" s="24" t="s">
        <v>2</v>
      </c>
      <c r="C2" s="311" t="s">
        <v>3</v>
      </c>
      <c r="D2" s="312"/>
      <c r="E2" s="312"/>
      <c r="F2" s="24" t="s">
        <v>4</v>
      </c>
      <c r="G2" s="1" t="s">
        <v>5</v>
      </c>
      <c r="H2" s="190" t="s">
        <v>6</v>
      </c>
      <c r="I2" s="191" t="s">
        <v>7</v>
      </c>
    </row>
    <row r="3" spans="1:9" ht="21.6" customHeight="1" x14ac:dyDescent="0.3">
      <c r="A3" s="98">
        <v>1</v>
      </c>
      <c r="B3" s="111"/>
      <c r="C3" s="107" t="s">
        <v>76</v>
      </c>
      <c r="D3" s="105"/>
      <c r="E3" s="108"/>
      <c r="F3" s="21"/>
      <c r="G3" s="109"/>
      <c r="H3" s="203"/>
      <c r="I3" s="194"/>
    </row>
    <row r="4" spans="1:9" ht="22.2" customHeight="1" x14ac:dyDescent="0.3">
      <c r="A4" s="25" t="s">
        <v>148</v>
      </c>
      <c r="B4" s="21"/>
      <c r="C4" s="8" t="s">
        <v>604</v>
      </c>
      <c r="D4" s="9"/>
      <c r="E4" s="10"/>
      <c r="F4" s="25"/>
      <c r="G4" s="110"/>
      <c r="H4" s="204"/>
      <c r="I4" s="195"/>
    </row>
    <row r="5" spans="1:9" ht="27.6" customHeight="1" x14ac:dyDescent="0.3">
      <c r="A5" s="28" t="s">
        <v>376</v>
      </c>
      <c r="B5" s="21"/>
      <c r="C5" s="277" t="s">
        <v>142</v>
      </c>
      <c r="D5" s="278"/>
      <c r="E5" s="279"/>
      <c r="F5" s="21" t="s">
        <v>96</v>
      </c>
      <c r="G5" s="34">
        <v>5</v>
      </c>
      <c r="H5" s="204"/>
      <c r="I5" s="195"/>
    </row>
    <row r="6" spans="1:9" ht="46.8" customHeight="1" x14ac:dyDescent="0.3">
      <c r="A6" s="21" t="s">
        <v>377</v>
      </c>
      <c r="B6" s="21"/>
      <c r="C6" s="281" t="s">
        <v>143</v>
      </c>
      <c r="D6" s="280"/>
      <c r="E6" s="282"/>
      <c r="F6" s="21" t="s">
        <v>96</v>
      </c>
      <c r="G6" s="34">
        <v>5</v>
      </c>
      <c r="H6" s="204"/>
      <c r="I6" s="195"/>
    </row>
    <row r="7" spans="1:9" ht="52.8" customHeight="1" x14ac:dyDescent="0.3">
      <c r="A7" s="21" t="s">
        <v>378</v>
      </c>
      <c r="B7" s="21"/>
      <c r="C7" s="304" t="s">
        <v>144</v>
      </c>
      <c r="D7" s="305"/>
      <c r="E7" s="306"/>
      <c r="F7" s="21" t="s">
        <v>96</v>
      </c>
      <c r="G7" s="34">
        <v>5</v>
      </c>
      <c r="H7" s="204"/>
      <c r="I7" s="195"/>
    </row>
    <row r="8" spans="1:9" ht="45.6" customHeight="1" x14ac:dyDescent="0.3">
      <c r="A8" s="21" t="s">
        <v>379</v>
      </c>
      <c r="B8" s="21"/>
      <c r="C8" s="304" t="s">
        <v>145</v>
      </c>
      <c r="D8" s="305"/>
      <c r="E8" s="306"/>
      <c r="F8" s="21" t="s">
        <v>96</v>
      </c>
      <c r="G8" s="34">
        <v>5</v>
      </c>
      <c r="H8" s="204"/>
      <c r="I8" s="195"/>
    </row>
    <row r="9" spans="1:9" ht="45.6" customHeight="1" x14ac:dyDescent="0.3">
      <c r="A9" s="21" t="s">
        <v>380</v>
      </c>
      <c r="B9" s="21"/>
      <c r="C9" s="319" t="s">
        <v>146</v>
      </c>
      <c r="D9" s="320"/>
      <c r="E9" s="321"/>
      <c r="F9" s="21" t="s">
        <v>77</v>
      </c>
      <c r="G9" s="34">
        <v>5</v>
      </c>
      <c r="H9" s="204"/>
      <c r="I9" s="195"/>
    </row>
    <row r="10" spans="1:9" ht="45.6" customHeight="1" x14ac:dyDescent="0.3">
      <c r="A10" s="30" t="s">
        <v>381</v>
      </c>
      <c r="B10" s="30"/>
      <c r="C10" s="319" t="s">
        <v>147</v>
      </c>
      <c r="D10" s="320"/>
      <c r="E10" s="321"/>
      <c r="F10" s="21" t="s">
        <v>96</v>
      </c>
      <c r="G10" s="34">
        <v>5</v>
      </c>
      <c r="H10" s="204"/>
      <c r="I10" s="195"/>
    </row>
    <row r="11" spans="1:9" ht="22.8" customHeight="1" x14ac:dyDescent="0.3">
      <c r="A11" s="25" t="s">
        <v>149</v>
      </c>
      <c r="B11" s="21"/>
      <c r="C11" s="317" t="s">
        <v>605</v>
      </c>
      <c r="D11" s="289"/>
      <c r="E11" s="318"/>
      <c r="F11" s="25"/>
      <c r="G11" s="34"/>
      <c r="H11" s="204"/>
      <c r="I11" s="195"/>
    </row>
    <row r="12" spans="1:9" ht="114" customHeight="1" x14ac:dyDescent="0.3">
      <c r="A12" s="30" t="s">
        <v>382</v>
      </c>
      <c r="B12" s="30"/>
      <c r="C12" s="304" t="s">
        <v>1409</v>
      </c>
      <c r="D12" s="305"/>
      <c r="E12" s="306"/>
      <c r="F12" s="21" t="s">
        <v>77</v>
      </c>
      <c r="G12" s="34">
        <v>5</v>
      </c>
      <c r="H12" s="204"/>
      <c r="I12" s="195"/>
    </row>
    <row r="13" spans="1:9" ht="44.4" customHeight="1" x14ac:dyDescent="0.3">
      <c r="A13" s="21" t="s">
        <v>383</v>
      </c>
      <c r="B13" s="21"/>
      <c r="C13" s="281" t="s">
        <v>152</v>
      </c>
      <c r="D13" s="280"/>
      <c r="E13" s="282"/>
      <c r="F13" s="12" t="s">
        <v>77</v>
      </c>
      <c r="G13" s="34">
        <v>5</v>
      </c>
      <c r="H13" s="204"/>
      <c r="I13" s="200"/>
    </row>
    <row r="14" spans="1:9" ht="72" customHeight="1" x14ac:dyDescent="0.3">
      <c r="A14" s="21" t="s">
        <v>384</v>
      </c>
      <c r="B14" s="21"/>
      <c r="C14" s="304" t="s">
        <v>150</v>
      </c>
      <c r="D14" s="305"/>
      <c r="E14" s="306"/>
      <c r="F14" s="12" t="s">
        <v>128</v>
      </c>
      <c r="G14" s="34">
        <v>1</v>
      </c>
      <c r="H14" s="204"/>
      <c r="I14" s="200"/>
    </row>
    <row r="15" spans="1:9" ht="33" customHeight="1" x14ac:dyDescent="0.3">
      <c r="A15" s="21" t="s">
        <v>385</v>
      </c>
      <c r="B15" s="21"/>
      <c r="C15" s="322" t="s">
        <v>153</v>
      </c>
      <c r="D15" s="323"/>
      <c r="E15" s="324"/>
      <c r="F15" s="12" t="s">
        <v>77</v>
      </c>
      <c r="G15" s="34">
        <v>5</v>
      </c>
      <c r="H15" s="204"/>
      <c r="I15" s="200"/>
    </row>
    <row r="16" spans="1:9" ht="27.6" customHeight="1" x14ac:dyDescent="0.3">
      <c r="A16" s="21" t="s">
        <v>386</v>
      </c>
      <c r="B16" s="21"/>
      <c r="C16" s="325" t="s">
        <v>154</v>
      </c>
      <c r="D16" s="326"/>
      <c r="E16" s="327"/>
      <c r="F16" s="21" t="s">
        <v>77</v>
      </c>
      <c r="G16" s="34">
        <v>5</v>
      </c>
      <c r="H16" s="204"/>
      <c r="I16" s="195"/>
    </row>
    <row r="17" spans="1:9" ht="20.399999999999999" customHeight="1" x14ac:dyDescent="0.3">
      <c r="A17" s="25" t="s">
        <v>156</v>
      </c>
      <c r="B17" s="21"/>
      <c r="C17" s="308" t="s">
        <v>618</v>
      </c>
      <c r="D17" s="309"/>
      <c r="E17" s="310"/>
      <c r="F17" s="12"/>
      <c r="G17" s="34"/>
      <c r="H17" s="204"/>
      <c r="I17" s="200"/>
    </row>
    <row r="18" spans="1:9" ht="47.4" customHeight="1" x14ac:dyDescent="0.3">
      <c r="A18" s="21" t="s">
        <v>387</v>
      </c>
      <c r="B18" s="21"/>
      <c r="C18" s="436" t="s">
        <v>619</v>
      </c>
      <c r="D18" s="398"/>
      <c r="E18" s="437"/>
      <c r="F18" s="19" t="s">
        <v>620</v>
      </c>
      <c r="G18" s="34">
        <v>24</v>
      </c>
      <c r="H18" s="204"/>
      <c r="I18" s="200"/>
    </row>
    <row r="19" spans="1:9" ht="27.6" customHeight="1" x14ac:dyDescent="0.3">
      <c r="A19" s="21" t="s">
        <v>388</v>
      </c>
      <c r="B19" s="21"/>
      <c r="C19" s="325" t="s">
        <v>621</v>
      </c>
      <c r="D19" s="326"/>
      <c r="E19" s="327"/>
      <c r="F19" s="21" t="s">
        <v>96</v>
      </c>
      <c r="G19" s="34">
        <v>5</v>
      </c>
      <c r="H19" s="204"/>
      <c r="I19" s="195"/>
    </row>
    <row r="20" spans="1:9" ht="27.6" customHeight="1" x14ac:dyDescent="0.3">
      <c r="A20" s="271" t="s">
        <v>30</v>
      </c>
      <c r="B20" s="271"/>
      <c r="C20" s="271"/>
      <c r="D20" s="271"/>
      <c r="E20" s="271"/>
      <c r="F20" s="271"/>
      <c r="G20" s="271"/>
      <c r="H20" s="271"/>
      <c r="I20" s="196" t="s">
        <v>811</v>
      </c>
    </row>
    <row r="21" spans="1:9" s="53" customFormat="1" ht="13.2" x14ac:dyDescent="0.3">
      <c r="A21" s="289" t="s">
        <v>1161</v>
      </c>
      <c r="B21" s="289"/>
      <c r="C21" s="289"/>
      <c r="D21" s="289"/>
      <c r="E21" s="289"/>
      <c r="F21" s="289"/>
      <c r="G21" s="289"/>
      <c r="H21" s="289"/>
      <c r="I21" s="289"/>
    </row>
    <row r="22" spans="1:9" ht="27.6" customHeight="1" x14ac:dyDescent="0.3">
      <c r="A22" s="24" t="s">
        <v>1</v>
      </c>
      <c r="B22" s="24" t="s">
        <v>2</v>
      </c>
      <c r="C22" s="311" t="s">
        <v>3</v>
      </c>
      <c r="D22" s="312"/>
      <c r="E22" s="312"/>
      <c r="F22" s="24" t="s">
        <v>4</v>
      </c>
      <c r="G22" s="1" t="s">
        <v>5</v>
      </c>
      <c r="H22" s="190" t="s">
        <v>6</v>
      </c>
      <c r="I22" s="191" t="s">
        <v>7</v>
      </c>
    </row>
    <row r="23" spans="1:9" ht="27.6" customHeight="1" x14ac:dyDescent="0.3">
      <c r="A23" s="274" t="s">
        <v>31</v>
      </c>
      <c r="B23" s="275"/>
      <c r="C23" s="275"/>
      <c r="D23" s="275"/>
      <c r="E23" s="275"/>
      <c r="F23" s="275"/>
      <c r="G23" s="275"/>
      <c r="H23" s="276"/>
      <c r="I23" s="196"/>
    </row>
    <row r="24" spans="1:9" ht="22.2" customHeight="1" x14ac:dyDescent="0.3">
      <c r="A24" s="25" t="s">
        <v>170</v>
      </c>
      <c r="B24" s="21"/>
      <c r="C24" s="317" t="s">
        <v>606</v>
      </c>
      <c r="D24" s="289"/>
      <c r="E24" s="318"/>
      <c r="F24" s="21"/>
      <c r="G24" s="34"/>
      <c r="H24" s="204"/>
      <c r="I24" s="194"/>
    </row>
    <row r="25" spans="1:9" ht="46.2" customHeight="1" x14ac:dyDescent="0.3">
      <c r="A25" s="21" t="s">
        <v>389</v>
      </c>
      <c r="B25" s="21"/>
      <c r="C25" s="281" t="s">
        <v>155</v>
      </c>
      <c r="D25" s="280"/>
      <c r="E25" s="282"/>
      <c r="F25" s="21" t="s">
        <v>77</v>
      </c>
      <c r="G25" s="34">
        <v>10</v>
      </c>
      <c r="H25" s="204"/>
      <c r="I25" s="195"/>
    </row>
    <row r="26" spans="1:9" ht="27.6" customHeight="1" x14ac:dyDescent="0.3">
      <c r="A26" s="21" t="s">
        <v>390</v>
      </c>
      <c r="B26" s="21"/>
      <c r="C26" s="325" t="s">
        <v>151</v>
      </c>
      <c r="D26" s="326"/>
      <c r="E26" s="327"/>
      <c r="F26" s="21" t="s">
        <v>77</v>
      </c>
      <c r="G26" s="34">
        <v>5</v>
      </c>
      <c r="H26" s="204"/>
      <c r="I26" s="195"/>
    </row>
    <row r="27" spans="1:9" ht="27.6" customHeight="1" x14ac:dyDescent="0.3">
      <c r="A27" s="21" t="s">
        <v>391</v>
      </c>
      <c r="B27" s="21"/>
      <c r="C27" s="325" t="s">
        <v>157</v>
      </c>
      <c r="D27" s="326"/>
      <c r="E27" s="327"/>
      <c r="F27" s="21" t="s">
        <v>77</v>
      </c>
      <c r="G27" s="34">
        <v>5</v>
      </c>
      <c r="H27" s="204"/>
      <c r="I27" s="195"/>
    </row>
    <row r="28" spans="1:9" ht="27.6" customHeight="1" x14ac:dyDescent="0.3">
      <c r="A28" s="21" t="s">
        <v>392</v>
      </c>
      <c r="B28" s="21"/>
      <c r="C28" s="325" t="s">
        <v>158</v>
      </c>
      <c r="D28" s="326"/>
      <c r="E28" s="327"/>
      <c r="F28" s="21" t="s">
        <v>77</v>
      </c>
      <c r="G28" s="34">
        <v>5</v>
      </c>
      <c r="H28" s="204"/>
      <c r="I28" s="195"/>
    </row>
    <row r="29" spans="1:9" ht="46.2" customHeight="1" x14ac:dyDescent="0.3">
      <c r="A29" s="21" t="s">
        <v>393</v>
      </c>
      <c r="B29" s="21"/>
      <c r="C29" s="281" t="s">
        <v>159</v>
      </c>
      <c r="D29" s="280"/>
      <c r="E29" s="282"/>
      <c r="F29" s="21" t="s">
        <v>77</v>
      </c>
      <c r="G29" s="34">
        <v>5</v>
      </c>
      <c r="H29" s="204"/>
      <c r="I29" s="195"/>
    </row>
    <row r="30" spans="1:9" ht="49.2" customHeight="1" x14ac:dyDescent="0.3">
      <c r="A30" s="21" t="s">
        <v>394</v>
      </c>
      <c r="B30" s="21"/>
      <c r="C30" s="281" t="s">
        <v>160</v>
      </c>
      <c r="D30" s="280"/>
      <c r="E30" s="282"/>
      <c r="F30" s="21" t="s">
        <v>77</v>
      </c>
      <c r="G30" s="34">
        <v>5</v>
      </c>
      <c r="H30" s="206"/>
      <c r="I30" s="195"/>
    </row>
    <row r="31" spans="1:9" ht="43.2" customHeight="1" x14ac:dyDescent="0.3">
      <c r="A31" s="21" t="s">
        <v>622</v>
      </c>
      <c r="B31" s="21"/>
      <c r="C31" s="281" t="s">
        <v>161</v>
      </c>
      <c r="D31" s="280"/>
      <c r="E31" s="282"/>
      <c r="F31" s="21" t="s">
        <v>77</v>
      </c>
      <c r="G31" s="34">
        <v>5</v>
      </c>
      <c r="H31" s="206"/>
      <c r="I31" s="195"/>
    </row>
    <row r="32" spans="1:9" ht="42.6" customHeight="1" x14ac:dyDescent="0.3">
      <c r="A32" s="21" t="s">
        <v>623</v>
      </c>
      <c r="B32" s="21"/>
      <c r="C32" s="281" t="s">
        <v>162</v>
      </c>
      <c r="D32" s="280"/>
      <c r="E32" s="282"/>
      <c r="F32" s="21" t="s">
        <v>77</v>
      </c>
      <c r="G32" s="34">
        <v>5</v>
      </c>
      <c r="H32" s="206"/>
      <c r="I32" s="195"/>
    </row>
    <row r="33" spans="1:9" ht="46.2" customHeight="1" x14ac:dyDescent="0.3">
      <c r="A33" s="21" t="s">
        <v>624</v>
      </c>
      <c r="B33" s="21"/>
      <c r="C33" s="304" t="s">
        <v>163</v>
      </c>
      <c r="D33" s="305"/>
      <c r="E33" s="306"/>
      <c r="F33" s="21" t="s">
        <v>77</v>
      </c>
      <c r="G33" s="34">
        <v>5</v>
      </c>
      <c r="H33" s="206"/>
      <c r="I33" s="195"/>
    </row>
    <row r="34" spans="1:9" ht="53.4" customHeight="1" x14ac:dyDescent="0.3">
      <c r="A34" s="21" t="s">
        <v>625</v>
      </c>
      <c r="B34" s="21"/>
      <c r="C34" s="281" t="s">
        <v>164</v>
      </c>
      <c r="D34" s="280"/>
      <c r="E34" s="282"/>
      <c r="F34" s="21" t="s">
        <v>77</v>
      </c>
      <c r="G34" s="34">
        <v>5</v>
      </c>
      <c r="H34" s="206"/>
      <c r="I34" s="195"/>
    </row>
    <row r="35" spans="1:9" ht="53.4" customHeight="1" x14ac:dyDescent="0.3">
      <c r="A35" s="21" t="s">
        <v>1385</v>
      </c>
      <c r="B35" s="21"/>
      <c r="C35" s="281" t="s">
        <v>1383</v>
      </c>
      <c r="D35" s="280"/>
      <c r="E35" s="282"/>
      <c r="F35" s="21" t="s">
        <v>77</v>
      </c>
      <c r="G35" s="34">
        <v>1</v>
      </c>
      <c r="H35" s="206"/>
      <c r="I35" s="195"/>
    </row>
    <row r="36" spans="1:9" ht="53.4" customHeight="1" x14ac:dyDescent="0.3">
      <c r="A36" s="21" t="s">
        <v>1386</v>
      </c>
      <c r="B36" s="21"/>
      <c r="C36" s="281" t="s">
        <v>1384</v>
      </c>
      <c r="D36" s="280"/>
      <c r="E36" s="282"/>
      <c r="F36" s="58" t="s">
        <v>77</v>
      </c>
      <c r="G36" s="34">
        <v>8</v>
      </c>
      <c r="H36" s="206"/>
      <c r="I36" s="195"/>
    </row>
    <row r="37" spans="1:9" ht="55.2" customHeight="1" x14ac:dyDescent="0.3">
      <c r="A37" s="21" t="s">
        <v>1387</v>
      </c>
      <c r="B37" s="21"/>
      <c r="C37" s="281" t="s">
        <v>1388</v>
      </c>
      <c r="D37" s="280"/>
      <c r="E37" s="282"/>
      <c r="F37" s="58" t="s">
        <v>77</v>
      </c>
      <c r="G37" s="34">
        <v>1</v>
      </c>
      <c r="H37" s="204"/>
      <c r="I37" s="195"/>
    </row>
    <row r="38" spans="1:9" ht="55.2" customHeight="1" x14ac:dyDescent="0.3">
      <c r="A38" s="21" t="s">
        <v>1391</v>
      </c>
      <c r="B38" s="21"/>
      <c r="C38" s="281" t="s">
        <v>1390</v>
      </c>
      <c r="D38" s="280"/>
      <c r="E38" s="282"/>
      <c r="F38" s="58" t="s">
        <v>77</v>
      </c>
      <c r="G38" s="34">
        <v>1</v>
      </c>
      <c r="H38" s="206"/>
      <c r="I38" s="195"/>
    </row>
    <row r="39" spans="1:9" ht="58.2" customHeight="1" x14ac:dyDescent="0.3">
      <c r="A39" s="21" t="s">
        <v>1392</v>
      </c>
      <c r="B39" s="21"/>
      <c r="C39" s="281" t="s">
        <v>1393</v>
      </c>
      <c r="D39" s="280"/>
      <c r="E39" s="282"/>
      <c r="F39" s="58" t="s">
        <v>77</v>
      </c>
      <c r="G39" s="34">
        <v>1</v>
      </c>
      <c r="H39" s="206"/>
      <c r="I39" s="195"/>
    </row>
    <row r="40" spans="1:9" ht="27.6" customHeight="1" x14ac:dyDescent="0.3">
      <c r="A40" s="271" t="s">
        <v>30</v>
      </c>
      <c r="B40" s="271"/>
      <c r="C40" s="271"/>
      <c r="D40" s="271"/>
      <c r="E40" s="271"/>
      <c r="F40" s="271"/>
      <c r="G40" s="271"/>
      <c r="H40" s="271"/>
      <c r="I40" s="196" t="s">
        <v>811</v>
      </c>
    </row>
    <row r="41" spans="1:9" s="53" customFormat="1" ht="13.2" x14ac:dyDescent="0.3">
      <c r="A41" s="289" t="s">
        <v>1161</v>
      </c>
      <c r="B41" s="289"/>
      <c r="C41" s="289"/>
      <c r="D41" s="289"/>
      <c r="E41" s="289"/>
      <c r="F41" s="289"/>
      <c r="G41" s="289"/>
      <c r="H41" s="289"/>
      <c r="I41" s="289"/>
    </row>
    <row r="42" spans="1:9" ht="27.6" customHeight="1" x14ac:dyDescent="0.3">
      <c r="A42" s="24" t="s">
        <v>1</v>
      </c>
      <c r="B42" s="24" t="s">
        <v>2</v>
      </c>
      <c r="C42" s="311" t="s">
        <v>3</v>
      </c>
      <c r="D42" s="312"/>
      <c r="E42" s="312"/>
      <c r="F42" s="24" t="s">
        <v>4</v>
      </c>
      <c r="G42" s="1" t="s">
        <v>5</v>
      </c>
      <c r="H42" s="190" t="s">
        <v>6</v>
      </c>
      <c r="I42" s="191" t="s">
        <v>7</v>
      </c>
    </row>
    <row r="43" spans="1:9" ht="27.6" customHeight="1" x14ac:dyDescent="0.3">
      <c r="A43" s="313" t="s">
        <v>31</v>
      </c>
      <c r="B43" s="314"/>
      <c r="C43" s="314"/>
      <c r="D43" s="314"/>
      <c r="E43" s="314"/>
      <c r="F43" s="314"/>
      <c r="G43" s="314"/>
      <c r="H43" s="315"/>
      <c r="I43" s="234"/>
    </row>
    <row r="44" spans="1:9" ht="43.8" customHeight="1" x14ac:dyDescent="0.3">
      <c r="A44" s="21" t="s">
        <v>1394</v>
      </c>
      <c r="B44" s="21"/>
      <c r="C44" s="281" t="s">
        <v>1389</v>
      </c>
      <c r="D44" s="280"/>
      <c r="E44" s="282"/>
      <c r="F44" s="58" t="s">
        <v>77</v>
      </c>
      <c r="G44" s="34">
        <v>1</v>
      </c>
      <c r="H44" s="206"/>
      <c r="I44" s="195"/>
    </row>
    <row r="45" spans="1:9" ht="51.6" customHeight="1" x14ac:dyDescent="0.3">
      <c r="A45" s="13" t="s">
        <v>1395</v>
      </c>
      <c r="B45" s="21"/>
      <c r="C45" s="280" t="s">
        <v>1396</v>
      </c>
      <c r="D45" s="280"/>
      <c r="E45" s="282"/>
      <c r="F45" s="58" t="s">
        <v>77</v>
      </c>
      <c r="G45" s="34">
        <v>1</v>
      </c>
      <c r="H45" s="206"/>
      <c r="I45" s="195"/>
    </row>
    <row r="46" spans="1:9" ht="54" customHeight="1" x14ac:dyDescent="0.3">
      <c r="A46" s="13" t="s">
        <v>1399</v>
      </c>
      <c r="B46" s="20"/>
      <c r="C46" s="280" t="s">
        <v>1397</v>
      </c>
      <c r="D46" s="280"/>
      <c r="E46" s="280"/>
      <c r="F46" s="58" t="s">
        <v>77</v>
      </c>
      <c r="G46" s="34">
        <v>1</v>
      </c>
      <c r="H46" s="206"/>
      <c r="I46" s="195"/>
    </row>
    <row r="47" spans="1:9" ht="69.599999999999994" customHeight="1" x14ac:dyDescent="0.3">
      <c r="A47" s="21" t="s">
        <v>1400</v>
      </c>
      <c r="B47" s="20"/>
      <c r="C47" s="280" t="s">
        <v>1398</v>
      </c>
      <c r="D47" s="280"/>
      <c r="E47" s="280"/>
      <c r="F47" s="58" t="s">
        <v>128</v>
      </c>
      <c r="G47" s="34">
        <v>1</v>
      </c>
      <c r="H47" s="206"/>
      <c r="I47" s="195"/>
    </row>
    <row r="48" spans="1:9" ht="60" customHeight="1" x14ac:dyDescent="0.3">
      <c r="A48" s="21" t="s">
        <v>1403</v>
      </c>
      <c r="B48" s="20"/>
      <c r="C48" s="280" t="s">
        <v>1397</v>
      </c>
      <c r="D48" s="280"/>
      <c r="E48" s="280"/>
      <c r="F48" s="21" t="s">
        <v>77</v>
      </c>
      <c r="G48" s="12">
        <v>8</v>
      </c>
      <c r="H48" s="206"/>
      <c r="I48" s="195"/>
    </row>
    <row r="49" spans="1:9" ht="56.4" customHeight="1" x14ac:dyDescent="0.3">
      <c r="A49" s="21" t="s">
        <v>1404</v>
      </c>
      <c r="B49" s="20"/>
      <c r="C49" s="280" t="s">
        <v>1401</v>
      </c>
      <c r="D49" s="280"/>
      <c r="E49" s="280"/>
      <c r="F49" s="21" t="s">
        <v>77</v>
      </c>
      <c r="G49" s="12">
        <v>1</v>
      </c>
      <c r="H49" s="206"/>
      <c r="I49" s="195"/>
    </row>
    <row r="50" spans="1:9" ht="39" customHeight="1" x14ac:dyDescent="0.3">
      <c r="A50" s="21" t="s">
        <v>1405</v>
      </c>
      <c r="B50" s="20"/>
      <c r="C50" s="280" t="s">
        <v>1402</v>
      </c>
      <c r="D50" s="280"/>
      <c r="E50" s="280"/>
      <c r="F50" s="21" t="s">
        <v>77</v>
      </c>
      <c r="G50" s="12">
        <v>1</v>
      </c>
      <c r="H50" s="206"/>
      <c r="I50" s="195"/>
    </row>
    <row r="51" spans="1:9" ht="27.6" customHeight="1" x14ac:dyDescent="0.3">
      <c r="A51" s="25">
        <v>1.5</v>
      </c>
      <c r="B51" s="21"/>
      <c r="C51" s="289" t="s">
        <v>630</v>
      </c>
      <c r="D51" s="289"/>
      <c r="E51" s="289"/>
      <c r="F51" s="21"/>
      <c r="G51" s="17"/>
      <c r="H51" s="204"/>
      <c r="I51" s="194"/>
    </row>
    <row r="52" spans="1:9" ht="54.6" customHeight="1" x14ac:dyDescent="0.3">
      <c r="A52" s="21" t="s">
        <v>395</v>
      </c>
      <c r="B52" s="21"/>
      <c r="C52" s="280" t="s">
        <v>165</v>
      </c>
      <c r="D52" s="280"/>
      <c r="E52" s="282"/>
      <c r="F52" s="58" t="s">
        <v>96</v>
      </c>
      <c r="G52" s="34">
        <v>2</v>
      </c>
      <c r="H52" s="206"/>
      <c r="I52" s="195"/>
    </row>
    <row r="53" spans="1:9" ht="39" customHeight="1" x14ac:dyDescent="0.3">
      <c r="A53" s="21" t="s">
        <v>396</v>
      </c>
      <c r="B53" s="21"/>
      <c r="C53" s="304" t="s">
        <v>166</v>
      </c>
      <c r="D53" s="305"/>
      <c r="E53" s="306"/>
      <c r="F53" s="58" t="s">
        <v>96</v>
      </c>
      <c r="G53" s="34">
        <v>2</v>
      </c>
      <c r="H53" s="206"/>
      <c r="I53" s="195"/>
    </row>
    <row r="54" spans="1:9" ht="38.4" customHeight="1" x14ac:dyDescent="0.3">
      <c r="A54" s="21" t="s">
        <v>397</v>
      </c>
      <c r="B54" s="21"/>
      <c r="C54" s="304" t="s">
        <v>167</v>
      </c>
      <c r="D54" s="305"/>
      <c r="E54" s="306"/>
      <c r="F54" s="58" t="s">
        <v>96</v>
      </c>
      <c r="G54" s="34">
        <v>2</v>
      </c>
      <c r="H54" s="206"/>
      <c r="I54" s="195"/>
    </row>
    <row r="55" spans="1:9" ht="40.200000000000003" customHeight="1" x14ac:dyDescent="0.3">
      <c r="A55" s="21" t="s">
        <v>398</v>
      </c>
      <c r="B55" s="21"/>
      <c r="C55" s="304" t="s">
        <v>168</v>
      </c>
      <c r="D55" s="305"/>
      <c r="E55" s="306"/>
      <c r="F55" s="59" t="s">
        <v>96</v>
      </c>
      <c r="G55" s="34">
        <v>2</v>
      </c>
      <c r="H55" s="206"/>
      <c r="I55" s="195"/>
    </row>
    <row r="56" spans="1:9" ht="72" customHeight="1" x14ac:dyDescent="0.3">
      <c r="A56" s="21" t="s">
        <v>626</v>
      </c>
      <c r="B56" s="21"/>
      <c r="C56" s="281" t="s">
        <v>169</v>
      </c>
      <c r="D56" s="280"/>
      <c r="E56" s="282"/>
      <c r="F56" s="58" t="s">
        <v>11</v>
      </c>
      <c r="G56" s="34">
        <v>1</v>
      </c>
      <c r="H56" s="206"/>
      <c r="I56" s="195"/>
    </row>
    <row r="57" spans="1:9" ht="30.6" customHeight="1" x14ac:dyDescent="0.3">
      <c r="A57" s="21" t="s">
        <v>627</v>
      </c>
      <c r="B57" s="21"/>
      <c r="C57" s="304" t="s">
        <v>171</v>
      </c>
      <c r="D57" s="305"/>
      <c r="E57" s="306"/>
      <c r="F57" s="59" t="s">
        <v>96</v>
      </c>
      <c r="G57" s="34">
        <v>10</v>
      </c>
      <c r="H57" s="206"/>
      <c r="I57" s="195"/>
    </row>
    <row r="58" spans="1:9" x14ac:dyDescent="0.3">
      <c r="A58" s="25" t="s">
        <v>194</v>
      </c>
      <c r="B58" s="21"/>
      <c r="C58" s="8" t="s">
        <v>631</v>
      </c>
      <c r="E58" s="10"/>
      <c r="F58" s="25"/>
      <c r="G58" s="120"/>
      <c r="H58" s="204"/>
      <c r="I58" s="195"/>
    </row>
    <row r="59" spans="1:9" ht="54" customHeight="1" x14ac:dyDescent="0.3">
      <c r="A59" s="13" t="s">
        <v>399</v>
      </c>
      <c r="B59" s="13"/>
      <c r="C59" s="281" t="s">
        <v>172</v>
      </c>
      <c r="D59" s="280"/>
      <c r="E59" s="280"/>
      <c r="F59" s="58" t="s">
        <v>96</v>
      </c>
      <c r="G59" s="19">
        <v>2</v>
      </c>
      <c r="H59" s="206"/>
      <c r="I59" s="195"/>
    </row>
    <row r="60" spans="1:9" ht="27.6" customHeight="1" x14ac:dyDescent="0.3">
      <c r="A60" s="271" t="s">
        <v>30</v>
      </c>
      <c r="B60" s="271"/>
      <c r="C60" s="271"/>
      <c r="D60" s="271"/>
      <c r="E60" s="271"/>
      <c r="F60" s="271"/>
      <c r="G60" s="271"/>
      <c r="H60" s="271"/>
      <c r="I60" s="196" t="s">
        <v>811</v>
      </c>
    </row>
    <row r="61" spans="1:9" s="53" customFormat="1" ht="13.2" x14ac:dyDescent="0.3">
      <c r="A61" s="289" t="s">
        <v>1161</v>
      </c>
      <c r="B61" s="289"/>
      <c r="C61" s="289"/>
      <c r="D61" s="289"/>
      <c r="E61" s="289"/>
      <c r="F61" s="289"/>
      <c r="G61" s="289"/>
      <c r="H61" s="289"/>
      <c r="I61" s="289"/>
    </row>
    <row r="62" spans="1:9" ht="27.6" customHeight="1" x14ac:dyDescent="0.3">
      <c r="A62" s="24" t="s">
        <v>1</v>
      </c>
      <c r="B62" s="24" t="s">
        <v>2</v>
      </c>
      <c r="C62" s="311" t="s">
        <v>3</v>
      </c>
      <c r="D62" s="312"/>
      <c r="E62" s="312"/>
      <c r="F62" s="24" t="s">
        <v>4</v>
      </c>
      <c r="G62" s="1" t="s">
        <v>5</v>
      </c>
      <c r="H62" s="190" t="s">
        <v>6</v>
      </c>
      <c r="I62" s="191" t="s">
        <v>7</v>
      </c>
    </row>
    <row r="63" spans="1:9" ht="27.6" customHeight="1" x14ac:dyDescent="0.3">
      <c r="A63" s="313" t="s">
        <v>31</v>
      </c>
      <c r="B63" s="314"/>
      <c r="C63" s="314"/>
      <c r="D63" s="314"/>
      <c r="E63" s="314"/>
      <c r="F63" s="314"/>
      <c r="G63" s="314"/>
      <c r="H63" s="315"/>
      <c r="I63" s="234"/>
    </row>
    <row r="64" spans="1:9" ht="40.799999999999997" customHeight="1" x14ac:dyDescent="0.3">
      <c r="A64" s="21" t="s">
        <v>401</v>
      </c>
      <c r="B64" s="21"/>
      <c r="C64" s="304" t="s">
        <v>173</v>
      </c>
      <c r="D64" s="305"/>
      <c r="E64" s="306"/>
      <c r="F64" s="58" t="s">
        <v>77</v>
      </c>
      <c r="G64" s="19">
        <v>2</v>
      </c>
      <c r="H64" s="206"/>
      <c r="I64" s="200"/>
    </row>
    <row r="65" spans="1:10" ht="38.4" customHeight="1" x14ac:dyDescent="0.3">
      <c r="A65" s="21" t="s">
        <v>400</v>
      </c>
      <c r="B65" s="21"/>
      <c r="C65" s="304" t="s">
        <v>173</v>
      </c>
      <c r="D65" s="305"/>
      <c r="E65" s="306"/>
      <c r="F65" s="58" t="s">
        <v>77</v>
      </c>
      <c r="G65" s="19">
        <v>2</v>
      </c>
      <c r="H65" s="206"/>
      <c r="I65" s="200"/>
    </row>
    <row r="66" spans="1:10" ht="44.4" customHeight="1" x14ac:dyDescent="0.3">
      <c r="A66" s="21" t="s">
        <v>402</v>
      </c>
      <c r="B66" s="21"/>
      <c r="C66" s="304" t="s">
        <v>174</v>
      </c>
      <c r="D66" s="305"/>
      <c r="E66" s="306"/>
      <c r="F66" s="58" t="s">
        <v>77</v>
      </c>
      <c r="G66" s="19">
        <v>2</v>
      </c>
      <c r="H66" s="206"/>
      <c r="I66" s="200"/>
    </row>
    <row r="67" spans="1:10" ht="39" customHeight="1" x14ac:dyDescent="0.3">
      <c r="A67" s="266" t="s">
        <v>812</v>
      </c>
      <c r="B67" s="21"/>
      <c r="C67" s="281" t="s">
        <v>175</v>
      </c>
      <c r="D67" s="280"/>
      <c r="E67" s="282"/>
      <c r="F67" s="58" t="s">
        <v>77</v>
      </c>
      <c r="G67" s="19">
        <v>2</v>
      </c>
      <c r="H67" s="206"/>
      <c r="I67" s="200"/>
      <c r="J67" s="22">
        <f>H67*I67</f>
        <v>0</v>
      </c>
    </row>
    <row r="68" spans="1:10" x14ac:dyDescent="0.3">
      <c r="A68" s="25">
        <v>1.7</v>
      </c>
      <c r="B68" s="21"/>
      <c r="C68" s="9" t="s">
        <v>608</v>
      </c>
      <c r="D68" s="11"/>
      <c r="E68" s="11"/>
      <c r="F68" s="21"/>
      <c r="G68" s="17"/>
      <c r="H68" s="217"/>
      <c r="I68" s="200"/>
    </row>
    <row r="69" spans="1:10" ht="42.6" customHeight="1" x14ac:dyDescent="0.3">
      <c r="A69" s="21" t="s">
        <v>403</v>
      </c>
      <c r="B69" s="21"/>
      <c r="C69" s="281" t="s">
        <v>177</v>
      </c>
      <c r="D69" s="280"/>
      <c r="E69" s="282"/>
      <c r="F69" s="58" t="s">
        <v>77</v>
      </c>
      <c r="G69" s="19">
        <v>2</v>
      </c>
      <c r="H69" s="206"/>
      <c r="I69" s="200"/>
    </row>
    <row r="70" spans="1:10" ht="40.799999999999997" customHeight="1" x14ac:dyDescent="0.3">
      <c r="A70" s="21" t="s">
        <v>404</v>
      </c>
      <c r="B70" s="21"/>
      <c r="C70" s="281" t="s">
        <v>178</v>
      </c>
      <c r="D70" s="280"/>
      <c r="E70" s="282"/>
      <c r="F70" s="58" t="s">
        <v>77</v>
      </c>
      <c r="G70" s="19">
        <v>3</v>
      </c>
      <c r="H70" s="206"/>
      <c r="I70" s="200"/>
    </row>
    <row r="71" spans="1:10" ht="35.4" customHeight="1" x14ac:dyDescent="0.3">
      <c r="A71" s="21" t="s">
        <v>405</v>
      </c>
      <c r="B71" s="21"/>
      <c r="C71" s="281" t="s">
        <v>179</v>
      </c>
      <c r="D71" s="280"/>
      <c r="E71" s="282"/>
      <c r="F71" s="58" t="s">
        <v>77</v>
      </c>
      <c r="G71" s="19">
        <v>3</v>
      </c>
      <c r="H71" s="206"/>
      <c r="I71" s="200"/>
    </row>
    <row r="72" spans="1:10" ht="40.200000000000003" customHeight="1" x14ac:dyDescent="0.3">
      <c r="A72" s="21" t="s">
        <v>406</v>
      </c>
      <c r="B72" s="21"/>
      <c r="C72" s="281" t="s">
        <v>180</v>
      </c>
      <c r="D72" s="280"/>
      <c r="E72" s="282"/>
      <c r="F72" s="58" t="s">
        <v>77</v>
      </c>
      <c r="G72" s="19">
        <v>3</v>
      </c>
      <c r="H72" s="206"/>
      <c r="I72" s="200"/>
    </row>
    <row r="73" spans="1:10" x14ac:dyDescent="0.3">
      <c r="A73" s="21" t="s">
        <v>407</v>
      </c>
      <c r="B73" s="21"/>
      <c r="C73" s="9" t="s">
        <v>632</v>
      </c>
      <c r="D73" s="11"/>
      <c r="E73" s="11"/>
      <c r="F73" s="21"/>
      <c r="G73" s="17"/>
      <c r="H73" s="206"/>
      <c r="I73" s="204"/>
    </row>
    <row r="74" spans="1:10" ht="42.6" customHeight="1" x14ac:dyDescent="0.3">
      <c r="A74" s="21" t="s">
        <v>633</v>
      </c>
      <c r="B74" s="21"/>
      <c r="C74" s="281" t="s">
        <v>181</v>
      </c>
      <c r="D74" s="280"/>
      <c r="E74" s="282"/>
      <c r="F74" s="58" t="s">
        <v>77</v>
      </c>
      <c r="G74" s="19">
        <v>2</v>
      </c>
      <c r="H74" s="206"/>
      <c r="I74" s="200"/>
    </row>
    <row r="75" spans="1:10" ht="29.4" customHeight="1" x14ac:dyDescent="0.3">
      <c r="A75" s="21" t="s">
        <v>634</v>
      </c>
      <c r="B75" s="21"/>
      <c r="C75" s="281" t="s">
        <v>563</v>
      </c>
      <c r="D75" s="280"/>
      <c r="E75" s="282"/>
      <c r="F75" s="58" t="s">
        <v>77</v>
      </c>
      <c r="G75" s="19">
        <v>3</v>
      </c>
      <c r="H75" s="206"/>
      <c r="I75" s="200"/>
    </row>
    <row r="76" spans="1:10" ht="42.6" customHeight="1" x14ac:dyDescent="0.3">
      <c r="A76" s="21" t="s">
        <v>635</v>
      </c>
      <c r="B76" s="21"/>
      <c r="C76" s="281" t="s">
        <v>183</v>
      </c>
      <c r="D76" s="280"/>
      <c r="E76" s="282"/>
      <c r="F76" s="58" t="s">
        <v>128</v>
      </c>
      <c r="G76" s="19">
        <v>3</v>
      </c>
      <c r="H76" s="206"/>
      <c r="I76" s="200"/>
    </row>
    <row r="77" spans="1:10" ht="42.6" customHeight="1" x14ac:dyDescent="0.3">
      <c r="A77" s="21" t="s">
        <v>813</v>
      </c>
      <c r="B77" s="21"/>
      <c r="C77" s="281" t="s">
        <v>184</v>
      </c>
      <c r="D77" s="280"/>
      <c r="E77" s="282"/>
      <c r="F77" s="58" t="s">
        <v>96</v>
      </c>
      <c r="G77" s="19">
        <v>3</v>
      </c>
      <c r="H77" s="206"/>
      <c r="I77" s="200"/>
    </row>
    <row r="78" spans="1:10" ht="44.4" customHeight="1" x14ac:dyDescent="0.3">
      <c r="A78" s="21" t="s">
        <v>814</v>
      </c>
      <c r="B78" s="21"/>
      <c r="C78" s="281" t="s">
        <v>185</v>
      </c>
      <c r="D78" s="280"/>
      <c r="E78" s="282"/>
      <c r="F78" s="58" t="s">
        <v>96</v>
      </c>
      <c r="G78" s="19">
        <v>3</v>
      </c>
      <c r="H78" s="206"/>
      <c r="I78" s="200"/>
    </row>
    <row r="79" spans="1:10" ht="42.6" customHeight="1" x14ac:dyDescent="0.3">
      <c r="A79" s="21" t="s">
        <v>815</v>
      </c>
      <c r="B79" s="21"/>
      <c r="C79" s="281" t="s">
        <v>186</v>
      </c>
      <c r="D79" s="280"/>
      <c r="E79" s="282"/>
      <c r="F79" s="58" t="s">
        <v>96</v>
      </c>
      <c r="G79" s="19">
        <v>1</v>
      </c>
      <c r="H79" s="206"/>
      <c r="I79" s="200"/>
    </row>
    <row r="80" spans="1:10" ht="36.6" customHeight="1" x14ac:dyDescent="0.3">
      <c r="A80" s="21" t="s">
        <v>816</v>
      </c>
      <c r="B80" s="21"/>
      <c r="C80" s="281" t="s">
        <v>187</v>
      </c>
      <c r="D80" s="280"/>
      <c r="E80" s="282"/>
      <c r="F80" s="59" t="s">
        <v>96</v>
      </c>
      <c r="G80" s="34">
        <v>1</v>
      </c>
      <c r="H80" s="202"/>
      <c r="I80" s="200"/>
    </row>
    <row r="81" spans="1:9" ht="42.6" customHeight="1" x14ac:dyDescent="0.3">
      <c r="A81" s="21" t="s">
        <v>817</v>
      </c>
      <c r="B81" s="21"/>
      <c r="C81" s="281" t="s">
        <v>188</v>
      </c>
      <c r="D81" s="280"/>
      <c r="E81" s="282"/>
      <c r="F81" s="58" t="s">
        <v>96</v>
      </c>
      <c r="G81" s="19">
        <v>2</v>
      </c>
      <c r="H81" s="206"/>
      <c r="I81" s="200"/>
    </row>
    <row r="82" spans="1:9" ht="29.4" customHeight="1" x14ac:dyDescent="0.3">
      <c r="A82" s="25">
        <v>1.8</v>
      </c>
      <c r="B82" s="25"/>
      <c r="C82" s="308" t="s">
        <v>636</v>
      </c>
      <c r="D82" s="309"/>
      <c r="E82" s="310"/>
      <c r="F82" s="58"/>
      <c r="G82" s="19"/>
      <c r="H82" s="206"/>
      <c r="I82" s="200"/>
    </row>
    <row r="83" spans="1:9" ht="28.8" customHeight="1" x14ac:dyDescent="0.3">
      <c r="A83" s="21" t="s">
        <v>408</v>
      </c>
      <c r="B83" s="21"/>
      <c r="C83" s="281" t="s">
        <v>189</v>
      </c>
      <c r="D83" s="280"/>
      <c r="E83" s="282"/>
      <c r="F83" s="34" t="s">
        <v>96</v>
      </c>
      <c r="G83" s="34">
        <v>1</v>
      </c>
      <c r="H83" s="202"/>
      <c r="I83" s="200"/>
    </row>
    <row r="84" spans="1:9" ht="33.6" customHeight="1" x14ac:dyDescent="0.3">
      <c r="A84" s="21" t="s">
        <v>409</v>
      </c>
      <c r="B84" s="21"/>
      <c r="C84" s="281" t="s">
        <v>190</v>
      </c>
      <c r="D84" s="280"/>
      <c r="E84" s="282"/>
      <c r="F84" s="34" t="s">
        <v>96</v>
      </c>
      <c r="G84" s="34">
        <v>1</v>
      </c>
      <c r="H84" s="202"/>
      <c r="I84" s="200"/>
    </row>
    <row r="85" spans="1:9" ht="45.6" customHeight="1" x14ac:dyDescent="0.3">
      <c r="A85" s="21" t="s">
        <v>410</v>
      </c>
      <c r="B85" s="21"/>
      <c r="C85" s="281" t="s">
        <v>191</v>
      </c>
      <c r="D85" s="280"/>
      <c r="E85" s="282"/>
      <c r="F85" s="34" t="s">
        <v>96</v>
      </c>
      <c r="G85" s="34">
        <v>1</v>
      </c>
      <c r="H85" s="202"/>
      <c r="I85" s="200"/>
    </row>
    <row r="86" spans="1:9" ht="27.6" customHeight="1" x14ac:dyDescent="0.3">
      <c r="A86" s="271" t="s">
        <v>30</v>
      </c>
      <c r="B86" s="271"/>
      <c r="C86" s="271"/>
      <c r="D86" s="271"/>
      <c r="E86" s="271"/>
      <c r="F86" s="271"/>
      <c r="G86" s="271"/>
      <c r="H86" s="271"/>
      <c r="I86" s="196" t="s">
        <v>811</v>
      </c>
    </row>
    <row r="87" spans="1:9" s="53" customFormat="1" ht="13.2" x14ac:dyDescent="0.3">
      <c r="A87" s="289" t="s">
        <v>1161</v>
      </c>
      <c r="B87" s="289"/>
      <c r="C87" s="289"/>
      <c r="D87" s="289"/>
      <c r="E87" s="289"/>
      <c r="F87" s="289"/>
      <c r="G87" s="289"/>
      <c r="H87" s="289"/>
      <c r="I87" s="289"/>
    </row>
    <row r="88" spans="1:9" ht="27.6" customHeight="1" x14ac:dyDescent="0.3">
      <c r="A88" s="24" t="s">
        <v>1</v>
      </c>
      <c r="B88" s="24" t="s">
        <v>2</v>
      </c>
      <c r="C88" s="311" t="s">
        <v>3</v>
      </c>
      <c r="D88" s="312"/>
      <c r="E88" s="312"/>
      <c r="F88" s="24" t="s">
        <v>4</v>
      </c>
      <c r="G88" s="1" t="s">
        <v>5</v>
      </c>
      <c r="H88" s="190" t="s">
        <v>6</v>
      </c>
      <c r="I88" s="191" t="s">
        <v>7</v>
      </c>
    </row>
    <row r="89" spans="1:9" ht="27.6" customHeight="1" x14ac:dyDescent="0.3">
      <c r="A89" s="313" t="s">
        <v>31</v>
      </c>
      <c r="B89" s="314"/>
      <c r="C89" s="314"/>
      <c r="D89" s="314"/>
      <c r="E89" s="314"/>
      <c r="F89" s="314"/>
      <c r="G89" s="314"/>
      <c r="H89" s="315"/>
      <c r="I89" s="234"/>
    </row>
    <row r="90" spans="1:9" ht="57.6" customHeight="1" x14ac:dyDescent="0.3">
      <c r="A90" s="21" t="s">
        <v>411</v>
      </c>
      <c r="B90" s="21"/>
      <c r="C90" s="281" t="s">
        <v>192</v>
      </c>
      <c r="D90" s="280"/>
      <c r="E90" s="282"/>
      <c r="F90" s="34" t="s">
        <v>96</v>
      </c>
      <c r="G90" s="34">
        <v>1</v>
      </c>
      <c r="H90" s="202"/>
      <c r="I90" s="200"/>
    </row>
    <row r="91" spans="1:9" ht="31.8" customHeight="1" x14ac:dyDescent="0.3">
      <c r="A91" s="21" t="s">
        <v>412</v>
      </c>
      <c r="B91" s="21"/>
      <c r="C91" s="281" t="s">
        <v>193</v>
      </c>
      <c r="D91" s="280"/>
      <c r="E91" s="282"/>
      <c r="F91" s="34" t="s">
        <v>96</v>
      </c>
      <c r="G91" s="34">
        <v>1</v>
      </c>
      <c r="H91" s="202"/>
      <c r="I91" s="200"/>
    </row>
    <row r="92" spans="1:9" ht="24.6" customHeight="1" x14ac:dyDescent="0.3">
      <c r="A92" s="25" t="s">
        <v>204</v>
      </c>
      <c r="B92" s="21"/>
      <c r="C92" s="9" t="s">
        <v>611</v>
      </c>
      <c r="D92" s="9"/>
      <c r="E92" s="9"/>
      <c r="F92" s="21"/>
      <c r="G92" s="2"/>
      <c r="I92" s="204"/>
    </row>
    <row r="93" spans="1:9" ht="60.6" customHeight="1" x14ac:dyDescent="0.3">
      <c r="A93" s="21" t="s">
        <v>413</v>
      </c>
      <c r="B93" s="21"/>
      <c r="C93" s="281" t="s">
        <v>196</v>
      </c>
      <c r="D93" s="280"/>
      <c r="E93" s="282"/>
      <c r="F93" s="34" t="s">
        <v>11</v>
      </c>
      <c r="G93" s="48">
        <v>1</v>
      </c>
      <c r="H93" s="202"/>
      <c r="I93" s="200"/>
    </row>
    <row r="94" spans="1:9" ht="36" customHeight="1" x14ac:dyDescent="0.3">
      <c r="A94" s="21" t="s">
        <v>414</v>
      </c>
      <c r="B94" s="21"/>
      <c r="C94" s="281" t="s">
        <v>197</v>
      </c>
      <c r="D94" s="280"/>
      <c r="E94" s="282"/>
      <c r="F94" s="55" t="s">
        <v>96</v>
      </c>
      <c r="G94" s="48">
        <v>20</v>
      </c>
      <c r="H94" s="202"/>
      <c r="I94" s="200"/>
    </row>
    <row r="95" spans="1:9" ht="53.4" customHeight="1" x14ac:dyDescent="0.3">
      <c r="A95" s="21" t="s">
        <v>415</v>
      </c>
      <c r="B95" s="21"/>
      <c r="C95" s="281" t="s">
        <v>198</v>
      </c>
      <c r="D95" s="280"/>
      <c r="E95" s="282"/>
      <c r="F95" s="55" t="s">
        <v>96</v>
      </c>
      <c r="G95" s="48">
        <v>3</v>
      </c>
      <c r="H95" s="202"/>
      <c r="I95" s="200"/>
    </row>
    <row r="96" spans="1:9" ht="58.8" customHeight="1" x14ac:dyDescent="0.3">
      <c r="A96" s="21" t="s">
        <v>416</v>
      </c>
      <c r="B96" s="21"/>
      <c r="C96" s="281" t="s">
        <v>199</v>
      </c>
      <c r="D96" s="280"/>
      <c r="E96" s="282"/>
      <c r="F96" s="55" t="s">
        <v>96</v>
      </c>
      <c r="G96" s="48">
        <v>1</v>
      </c>
      <c r="H96" s="202"/>
      <c r="I96" s="200"/>
    </row>
    <row r="97" spans="1:9" ht="55.8" customHeight="1" x14ac:dyDescent="0.3">
      <c r="A97" s="21" t="s">
        <v>417</v>
      </c>
      <c r="B97" s="21"/>
      <c r="C97" s="281" t="s">
        <v>200</v>
      </c>
      <c r="D97" s="280"/>
      <c r="E97" s="282"/>
      <c r="F97" s="55" t="s">
        <v>96</v>
      </c>
      <c r="G97" s="48">
        <v>1</v>
      </c>
      <c r="H97" s="202"/>
      <c r="I97" s="200"/>
    </row>
    <row r="98" spans="1:9" ht="61.2" customHeight="1" x14ac:dyDescent="0.3">
      <c r="A98" s="21" t="s">
        <v>418</v>
      </c>
      <c r="B98" s="21"/>
      <c r="C98" s="281" t="s">
        <v>201</v>
      </c>
      <c r="D98" s="280"/>
      <c r="E98" s="282"/>
      <c r="F98" s="55" t="s">
        <v>128</v>
      </c>
      <c r="G98" s="48">
        <v>1</v>
      </c>
      <c r="H98" s="202"/>
      <c r="I98" s="200"/>
    </row>
    <row r="99" spans="1:9" ht="45.6" customHeight="1" x14ac:dyDescent="0.3">
      <c r="A99" s="21" t="s">
        <v>419</v>
      </c>
      <c r="B99" s="21"/>
      <c r="C99" s="281" t="s">
        <v>202</v>
      </c>
      <c r="D99" s="280"/>
      <c r="E99" s="282"/>
      <c r="F99" s="55" t="s">
        <v>128</v>
      </c>
      <c r="G99" s="48">
        <v>1</v>
      </c>
      <c r="H99" s="202"/>
      <c r="I99" s="200"/>
    </row>
    <row r="100" spans="1:9" ht="35.4" customHeight="1" x14ac:dyDescent="0.3">
      <c r="A100" s="25" t="s">
        <v>206</v>
      </c>
      <c r="B100" s="21"/>
      <c r="C100" s="308" t="s">
        <v>637</v>
      </c>
      <c r="D100" s="309"/>
      <c r="E100" s="310"/>
      <c r="F100" s="21"/>
      <c r="G100" s="2"/>
      <c r="H100" s="202"/>
      <c r="I100" s="204"/>
    </row>
    <row r="101" spans="1:9" ht="30" customHeight="1" x14ac:dyDescent="0.3">
      <c r="A101" s="21" t="s">
        <v>420</v>
      </c>
      <c r="B101" s="21"/>
      <c r="C101" s="281" t="s">
        <v>205</v>
      </c>
      <c r="D101" s="280"/>
      <c r="E101" s="282"/>
      <c r="F101" s="55" t="s">
        <v>128</v>
      </c>
      <c r="G101" s="48">
        <v>1</v>
      </c>
      <c r="H101" s="202"/>
      <c r="I101" s="200"/>
    </row>
    <row r="102" spans="1:9" ht="42" customHeight="1" x14ac:dyDescent="0.3">
      <c r="A102" s="21" t="s">
        <v>421</v>
      </c>
      <c r="B102" s="12"/>
      <c r="C102" s="281" t="s">
        <v>207</v>
      </c>
      <c r="D102" s="280"/>
      <c r="E102" s="282"/>
      <c r="F102" s="60" t="s">
        <v>128</v>
      </c>
      <c r="G102" s="48">
        <v>1</v>
      </c>
      <c r="H102" s="202"/>
      <c r="I102" s="200"/>
    </row>
    <row r="103" spans="1:9" ht="18" customHeight="1" x14ac:dyDescent="0.3">
      <c r="A103" s="25">
        <v>2</v>
      </c>
      <c r="B103" s="21"/>
      <c r="C103" s="331" t="s">
        <v>628</v>
      </c>
      <c r="D103" s="332"/>
      <c r="E103" s="333"/>
      <c r="F103" s="21"/>
      <c r="G103" s="2"/>
      <c r="H103" s="204"/>
      <c r="I103" s="204"/>
    </row>
    <row r="104" spans="1:9" ht="14.4" customHeight="1" x14ac:dyDescent="0.3">
      <c r="A104" s="25" t="s">
        <v>119</v>
      </c>
      <c r="B104" s="25"/>
      <c r="C104" s="335" t="s">
        <v>629</v>
      </c>
      <c r="D104" s="336"/>
      <c r="E104" s="337"/>
      <c r="F104" s="21"/>
      <c r="G104" s="2"/>
      <c r="H104" s="204"/>
      <c r="I104" s="204"/>
    </row>
    <row r="105" spans="1:9" ht="40.799999999999997" customHeight="1" x14ac:dyDescent="0.3">
      <c r="A105" s="21" t="s">
        <v>121</v>
      </c>
      <c r="B105" s="15"/>
      <c r="C105" s="307" t="s">
        <v>554</v>
      </c>
      <c r="D105" s="299"/>
      <c r="E105" s="299"/>
      <c r="F105" s="21" t="s">
        <v>77</v>
      </c>
      <c r="G105" s="5">
        <v>5</v>
      </c>
      <c r="H105" s="204"/>
      <c r="I105" s="200"/>
    </row>
    <row r="106" spans="1:9" ht="66.599999999999994" customHeight="1" x14ac:dyDescent="0.3">
      <c r="A106" s="21" t="s">
        <v>122</v>
      </c>
      <c r="B106" s="12"/>
      <c r="C106" s="307" t="s">
        <v>545</v>
      </c>
      <c r="D106" s="299"/>
      <c r="E106" s="316"/>
      <c r="F106" s="34" t="s">
        <v>77</v>
      </c>
      <c r="G106" s="5">
        <v>5</v>
      </c>
      <c r="H106" s="204"/>
      <c r="I106" s="200"/>
    </row>
    <row r="107" spans="1:9" ht="19.2" customHeight="1" x14ac:dyDescent="0.3">
      <c r="A107" s="28"/>
      <c r="B107" s="89"/>
      <c r="C107" s="281" t="s">
        <v>217</v>
      </c>
      <c r="D107" s="280"/>
      <c r="E107" s="280"/>
      <c r="F107" s="34"/>
      <c r="G107" s="5"/>
      <c r="H107" s="204"/>
      <c r="I107" s="200"/>
    </row>
    <row r="108" spans="1:9" ht="27.6" customHeight="1" x14ac:dyDescent="0.3">
      <c r="A108" s="271" t="s">
        <v>30</v>
      </c>
      <c r="B108" s="271"/>
      <c r="C108" s="271"/>
      <c r="D108" s="271"/>
      <c r="E108" s="271"/>
      <c r="F108" s="271"/>
      <c r="G108" s="271"/>
      <c r="H108" s="271"/>
      <c r="I108" s="196" t="s">
        <v>811</v>
      </c>
    </row>
    <row r="109" spans="1:9" s="53" customFormat="1" ht="13.2" x14ac:dyDescent="0.3">
      <c r="A109" s="289" t="s">
        <v>1161</v>
      </c>
      <c r="B109" s="289"/>
      <c r="C109" s="289"/>
      <c r="D109" s="289"/>
      <c r="E109" s="289"/>
      <c r="F109" s="289"/>
      <c r="G109" s="289"/>
      <c r="H109" s="289"/>
      <c r="I109" s="289"/>
    </row>
    <row r="110" spans="1:9" ht="27.6" customHeight="1" x14ac:dyDescent="0.3">
      <c r="A110" s="24" t="s">
        <v>1</v>
      </c>
      <c r="B110" s="24" t="s">
        <v>2</v>
      </c>
      <c r="C110" s="311" t="s">
        <v>3</v>
      </c>
      <c r="D110" s="311"/>
      <c r="E110" s="311"/>
      <c r="F110" s="24" t="s">
        <v>4</v>
      </c>
      <c r="G110" s="1" t="s">
        <v>5</v>
      </c>
      <c r="H110" s="190" t="s">
        <v>6</v>
      </c>
      <c r="I110" s="191" t="s">
        <v>7</v>
      </c>
    </row>
    <row r="111" spans="1:9" ht="27.6" customHeight="1" x14ac:dyDescent="0.3">
      <c r="A111" s="313" t="s">
        <v>31</v>
      </c>
      <c r="B111" s="314"/>
      <c r="C111" s="314"/>
      <c r="D111" s="314"/>
      <c r="E111" s="314"/>
      <c r="F111" s="314"/>
      <c r="G111" s="314"/>
      <c r="H111" s="315"/>
      <c r="I111" s="234" t="str">
        <f>I108</f>
        <v>R</v>
      </c>
    </row>
    <row r="112" spans="1:9" ht="22.8" customHeight="1" x14ac:dyDescent="0.3">
      <c r="A112" s="28"/>
      <c r="B112" s="21"/>
      <c r="C112" s="281" t="s">
        <v>218</v>
      </c>
      <c r="D112" s="280"/>
      <c r="E112" s="280"/>
      <c r="F112" s="34"/>
      <c r="G112" s="5"/>
      <c r="H112" s="204"/>
      <c r="I112" s="200"/>
    </row>
    <row r="113" spans="1:9" ht="22.8" customHeight="1" x14ac:dyDescent="0.3">
      <c r="A113" s="28"/>
      <c r="B113" s="21"/>
      <c r="C113" s="281" t="s">
        <v>219</v>
      </c>
      <c r="D113" s="280"/>
      <c r="E113" s="280"/>
      <c r="F113" s="34"/>
      <c r="G113" s="5"/>
      <c r="H113" s="204"/>
      <c r="I113" s="200"/>
    </row>
    <row r="114" spans="1:9" ht="22.8" customHeight="1" x14ac:dyDescent="0.3">
      <c r="A114" s="28"/>
      <c r="B114" s="21"/>
      <c r="C114" s="281" t="s">
        <v>220</v>
      </c>
      <c r="D114" s="280"/>
      <c r="E114" s="280"/>
      <c r="F114" s="34"/>
      <c r="G114" s="5"/>
      <c r="H114" s="204"/>
      <c r="I114" s="200"/>
    </row>
    <row r="115" spans="1:9" ht="31.8" customHeight="1" x14ac:dyDescent="0.3">
      <c r="A115" s="25" t="s">
        <v>122</v>
      </c>
      <c r="B115" s="13"/>
      <c r="C115" s="308" t="s">
        <v>638</v>
      </c>
      <c r="D115" s="309"/>
      <c r="E115" s="310"/>
      <c r="F115" s="21"/>
      <c r="G115" s="6"/>
      <c r="H115" s="194"/>
      <c r="I115" s="204"/>
    </row>
    <row r="116" spans="1:9" ht="41.4" customHeight="1" x14ac:dyDescent="0.3">
      <c r="A116" s="21" t="s">
        <v>422</v>
      </c>
      <c r="B116" s="13"/>
      <c r="C116" s="307" t="s">
        <v>553</v>
      </c>
      <c r="D116" s="299"/>
      <c r="E116" s="299"/>
      <c r="F116" s="21" t="s">
        <v>77</v>
      </c>
      <c r="G116" s="5">
        <v>5</v>
      </c>
      <c r="H116" s="194"/>
      <c r="I116" s="204"/>
    </row>
    <row r="117" spans="1:9" ht="85.2" customHeight="1" x14ac:dyDescent="0.3">
      <c r="A117" s="21" t="s">
        <v>555</v>
      </c>
      <c r="B117" s="13"/>
      <c r="C117" s="307" t="s">
        <v>546</v>
      </c>
      <c r="D117" s="299"/>
      <c r="E117" s="299"/>
      <c r="F117" s="21" t="s">
        <v>77</v>
      </c>
      <c r="G117" s="5">
        <v>5</v>
      </c>
      <c r="H117" s="194"/>
      <c r="I117" s="200"/>
    </row>
    <row r="118" spans="1:9" ht="22.2" customHeight="1" x14ac:dyDescent="0.3">
      <c r="A118" s="25" t="s">
        <v>123</v>
      </c>
      <c r="B118" s="13"/>
      <c r="C118" s="308" t="s">
        <v>639</v>
      </c>
      <c r="D118" s="309"/>
      <c r="E118" s="310"/>
      <c r="F118" s="21"/>
      <c r="G118" s="6"/>
      <c r="H118" s="194"/>
      <c r="I118" s="204"/>
    </row>
    <row r="119" spans="1:9" ht="31.8" customHeight="1" x14ac:dyDescent="0.3">
      <c r="A119" s="21" t="s">
        <v>423</v>
      </c>
      <c r="B119" s="13"/>
      <c r="C119" s="281" t="s">
        <v>126</v>
      </c>
      <c r="D119" s="280"/>
      <c r="E119" s="282"/>
      <c r="F119" s="21" t="s">
        <v>77</v>
      </c>
      <c r="G119" s="5">
        <v>2</v>
      </c>
      <c r="H119" s="194"/>
      <c r="I119" s="204"/>
    </row>
    <row r="120" spans="1:9" ht="42" customHeight="1" x14ac:dyDescent="0.3">
      <c r="A120" s="21" t="s">
        <v>424</v>
      </c>
      <c r="B120" s="13"/>
      <c r="C120" s="281" t="s">
        <v>125</v>
      </c>
      <c r="D120" s="280"/>
      <c r="E120" s="282"/>
      <c r="F120" s="21" t="s">
        <v>77</v>
      </c>
      <c r="G120" s="5">
        <v>5</v>
      </c>
      <c r="H120" s="194"/>
      <c r="I120" s="204"/>
    </row>
    <row r="121" spans="1:9" ht="44.4" customHeight="1" x14ac:dyDescent="0.3">
      <c r="A121" s="21" t="s">
        <v>425</v>
      </c>
      <c r="B121" s="13"/>
      <c r="C121" s="281" t="s">
        <v>124</v>
      </c>
      <c r="D121" s="280"/>
      <c r="E121" s="282"/>
      <c r="F121" s="21" t="s">
        <v>77</v>
      </c>
      <c r="G121" s="5">
        <v>1</v>
      </c>
      <c r="H121" s="194"/>
      <c r="I121" s="204"/>
    </row>
    <row r="122" spans="1:9" x14ac:dyDescent="0.3">
      <c r="A122" s="25" t="s">
        <v>127</v>
      </c>
      <c r="B122" s="13"/>
      <c r="C122" s="317" t="s">
        <v>640</v>
      </c>
      <c r="D122" s="289"/>
      <c r="E122" s="318"/>
      <c r="F122" s="21"/>
      <c r="G122" s="6"/>
      <c r="H122" s="194"/>
      <c r="I122" s="204"/>
    </row>
    <row r="123" spans="1:9" ht="21" customHeight="1" x14ac:dyDescent="0.3">
      <c r="A123" s="21"/>
      <c r="B123" s="13"/>
      <c r="C123" s="8" t="s">
        <v>214</v>
      </c>
      <c r="D123" s="11"/>
      <c r="E123" s="11"/>
      <c r="F123" s="21"/>
      <c r="G123" s="6"/>
      <c r="H123" s="194"/>
      <c r="I123" s="204"/>
    </row>
    <row r="124" spans="1:9" ht="27.6" customHeight="1" x14ac:dyDescent="0.3">
      <c r="A124" s="21" t="s">
        <v>426</v>
      </c>
      <c r="B124" s="13"/>
      <c r="C124" s="14" t="s">
        <v>129</v>
      </c>
      <c r="E124" s="11"/>
      <c r="F124" s="21" t="s">
        <v>77</v>
      </c>
      <c r="G124" s="5">
        <v>110</v>
      </c>
      <c r="H124" s="194"/>
      <c r="I124" s="200"/>
    </row>
    <row r="125" spans="1:9" ht="43.8" customHeight="1" x14ac:dyDescent="0.3">
      <c r="A125" s="21" t="s">
        <v>427</v>
      </c>
      <c r="B125" s="13"/>
      <c r="C125" s="281" t="s">
        <v>215</v>
      </c>
      <c r="D125" s="280"/>
      <c r="E125" s="282"/>
      <c r="F125" s="21" t="s">
        <v>77</v>
      </c>
      <c r="G125" s="5">
        <v>1</v>
      </c>
      <c r="H125" s="194"/>
      <c r="I125" s="200"/>
    </row>
    <row r="126" spans="1:9" x14ac:dyDescent="0.3">
      <c r="A126" s="21"/>
      <c r="B126" s="13"/>
      <c r="C126" s="8" t="s">
        <v>216</v>
      </c>
      <c r="D126" s="11"/>
      <c r="E126" s="11"/>
      <c r="F126" s="21"/>
      <c r="G126" s="6"/>
      <c r="H126" s="194"/>
      <c r="I126" s="204"/>
    </row>
    <row r="127" spans="1:9" ht="31.2" customHeight="1" x14ac:dyDescent="0.3">
      <c r="A127" s="21" t="s">
        <v>641</v>
      </c>
      <c r="B127" s="13"/>
      <c r="C127" s="14" t="s">
        <v>129</v>
      </c>
      <c r="E127" s="11"/>
      <c r="F127" s="21" t="s">
        <v>77</v>
      </c>
      <c r="G127" s="5">
        <v>110</v>
      </c>
      <c r="H127" s="194"/>
      <c r="I127" s="200"/>
    </row>
    <row r="128" spans="1:9" ht="39" customHeight="1" x14ac:dyDescent="0.3">
      <c r="A128" s="21" t="s">
        <v>642</v>
      </c>
      <c r="B128" s="13"/>
      <c r="C128" s="281" t="s">
        <v>215</v>
      </c>
      <c r="D128" s="280"/>
      <c r="E128" s="282"/>
      <c r="F128" s="21" t="s">
        <v>77</v>
      </c>
      <c r="G128" s="5">
        <v>1</v>
      </c>
      <c r="H128" s="194"/>
      <c r="I128" s="200"/>
    </row>
    <row r="129" spans="1:9" ht="16.8" customHeight="1" x14ac:dyDescent="0.3">
      <c r="A129" s="25" t="s">
        <v>130</v>
      </c>
      <c r="B129" s="13"/>
      <c r="C129" s="308" t="s">
        <v>643</v>
      </c>
      <c r="D129" s="309"/>
      <c r="E129" s="310"/>
      <c r="F129" s="21"/>
      <c r="G129" s="5"/>
      <c r="H129" s="194"/>
      <c r="I129" s="200"/>
    </row>
    <row r="130" spans="1:9" ht="40.200000000000003" customHeight="1" x14ac:dyDescent="0.3">
      <c r="A130" s="21" t="s">
        <v>428</v>
      </c>
      <c r="B130" s="13"/>
      <c r="C130" s="281" t="s">
        <v>644</v>
      </c>
      <c r="D130" s="280"/>
      <c r="E130" s="282"/>
      <c r="F130" s="21" t="s">
        <v>128</v>
      </c>
      <c r="G130" s="5">
        <v>1</v>
      </c>
      <c r="H130" s="194"/>
      <c r="I130" s="200"/>
    </row>
    <row r="131" spans="1:9" ht="47.4" customHeight="1" x14ac:dyDescent="0.3">
      <c r="A131" s="21" t="s">
        <v>429</v>
      </c>
      <c r="B131" s="13"/>
      <c r="C131" s="281" t="s">
        <v>1406</v>
      </c>
      <c r="D131" s="280"/>
      <c r="E131" s="282"/>
      <c r="F131" s="21" t="s">
        <v>77</v>
      </c>
      <c r="G131" s="5">
        <v>1</v>
      </c>
      <c r="H131" s="194"/>
      <c r="I131" s="200"/>
    </row>
    <row r="132" spans="1:9" ht="54.6" customHeight="1" x14ac:dyDescent="0.3">
      <c r="A132" s="21" t="s">
        <v>645</v>
      </c>
      <c r="B132" s="13"/>
      <c r="C132" s="281" t="s">
        <v>1407</v>
      </c>
      <c r="D132" s="280"/>
      <c r="E132" s="282"/>
      <c r="F132" s="21" t="s">
        <v>77</v>
      </c>
      <c r="G132" s="5">
        <v>1</v>
      </c>
      <c r="H132" s="194"/>
      <c r="I132" s="200"/>
    </row>
    <row r="133" spans="1:9" ht="28.2" customHeight="1" x14ac:dyDescent="0.3">
      <c r="A133" s="21" t="s">
        <v>430</v>
      </c>
      <c r="B133" s="13"/>
      <c r="C133" s="308" t="s">
        <v>375</v>
      </c>
      <c r="D133" s="309"/>
      <c r="E133" s="310"/>
      <c r="F133" s="21"/>
      <c r="G133" s="5"/>
      <c r="H133" s="194"/>
      <c r="I133" s="204"/>
    </row>
    <row r="134" spans="1:9" ht="54.6" customHeight="1" x14ac:dyDescent="0.3">
      <c r="A134" s="21" t="s">
        <v>431</v>
      </c>
      <c r="B134" s="13"/>
      <c r="C134" s="307" t="s">
        <v>528</v>
      </c>
      <c r="D134" s="299"/>
      <c r="E134" s="316"/>
      <c r="F134" s="21" t="s">
        <v>77</v>
      </c>
      <c r="G134" s="5">
        <v>5</v>
      </c>
      <c r="H134" s="194"/>
      <c r="I134" s="200"/>
    </row>
    <row r="135" spans="1:9" ht="27.6" customHeight="1" x14ac:dyDescent="0.3">
      <c r="A135" s="271" t="s">
        <v>30</v>
      </c>
      <c r="B135" s="271"/>
      <c r="C135" s="271"/>
      <c r="D135" s="271"/>
      <c r="E135" s="271"/>
      <c r="F135" s="271"/>
      <c r="G135" s="271"/>
      <c r="H135" s="271"/>
      <c r="I135" s="196" t="s">
        <v>811</v>
      </c>
    </row>
    <row r="136" spans="1:9" s="53" customFormat="1" ht="13.2" x14ac:dyDescent="0.3">
      <c r="A136" s="289" t="s">
        <v>1161</v>
      </c>
      <c r="B136" s="289"/>
      <c r="C136" s="289"/>
      <c r="D136" s="289"/>
      <c r="E136" s="289"/>
      <c r="F136" s="289"/>
      <c r="G136" s="289"/>
      <c r="H136" s="289"/>
      <c r="I136" s="289"/>
    </row>
    <row r="137" spans="1:9" ht="27.6" customHeight="1" x14ac:dyDescent="0.3">
      <c r="A137" s="24" t="s">
        <v>1</v>
      </c>
      <c r="B137" s="24" t="s">
        <v>2</v>
      </c>
      <c r="C137" s="311" t="s">
        <v>3</v>
      </c>
      <c r="D137" s="311"/>
      <c r="E137" s="311"/>
      <c r="F137" s="24" t="s">
        <v>4</v>
      </c>
      <c r="G137" s="1" t="s">
        <v>5</v>
      </c>
      <c r="H137" s="190" t="s">
        <v>6</v>
      </c>
      <c r="I137" s="191" t="s">
        <v>7</v>
      </c>
    </row>
    <row r="138" spans="1:9" ht="27.6" customHeight="1" x14ac:dyDescent="0.3">
      <c r="A138" s="313" t="s">
        <v>31</v>
      </c>
      <c r="B138" s="314"/>
      <c r="C138" s="314"/>
      <c r="D138" s="314"/>
      <c r="E138" s="314"/>
      <c r="F138" s="314"/>
      <c r="G138" s="314"/>
      <c r="H138" s="315"/>
      <c r="I138" s="234" t="str">
        <f>I135</f>
        <v>R</v>
      </c>
    </row>
    <row r="139" spans="1:9" ht="82.2" customHeight="1" x14ac:dyDescent="0.3">
      <c r="A139" s="21" t="s">
        <v>432</v>
      </c>
      <c r="B139" s="13"/>
      <c r="C139" s="307" t="s">
        <v>529</v>
      </c>
      <c r="D139" s="299"/>
      <c r="E139" s="316"/>
      <c r="F139" s="21" t="s">
        <v>77</v>
      </c>
      <c r="G139" s="5">
        <v>5</v>
      </c>
      <c r="H139" s="194"/>
      <c r="I139" s="200"/>
    </row>
    <row r="140" spans="1:9" ht="39.6" customHeight="1" x14ac:dyDescent="0.3">
      <c r="A140" s="25" t="s">
        <v>221</v>
      </c>
      <c r="B140" s="13"/>
      <c r="C140" s="308" t="s">
        <v>1499</v>
      </c>
      <c r="D140" s="309"/>
      <c r="E140" s="310"/>
      <c r="F140" s="21"/>
      <c r="G140" s="5"/>
      <c r="H140" s="194"/>
      <c r="I140" s="204"/>
    </row>
    <row r="141" spans="1:9" ht="25.2" customHeight="1" x14ac:dyDescent="0.3">
      <c r="A141" s="48" t="s">
        <v>433</v>
      </c>
      <c r="B141" s="13"/>
      <c r="C141" s="344" t="s">
        <v>222</v>
      </c>
      <c r="D141" s="345"/>
      <c r="E141" s="348"/>
      <c r="F141" s="21"/>
      <c r="G141" s="5"/>
      <c r="H141" s="194"/>
      <c r="I141" s="204"/>
    </row>
    <row r="142" spans="1:9" ht="54.6" customHeight="1" x14ac:dyDescent="0.3">
      <c r="A142" s="48" t="s">
        <v>434</v>
      </c>
      <c r="B142" s="13"/>
      <c r="C142" s="307" t="s">
        <v>552</v>
      </c>
      <c r="D142" s="299"/>
      <c r="E142" s="299"/>
      <c r="F142" s="21" t="s">
        <v>95</v>
      </c>
      <c r="G142" s="5">
        <v>500</v>
      </c>
      <c r="H142" s="194"/>
      <c r="I142" s="200"/>
    </row>
    <row r="143" spans="1:9" ht="49.8" customHeight="1" x14ac:dyDescent="0.3">
      <c r="A143" s="48" t="s">
        <v>435</v>
      </c>
      <c r="B143" s="13"/>
      <c r="C143" s="307" t="s">
        <v>137</v>
      </c>
      <c r="D143" s="299"/>
      <c r="E143" s="299"/>
      <c r="F143" s="21" t="s">
        <v>77</v>
      </c>
      <c r="G143" s="5">
        <v>20</v>
      </c>
      <c r="H143" s="194"/>
      <c r="I143" s="200"/>
    </row>
    <row r="144" spans="1:9" ht="19.2" customHeight="1" x14ac:dyDescent="0.3">
      <c r="A144" s="21" t="s">
        <v>436</v>
      </c>
      <c r="B144" s="13"/>
      <c r="C144" s="344" t="s">
        <v>223</v>
      </c>
      <c r="D144" s="345"/>
      <c r="E144" s="348"/>
      <c r="F144" s="21"/>
      <c r="G144" s="5"/>
      <c r="H144" s="194"/>
      <c r="I144" s="204"/>
    </row>
    <row r="145" spans="1:9" ht="40.200000000000003" customHeight="1" x14ac:dyDescent="0.3">
      <c r="A145" s="21" t="s">
        <v>437</v>
      </c>
      <c r="B145" s="13"/>
      <c r="C145" s="307" t="s">
        <v>547</v>
      </c>
      <c r="D145" s="299"/>
      <c r="E145" s="299"/>
      <c r="F145" s="21" t="s">
        <v>95</v>
      </c>
      <c r="G145" s="5">
        <v>265</v>
      </c>
      <c r="H145" s="194"/>
      <c r="I145" s="204"/>
    </row>
    <row r="146" spans="1:9" ht="42" customHeight="1" x14ac:dyDescent="0.3">
      <c r="A146" s="21" t="s">
        <v>438</v>
      </c>
      <c r="B146" s="13"/>
      <c r="C146" s="307" t="s">
        <v>548</v>
      </c>
      <c r="D146" s="299"/>
      <c r="E146" s="299"/>
      <c r="F146" s="21" t="s">
        <v>95</v>
      </c>
      <c r="G146" s="5">
        <v>400</v>
      </c>
      <c r="H146" s="194"/>
      <c r="I146" s="200"/>
    </row>
    <row r="147" spans="1:9" ht="37.200000000000003" customHeight="1" x14ac:dyDescent="0.3">
      <c r="A147" s="21" t="s">
        <v>439</v>
      </c>
      <c r="B147" s="13"/>
      <c r="C147" s="307" t="s">
        <v>549</v>
      </c>
      <c r="D147" s="299"/>
      <c r="E147" s="299"/>
      <c r="F147" s="21" t="s">
        <v>95</v>
      </c>
      <c r="G147" s="19">
        <v>500</v>
      </c>
      <c r="H147" s="204"/>
      <c r="I147" s="195"/>
    </row>
    <row r="148" spans="1:9" ht="28.2" customHeight="1" x14ac:dyDescent="0.3">
      <c r="A148" s="21" t="s">
        <v>440</v>
      </c>
      <c r="B148" s="13"/>
      <c r="C148" s="14" t="s">
        <v>133</v>
      </c>
      <c r="F148" s="21" t="s">
        <v>77</v>
      </c>
      <c r="G148" s="19">
        <v>30</v>
      </c>
      <c r="H148" s="204"/>
      <c r="I148" s="195"/>
    </row>
    <row r="149" spans="1:9" ht="28.2" customHeight="1" x14ac:dyDescent="0.3">
      <c r="A149" s="21" t="s">
        <v>441</v>
      </c>
      <c r="B149" s="13"/>
      <c r="C149" s="14" t="s">
        <v>134</v>
      </c>
      <c r="F149" s="21" t="s">
        <v>77</v>
      </c>
      <c r="G149" s="19">
        <v>30</v>
      </c>
      <c r="H149" s="204"/>
      <c r="I149" s="195"/>
    </row>
    <row r="150" spans="1:9" ht="28.2" customHeight="1" x14ac:dyDescent="0.3">
      <c r="A150" s="21" t="s">
        <v>442</v>
      </c>
      <c r="B150" s="13"/>
      <c r="C150" s="14" t="s">
        <v>135</v>
      </c>
      <c r="F150" s="21" t="s">
        <v>77</v>
      </c>
      <c r="G150" s="19">
        <v>12</v>
      </c>
      <c r="H150" s="204"/>
      <c r="I150" s="195"/>
    </row>
    <row r="151" spans="1:9" ht="28.2" customHeight="1" x14ac:dyDescent="0.3">
      <c r="A151" s="21" t="s">
        <v>443</v>
      </c>
      <c r="B151" s="13"/>
      <c r="C151" s="14" t="s">
        <v>136</v>
      </c>
      <c r="F151" s="21" t="s">
        <v>77</v>
      </c>
      <c r="G151" s="19">
        <v>12</v>
      </c>
      <c r="H151" s="204"/>
      <c r="I151" s="195"/>
    </row>
    <row r="152" spans="1:9" ht="28.2" customHeight="1" x14ac:dyDescent="0.3">
      <c r="A152" s="21" t="s">
        <v>444</v>
      </c>
      <c r="B152" s="13"/>
      <c r="C152" s="14" t="s">
        <v>140</v>
      </c>
      <c r="F152" s="21" t="s">
        <v>77</v>
      </c>
      <c r="G152" s="19">
        <v>100</v>
      </c>
      <c r="H152" s="204"/>
      <c r="I152" s="195"/>
    </row>
    <row r="153" spans="1:9" ht="28.2" customHeight="1" x14ac:dyDescent="0.3">
      <c r="A153" s="21" t="s">
        <v>445</v>
      </c>
      <c r="B153" s="13"/>
      <c r="C153" s="14" t="s">
        <v>141</v>
      </c>
      <c r="F153" s="21" t="s">
        <v>77</v>
      </c>
      <c r="G153" s="19">
        <v>100</v>
      </c>
      <c r="H153" s="204"/>
      <c r="I153" s="195"/>
    </row>
    <row r="154" spans="1:9" ht="19.2" customHeight="1" x14ac:dyDescent="0.3">
      <c r="A154" s="21" t="s">
        <v>446</v>
      </c>
      <c r="B154" s="13"/>
      <c r="C154" s="344" t="s">
        <v>224</v>
      </c>
      <c r="D154" s="345"/>
      <c r="E154" s="345"/>
      <c r="F154" s="21"/>
      <c r="G154" s="94"/>
      <c r="H154" s="204"/>
      <c r="I154" s="204"/>
    </row>
    <row r="155" spans="1:9" ht="51" customHeight="1" x14ac:dyDescent="0.3">
      <c r="A155" s="21"/>
      <c r="B155" s="13"/>
      <c r="C155" s="307" t="s">
        <v>550</v>
      </c>
      <c r="D155" s="299"/>
      <c r="E155" s="316"/>
      <c r="F155" s="21"/>
      <c r="G155" s="169"/>
      <c r="H155" s="204"/>
      <c r="I155" s="204"/>
    </row>
    <row r="156" spans="1:9" ht="25.2" customHeight="1" x14ac:dyDescent="0.3">
      <c r="A156" s="21" t="s">
        <v>447</v>
      </c>
      <c r="B156" s="13"/>
      <c r="C156" s="14" t="s">
        <v>138</v>
      </c>
      <c r="F156" s="21" t="s">
        <v>95</v>
      </c>
      <c r="G156" s="19">
        <v>500</v>
      </c>
      <c r="H156" s="204"/>
      <c r="I156" s="195"/>
    </row>
    <row r="157" spans="1:9" ht="25.2" customHeight="1" x14ac:dyDescent="0.3">
      <c r="A157" s="21" t="s">
        <v>448</v>
      </c>
      <c r="B157" s="13"/>
      <c r="C157" s="14" t="s">
        <v>139</v>
      </c>
      <c r="F157" s="21" t="s">
        <v>95</v>
      </c>
      <c r="G157" s="19">
        <v>265</v>
      </c>
      <c r="H157" s="204"/>
      <c r="I157" s="195"/>
    </row>
    <row r="158" spans="1:9" ht="25.2" customHeight="1" x14ac:dyDescent="0.3">
      <c r="A158" s="21" t="s">
        <v>449</v>
      </c>
      <c r="B158" s="13"/>
      <c r="C158" s="14" t="s">
        <v>225</v>
      </c>
      <c r="F158" s="21" t="s">
        <v>77</v>
      </c>
      <c r="G158" s="19">
        <v>20</v>
      </c>
      <c r="H158" s="204"/>
      <c r="I158" s="195"/>
    </row>
    <row r="159" spans="1:9" ht="25.2" customHeight="1" x14ac:dyDescent="0.3">
      <c r="A159" s="21" t="s">
        <v>450</v>
      </c>
      <c r="B159" s="13"/>
      <c r="C159" s="14" t="s">
        <v>140</v>
      </c>
      <c r="F159" s="21" t="s">
        <v>77</v>
      </c>
      <c r="G159" s="19">
        <v>100</v>
      </c>
      <c r="H159" s="204"/>
      <c r="I159" s="195"/>
    </row>
    <row r="160" spans="1:9" ht="21" customHeight="1" x14ac:dyDescent="0.3">
      <c r="A160" s="21" t="s">
        <v>226</v>
      </c>
      <c r="B160" s="13"/>
      <c r="C160" s="344" t="s">
        <v>648</v>
      </c>
      <c r="D160" s="345"/>
      <c r="E160" s="345"/>
      <c r="F160" s="21"/>
      <c r="G160" s="94"/>
      <c r="H160" s="204"/>
      <c r="I160" s="204"/>
    </row>
    <row r="161" spans="1:9" ht="66.599999999999994" customHeight="1" x14ac:dyDescent="0.3">
      <c r="A161" s="21" t="s">
        <v>451</v>
      </c>
      <c r="B161" s="13"/>
      <c r="C161" s="307" t="s">
        <v>531</v>
      </c>
      <c r="D161" s="299"/>
      <c r="E161" s="299"/>
      <c r="F161" s="21" t="s">
        <v>77</v>
      </c>
      <c r="G161" s="34">
        <v>1</v>
      </c>
      <c r="H161" s="204"/>
      <c r="I161" s="200"/>
    </row>
    <row r="162" spans="1:9" ht="27.6" customHeight="1" x14ac:dyDescent="0.3">
      <c r="A162" s="271" t="s">
        <v>30</v>
      </c>
      <c r="B162" s="271"/>
      <c r="C162" s="271"/>
      <c r="D162" s="271"/>
      <c r="E162" s="271"/>
      <c r="F162" s="271"/>
      <c r="G162" s="271"/>
      <c r="H162" s="271"/>
      <c r="I162" s="196" t="s">
        <v>811</v>
      </c>
    </row>
    <row r="163" spans="1:9" s="53" customFormat="1" ht="13.2" x14ac:dyDescent="0.3">
      <c r="A163" s="289" t="s">
        <v>1161</v>
      </c>
      <c r="B163" s="289"/>
      <c r="C163" s="289"/>
      <c r="D163" s="289"/>
      <c r="E163" s="289"/>
      <c r="F163" s="289"/>
      <c r="G163" s="289"/>
      <c r="H163" s="289"/>
      <c r="I163" s="289"/>
    </row>
    <row r="164" spans="1:9" ht="27.6" customHeight="1" x14ac:dyDescent="0.3">
      <c r="A164" s="24" t="s">
        <v>1</v>
      </c>
      <c r="B164" s="24" t="s">
        <v>2</v>
      </c>
      <c r="C164" s="311" t="s">
        <v>3</v>
      </c>
      <c r="D164" s="311"/>
      <c r="E164" s="311"/>
      <c r="F164" s="24" t="s">
        <v>4</v>
      </c>
      <c r="G164" s="1" t="s">
        <v>5</v>
      </c>
      <c r="H164" s="190" t="s">
        <v>6</v>
      </c>
      <c r="I164" s="191" t="s">
        <v>7</v>
      </c>
    </row>
    <row r="165" spans="1:9" ht="27.6" customHeight="1" x14ac:dyDescent="0.3">
      <c r="A165" s="313" t="s">
        <v>31</v>
      </c>
      <c r="B165" s="314"/>
      <c r="C165" s="314"/>
      <c r="D165" s="314"/>
      <c r="E165" s="314"/>
      <c r="F165" s="314"/>
      <c r="G165" s="314"/>
      <c r="H165" s="315"/>
      <c r="I165" s="234" t="str">
        <f>I162</f>
        <v>R</v>
      </c>
    </row>
    <row r="166" spans="1:9" ht="26.4" customHeight="1" x14ac:dyDescent="0.3">
      <c r="A166" s="21" t="s">
        <v>233</v>
      </c>
      <c r="B166" s="13"/>
      <c r="C166" s="344" t="s">
        <v>646</v>
      </c>
      <c r="D166" s="345"/>
      <c r="E166" s="345"/>
      <c r="F166" s="21"/>
      <c r="G166" s="94"/>
      <c r="H166" s="204"/>
      <c r="I166" s="204"/>
    </row>
    <row r="167" spans="1:9" ht="53.4" customHeight="1" x14ac:dyDescent="0.3">
      <c r="A167" s="21" t="s">
        <v>452</v>
      </c>
      <c r="B167" s="13"/>
      <c r="C167" s="307" t="s">
        <v>236</v>
      </c>
      <c r="D167" s="299"/>
      <c r="E167" s="316"/>
      <c r="F167" s="21" t="s">
        <v>50</v>
      </c>
      <c r="G167" s="34">
        <v>1</v>
      </c>
      <c r="H167" s="204">
        <v>50000</v>
      </c>
      <c r="I167" s="200">
        <f>G167*H167</f>
        <v>50000</v>
      </c>
    </row>
    <row r="168" spans="1:9" ht="27.6" customHeight="1" x14ac:dyDescent="0.3">
      <c r="A168" s="21" t="s">
        <v>530</v>
      </c>
      <c r="B168" s="13"/>
      <c r="C168" s="301" t="s">
        <v>533</v>
      </c>
      <c r="D168" s="302"/>
      <c r="E168" s="303"/>
      <c r="F168" s="21" t="s">
        <v>60</v>
      </c>
      <c r="G168" s="34"/>
      <c r="H168" s="204">
        <f>H167</f>
        <v>50000</v>
      </c>
      <c r="I168" s="200"/>
    </row>
    <row r="169" spans="1:9" x14ac:dyDescent="0.3">
      <c r="A169" s="25" t="s">
        <v>237</v>
      </c>
      <c r="B169" s="13"/>
      <c r="C169" s="317" t="s">
        <v>602</v>
      </c>
      <c r="D169" s="289"/>
      <c r="E169" s="289"/>
      <c r="F169" s="21"/>
      <c r="G169" s="122"/>
      <c r="H169" s="204"/>
      <c r="I169" s="200"/>
    </row>
    <row r="170" spans="1:9" ht="43.2" customHeight="1" x14ac:dyDescent="0.3">
      <c r="A170" s="21" t="s">
        <v>453</v>
      </c>
      <c r="B170" s="13"/>
      <c r="C170" s="307" t="s">
        <v>238</v>
      </c>
      <c r="D170" s="299"/>
      <c r="E170" s="316"/>
      <c r="F170" s="21" t="s">
        <v>50</v>
      </c>
      <c r="G170" s="34">
        <v>1</v>
      </c>
      <c r="H170" s="204">
        <v>60000</v>
      </c>
      <c r="I170" s="200">
        <f t="shared" ref="I170:I173" si="0">G170*H170</f>
        <v>60000</v>
      </c>
    </row>
    <row r="171" spans="1:9" ht="40.200000000000003" customHeight="1" x14ac:dyDescent="0.3">
      <c r="A171" s="21" t="s">
        <v>453</v>
      </c>
      <c r="B171" s="21"/>
      <c r="C171" s="302" t="s">
        <v>533</v>
      </c>
      <c r="D171" s="302"/>
      <c r="E171" s="302"/>
      <c r="F171" s="21" t="s">
        <v>60</v>
      </c>
      <c r="G171" s="34"/>
      <c r="H171" s="204">
        <f>H170</f>
        <v>60000</v>
      </c>
      <c r="I171" s="200"/>
    </row>
    <row r="172" spans="1:9" x14ac:dyDescent="0.3">
      <c r="A172" s="25" t="s">
        <v>239</v>
      </c>
      <c r="B172" s="13"/>
      <c r="C172" s="317" t="s">
        <v>647</v>
      </c>
      <c r="D172" s="289"/>
      <c r="E172" s="289"/>
      <c r="F172" s="21"/>
      <c r="G172" s="34"/>
      <c r="H172" s="204"/>
      <c r="I172" s="200"/>
    </row>
    <row r="173" spans="1:9" ht="61.2" customHeight="1" x14ac:dyDescent="0.3">
      <c r="A173" s="21" t="s">
        <v>454</v>
      </c>
      <c r="B173" s="13"/>
      <c r="C173" s="307" t="s">
        <v>240</v>
      </c>
      <c r="D173" s="299"/>
      <c r="E173" s="316"/>
      <c r="F173" s="21" t="s">
        <v>50</v>
      </c>
      <c r="G173" s="34">
        <v>1</v>
      </c>
      <c r="H173" s="204">
        <v>18000</v>
      </c>
      <c r="I173" s="200">
        <f t="shared" si="0"/>
        <v>18000</v>
      </c>
    </row>
    <row r="174" spans="1:9" ht="43.8" customHeight="1" x14ac:dyDescent="0.3">
      <c r="A174" s="21" t="s">
        <v>455</v>
      </c>
      <c r="B174" s="13"/>
      <c r="C174" s="307" t="s">
        <v>241</v>
      </c>
      <c r="D174" s="299"/>
      <c r="E174" s="316"/>
      <c r="F174" s="21" t="s">
        <v>77</v>
      </c>
      <c r="G174" s="34">
        <v>1</v>
      </c>
      <c r="H174" s="204"/>
      <c r="I174" s="200"/>
    </row>
    <row r="175" spans="1:9" ht="28.2" customHeight="1" x14ac:dyDescent="0.3">
      <c r="A175" s="15">
        <v>3</v>
      </c>
      <c r="B175" s="21"/>
      <c r="C175" s="331" t="s">
        <v>92</v>
      </c>
      <c r="D175" s="332"/>
      <c r="E175" s="333"/>
      <c r="F175" s="21"/>
      <c r="G175" s="122"/>
      <c r="H175" s="204"/>
      <c r="I175" s="200"/>
    </row>
    <row r="176" spans="1:9" ht="16.2" customHeight="1" x14ac:dyDescent="0.3">
      <c r="A176" s="40" t="s">
        <v>232</v>
      </c>
      <c r="B176" s="30"/>
      <c r="C176" s="289" t="s">
        <v>580</v>
      </c>
      <c r="D176" s="289"/>
      <c r="E176" s="289"/>
      <c r="F176" s="21"/>
      <c r="G176" s="3"/>
      <c r="H176" s="204"/>
      <c r="I176" s="204"/>
    </row>
    <row r="177" spans="1:9" ht="46.2" customHeight="1" x14ac:dyDescent="0.3">
      <c r="A177" s="13" t="s">
        <v>234</v>
      </c>
      <c r="B177" s="21"/>
      <c r="C177" s="280" t="s">
        <v>93</v>
      </c>
      <c r="D177" s="280"/>
      <c r="E177" s="280"/>
      <c r="F177" s="21" t="s">
        <v>77</v>
      </c>
      <c r="G177" s="48">
        <v>1</v>
      </c>
      <c r="H177" s="204"/>
      <c r="I177" s="200"/>
    </row>
    <row r="178" spans="1:9" ht="44.4" customHeight="1" x14ac:dyDescent="0.3">
      <c r="A178" s="13" t="s">
        <v>235</v>
      </c>
      <c r="B178" s="21"/>
      <c r="C178" s="280" t="s">
        <v>111</v>
      </c>
      <c r="D178" s="280"/>
      <c r="E178" s="280"/>
      <c r="F178" s="21" t="s">
        <v>77</v>
      </c>
      <c r="G178" s="48">
        <v>1</v>
      </c>
      <c r="H178" s="204"/>
      <c r="I178" s="200"/>
    </row>
    <row r="179" spans="1:9" ht="44.4" customHeight="1" x14ac:dyDescent="0.3">
      <c r="A179" s="13" t="s">
        <v>296</v>
      </c>
      <c r="B179" s="21"/>
      <c r="C179" s="280" t="s">
        <v>94</v>
      </c>
      <c r="D179" s="280"/>
      <c r="E179" s="280"/>
      <c r="F179" s="21" t="s">
        <v>77</v>
      </c>
      <c r="G179" s="48">
        <v>2</v>
      </c>
      <c r="H179" s="204"/>
      <c r="I179" s="200"/>
    </row>
    <row r="180" spans="1:9" ht="44.4" customHeight="1" x14ac:dyDescent="0.3">
      <c r="A180" s="13" t="s">
        <v>297</v>
      </c>
      <c r="B180" s="21"/>
      <c r="C180" s="280" t="s">
        <v>108</v>
      </c>
      <c r="D180" s="280"/>
      <c r="E180" s="280"/>
      <c r="F180" s="21" t="s">
        <v>77</v>
      </c>
      <c r="G180" s="48">
        <v>1</v>
      </c>
      <c r="H180" s="204"/>
      <c r="I180" s="200"/>
    </row>
    <row r="181" spans="1:9" ht="16.2" customHeight="1" x14ac:dyDescent="0.3">
      <c r="A181" s="40" t="s">
        <v>298</v>
      </c>
      <c r="B181" s="30"/>
      <c r="C181" s="289" t="s">
        <v>649</v>
      </c>
      <c r="D181" s="289"/>
      <c r="E181" s="289"/>
      <c r="F181" s="21"/>
      <c r="G181" s="3"/>
      <c r="H181" s="204"/>
      <c r="I181" s="204"/>
    </row>
    <row r="182" spans="1:9" ht="44.4" customHeight="1" x14ac:dyDescent="0.3">
      <c r="A182" s="13" t="s">
        <v>583</v>
      </c>
      <c r="B182" s="21"/>
      <c r="C182" s="280" t="s">
        <v>98</v>
      </c>
      <c r="D182" s="280"/>
      <c r="E182" s="280"/>
      <c r="F182" s="21" t="s">
        <v>77</v>
      </c>
      <c r="G182" s="48">
        <v>5</v>
      </c>
      <c r="H182" s="204"/>
      <c r="I182" s="200"/>
    </row>
    <row r="183" spans="1:9" ht="44.4" customHeight="1" x14ac:dyDescent="0.3">
      <c r="A183" s="13" t="s">
        <v>584</v>
      </c>
      <c r="B183" s="21"/>
      <c r="C183" s="280" t="s">
        <v>101</v>
      </c>
      <c r="D183" s="280"/>
      <c r="E183" s="280"/>
      <c r="F183" s="21" t="s">
        <v>77</v>
      </c>
      <c r="G183" s="48">
        <v>5</v>
      </c>
      <c r="H183" s="204"/>
      <c r="I183" s="200"/>
    </row>
    <row r="184" spans="1:9" ht="44.4" customHeight="1" x14ac:dyDescent="0.3">
      <c r="A184" s="13" t="s">
        <v>585</v>
      </c>
      <c r="B184" s="21"/>
      <c r="C184" s="280" t="s">
        <v>109</v>
      </c>
      <c r="D184" s="280"/>
      <c r="E184" s="280"/>
      <c r="F184" s="21" t="s">
        <v>77</v>
      </c>
      <c r="G184" s="48">
        <v>5</v>
      </c>
      <c r="H184" s="204"/>
      <c r="I184" s="200"/>
    </row>
    <row r="185" spans="1:9" x14ac:dyDescent="0.3">
      <c r="A185" s="40" t="s">
        <v>586</v>
      </c>
      <c r="B185" s="30"/>
      <c r="C185" s="289" t="s">
        <v>578</v>
      </c>
      <c r="D185" s="289"/>
      <c r="E185" s="289"/>
      <c r="F185" s="21"/>
      <c r="G185" s="3"/>
      <c r="H185" s="204"/>
      <c r="I185" s="204"/>
    </row>
    <row r="186" spans="1:9" ht="57" customHeight="1" x14ac:dyDescent="0.3">
      <c r="A186" s="13" t="s">
        <v>587</v>
      </c>
      <c r="B186" s="21"/>
      <c r="C186" s="280" t="s">
        <v>104</v>
      </c>
      <c r="D186" s="280"/>
      <c r="E186" s="280"/>
      <c r="F186" s="21" t="s">
        <v>77</v>
      </c>
      <c r="G186" s="48">
        <v>1</v>
      </c>
      <c r="H186" s="204"/>
      <c r="I186" s="200"/>
    </row>
    <row r="187" spans="1:9" ht="57" customHeight="1" x14ac:dyDescent="0.3">
      <c r="A187" s="13" t="s">
        <v>588</v>
      </c>
      <c r="B187" s="21"/>
      <c r="C187" s="280" t="s">
        <v>105</v>
      </c>
      <c r="D187" s="280"/>
      <c r="E187" s="280"/>
      <c r="F187" s="21" t="s">
        <v>77</v>
      </c>
      <c r="G187" s="48">
        <v>1</v>
      </c>
      <c r="H187" s="204"/>
      <c r="I187" s="200"/>
    </row>
    <row r="188" spans="1:9" ht="27.6" customHeight="1" x14ac:dyDescent="0.3">
      <c r="A188" s="271" t="s">
        <v>30</v>
      </c>
      <c r="B188" s="271"/>
      <c r="C188" s="271"/>
      <c r="D188" s="271"/>
      <c r="E188" s="271"/>
      <c r="F188" s="271"/>
      <c r="G188" s="271"/>
      <c r="H188" s="271"/>
      <c r="I188" s="196" t="s">
        <v>811</v>
      </c>
    </row>
    <row r="189" spans="1:9" s="53" customFormat="1" ht="13.2" x14ac:dyDescent="0.3">
      <c r="A189" s="289" t="s">
        <v>1161</v>
      </c>
      <c r="B189" s="289"/>
      <c r="C189" s="289"/>
      <c r="D189" s="289"/>
      <c r="E189" s="289"/>
      <c r="F189" s="289"/>
      <c r="G189" s="289"/>
      <c r="H189" s="289"/>
      <c r="I189" s="289"/>
    </row>
    <row r="190" spans="1:9" ht="27.6" customHeight="1" x14ac:dyDescent="0.3">
      <c r="A190" s="24" t="s">
        <v>1</v>
      </c>
      <c r="B190" s="24" t="s">
        <v>2</v>
      </c>
      <c r="C190" s="311" t="s">
        <v>3</v>
      </c>
      <c r="D190" s="311"/>
      <c r="E190" s="311"/>
      <c r="F190" s="24" t="s">
        <v>4</v>
      </c>
      <c r="G190" s="1" t="s">
        <v>5</v>
      </c>
      <c r="H190" s="190" t="s">
        <v>6</v>
      </c>
      <c r="I190" s="191" t="s">
        <v>7</v>
      </c>
    </row>
    <row r="191" spans="1:9" ht="27.6" customHeight="1" x14ac:dyDescent="0.3">
      <c r="A191" s="313" t="s">
        <v>31</v>
      </c>
      <c r="B191" s="314"/>
      <c r="C191" s="314"/>
      <c r="D191" s="314"/>
      <c r="E191" s="314"/>
      <c r="F191" s="314"/>
      <c r="G191" s="314"/>
      <c r="H191" s="315"/>
      <c r="I191" s="234" t="str">
        <f>I188</f>
        <v>R</v>
      </c>
    </row>
    <row r="192" spans="1:9" ht="57" customHeight="1" x14ac:dyDescent="0.3">
      <c r="A192" s="13" t="s">
        <v>589</v>
      </c>
      <c r="B192" s="21"/>
      <c r="C192" s="280" t="s">
        <v>106</v>
      </c>
      <c r="D192" s="280"/>
      <c r="E192" s="280"/>
      <c r="F192" s="21" t="s">
        <v>77</v>
      </c>
      <c r="G192" s="48">
        <v>10</v>
      </c>
      <c r="H192" s="204"/>
      <c r="I192" s="200"/>
    </row>
    <row r="193" spans="1:9" ht="42" customHeight="1" x14ac:dyDescent="0.3">
      <c r="A193" s="13" t="s">
        <v>590</v>
      </c>
      <c r="B193" s="21"/>
      <c r="C193" s="280" t="s">
        <v>102</v>
      </c>
      <c r="D193" s="280"/>
      <c r="E193" s="280"/>
      <c r="F193" s="21" t="s">
        <v>77</v>
      </c>
      <c r="G193" s="48">
        <v>10</v>
      </c>
      <c r="H193" s="204"/>
      <c r="I193" s="200"/>
    </row>
    <row r="194" spans="1:9" ht="43.2" customHeight="1" x14ac:dyDescent="0.3">
      <c r="A194" s="13" t="s">
        <v>591</v>
      </c>
      <c r="B194" s="21"/>
      <c r="C194" s="280" t="s">
        <v>103</v>
      </c>
      <c r="D194" s="280"/>
      <c r="E194" s="280"/>
      <c r="F194" s="21" t="s">
        <v>77</v>
      </c>
      <c r="G194" s="48">
        <v>10</v>
      </c>
      <c r="H194" s="204"/>
      <c r="I194" s="200"/>
    </row>
    <row r="195" spans="1:9" ht="32.4" customHeight="1" x14ac:dyDescent="0.3">
      <c r="A195" s="13" t="s">
        <v>592</v>
      </c>
      <c r="B195" s="21"/>
      <c r="C195" s="280" t="s">
        <v>107</v>
      </c>
      <c r="D195" s="280"/>
      <c r="E195" s="280"/>
      <c r="F195" s="21" t="s">
        <v>77</v>
      </c>
      <c r="G195" s="48">
        <v>2</v>
      </c>
      <c r="H195" s="204"/>
      <c r="I195" s="200"/>
    </row>
    <row r="196" spans="1:9" ht="27" customHeight="1" x14ac:dyDescent="0.3">
      <c r="A196" s="40" t="s">
        <v>593</v>
      </c>
      <c r="B196" s="30"/>
      <c r="C196" s="289" t="s">
        <v>674</v>
      </c>
      <c r="D196" s="289"/>
      <c r="E196" s="289"/>
      <c r="F196" s="21"/>
      <c r="G196" s="3"/>
      <c r="H196" s="204"/>
      <c r="I196" s="204"/>
    </row>
    <row r="197" spans="1:9" ht="40.200000000000003" customHeight="1" x14ac:dyDescent="0.3">
      <c r="A197" s="16" t="s">
        <v>594</v>
      </c>
      <c r="B197" s="30"/>
      <c r="C197" s="299" t="s">
        <v>110</v>
      </c>
      <c r="D197" s="300"/>
      <c r="E197" s="300"/>
      <c r="F197" s="34" t="s">
        <v>95</v>
      </c>
      <c r="G197" s="34">
        <v>1000</v>
      </c>
      <c r="H197" s="204"/>
      <c r="I197" s="200"/>
    </row>
    <row r="198" spans="1:9" ht="41.4" customHeight="1" x14ac:dyDescent="0.3">
      <c r="A198" s="16" t="s">
        <v>595</v>
      </c>
      <c r="B198" s="30"/>
      <c r="C198" s="299" t="s">
        <v>99</v>
      </c>
      <c r="D198" s="300"/>
      <c r="E198" s="300"/>
      <c r="F198" s="34" t="s">
        <v>96</v>
      </c>
      <c r="G198" s="34">
        <v>50</v>
      </c>
      <c r="H198" s="204"/>
      <c r="I198" s="200"/>
    </row>
    <row r="199" spans="1:9" ht="48.6" customHeight="1" x14ac:dyDescent="0.3">
      <c r="A199" s="30" t="s">
        <v>596</v>
      </c>
      <c r="C199" s="307" t="s">
        <v>100</v>
      </c>
      <c r="D199" s="300"/>
      <c r="E199" s="352"/>
      <c r="F199" s="19" t="s">
        <v>95</v>
      </c>
      <c r="G199" s="34">
        <v>1000</v>
      </c>
      <c r="H199" s="204"/>
      <c r="I199" s="200"/>
    </row>
    <row r="200" spans="1:9" ht="55.8" customHeight="1" x14ac:dyDescent="0.3">
      <c r="A200" s="16" t="s">
        <v>597</v>
      </c>
      <c r="B200" s="21"/>
      <c r="C200" s="299" t="s">
        <v>112</v>
      </c>
      <c r="D200" s="300"/>
      <c r="E200" s="300"/>
      <c r="F200" s="34" t="s">
        <v>95</v>
      </c>
      <c r="G200" s="19">
        <v>1000</v>
      </c>
      <c r="H200" s="204"/>
      <c r="I200" s="195"/>
    </row>
    <row r="201" spans="1:9" ht="41.4" customHeight="1" x14ac:dyDescent="0.3">
      <c r="A201" s="21" t="s">
        <v>598</v>
      </c>
      <c r="B201" s="21"/>
      <c r="C201" s="299" t="s">
        <v>113</v>
      </c>
      <c r="D201" s="300"/>
      <c r="E201" s="300"/>
      <c r="F201" s="34" t="s">
        <v>95</v>
      </c>
      <c r="G201" s="34">
        <v>1000</v>
      </c>
      <c r="H201" s="194"/>
      <c r="I201" s="200"/>
    </row>
    <row r="202" spans="1:9" ht="33.6" customHeight="1" x14ac:dyDescent="0.3">
      <c r="A202" s="21" t="s">
        <v>599</v>
      </c>
      <c r="B202" s="21"/>
      <c r="C202" s="280" t="s">
        <v>114</v>
      </c>
      <c r="D202" s="280"/>
      <c r="E202" s="280"/>
      <c r="F202" s="21" t="s">
        <v>96</v>
      </c>
      <c r="G202" s="48">
        <v>20</v>
      </c>
      <c r="H202" s="194"/>
      <c r="I202" s="200"/>
    </row>
    <row r="203" spans="1:9" ht="27.6" customHeight="1" x14ac:dyDescent="0.3">
      <c r="A203" s="21" t="s">
        <v>650</v>
      </c>
      <c r="B203" s="21"/>
      <c r="C203" s="280" t="s">
        <v>1508</v>
      </c>
      <c r="D203" s="280"/>
      <c r="E203" s="280"/>
      <c r="F203" s="21" t="s">
        <v>97</v>
      </c>
      <c r="G203" s="48">
        <v>20</v>
      </c>
      <c r="H203" s="194"/>
      <c r="I203" s="200"/>
    </row>
    <row r="204" spans="1:9" ht="30" customHeight="1" x14ac:dyDescent="0.3">
      <c r="A204" s="83" t="s">
        <v>651</v>
      </c>
      <c r="B204" s="30"/>
      <c r="C204" s="289" t="s">
        <v>673</v>
      </c>
      <c r="D204" s="289"/>
      <c r="E204" s="289"/>
      <c r="F204" s="21"/>
      <c r="G204" s="3"/>
      <c r="H204" s="194"/>
      <c r="I204" s="204"/>
    </row>
    <row r="205" spans="1:9" ht="39" customHeight="1" x14ac:dyDescent="0.3">
      <c r="A205" s="21" t="s">
        <v>652</v>
      </c>
      <c r="B205" s="21"/>
      <c r="C205" s="299" t="s">
        <v>116</v>
      </c>
      <c r="D205" s="300"/>
      <c r="E205" s="300"/>
      <c r="F205" s="34" t="s">
        <v>95</v>
      </c>
      <c r="G205" s="34">
        <v>200</v>
      </c>
      <c r="H205" s="194"/>
      <c r="I205" s="200"/>
    </row>
    <row r="206" spans="1:9" ht="22.2" customHeight="1" x14ac:dyDescent="0.3">
      <c r="A206" s="21" t="s">
        <v>653</v>
      </c>
      <c r="B206" s="30"/>
      <c r="C206" s="299" t="s">
        <v>118</v>
      </c>
      <c r="D206" s="300"/>
      <c r="E206" s="300"/>
      <c r="F206" s="34" t="s">
        <v>95</v>
      </c>
      <c r="G206" s="34">
        <v>400</v>
      </c>
      <c r="H206" s="194"/>
      <c r="I206" s="200"/>
    </row>
    <row r="207" spans="1:9" ht="46.8" customHeight="1" x14ac:dyDescent="0.3">
      <c r="A207" s="21" t="s">
        <v>654</v>
      </c>
      <c r="B207" s="21"/>
      <c r="C207" s="299" t="s">
        <v>117</v>
      </c>
      <c r="D207" s="300"/>
      <c r="E207" s="300"/>
      <c r="F207" s="34" t="s">
        <v>95</v>
      </c>
      <c r="G207" s="34">
        <v>200</v>
      </c>
      <c r="H207" s="194"/>
      <c r="I207" s="200"/>
    </row>
    <row r="208" spans="1:9" ht="25.8" customHeight="1" x14ac:dyDescent="0.3">
      <c r="A208" s="25">
        <v>4</v>
      </c>
      <c r="B208" s="21"/>
      <c r="C208" s="27" t="s">
        <v>655</v>
      </c>
      <c r="D208" s="27"/>
      <c r="E208" s="11"/>
      <c r="F208" s="21"/>
      <c r="G208" s="2"/>
      <c r="H208" s="194"/>
      <c r="I208" s="204"/>
    </row>
    <row r="209" spans="1:9" ht="28.2" customHeight="1" x14ac:dyDescent="0.3">
      <c r="A209" s="25" t="s">
        <v>337</v>
      </c>
      <c r="B209" s="25"/>
      <c r="C209" s="54" t="s">
        <v>656</v>
      </c>
      <c r="D209" s="90"/>
      <c r="E209" s="11"/>
      <c r="F209" s="21"/>
      <c r="G209" s="2"/>
      <c r="H209" s="194"/>
      <c r="I209" s="204"/>
    </row>
    <row r="210" spans="1:9" ht="26.4" x14ac:dyDescent="0.3">
      <c r="A210" s="21" t="s">
        <v>658</v>
      </c>
      <c r="B210" s="25" t="s">
        <v>1422</v>
      </c>
      <c r="C210" s="54" t="s">
        <v>657</v>
      </c>
      <c r="D210" s="90"/>
      <c r="E210" s="11"/>
      <c r="F210" s="21"/>
      <c r="G210" s="2"/>
      <c r="H210" s="194"/>
      <c r="I210" s="204"/>
    </row>
    <row r="211" spans="1:9" ht="54" customHeight="1" x14ac:dyDescent="0.3">
      <c r="A211" s="21" t="s">
        <v>659</v>
      </c>
      <c r="B211" s="21"/>
      <c r="C211" s="299" t="s">
        <v>227</v>
      </c>
      <c r="D211" s="300"/>
      <c r="E211" s="300"/>
      <c r="F211" s="44" t="s">
        <v>289</v>
      </c>
      <c r="G211" s="45">
        <v>182</v>
      </c>
      <c r="H211" s="194"/>
      <c r="I211" s="200"/>
    </row>
    <row r="212" spans="1:9" ht="40.200000000000003" customHeight="1" x14ac:dyDescent="0.3">
      <c r="A212" s="21" t="s">
        <v>660</v>
      </c>
      <c r="B212" s="21"/>
      <c r="C212" s="299" t="s">
        <v>228</v>
      </c>
      <c r="D212" s="300"/>
      <c r="E212" s="300"/>
      <c r="F212" s="21" t="s">
        <v>128</v>
      </c>
      <c r="G212" s="45">
        <v>1</v>
      </c>
      <c r="H212" s="194"/>
      <c r="I212" s="200"/>
    </row>
    <row r="213" spans="1:9" ht="27.6" customHeight="1" x14ac:dyDescent="0.3">
      <c r="A213" s="271" t="s">
        <v>30</v>
      </c>
      <c r="B213" s="271"/>
      <c r="C213" s="271"/>
      <c r="D213" s="271"/>
      <c r="E213" s="271"/>
      <c r="F213" s="271"/>
      <c r="G213" s="271"/>
      <c r="H213" s="271"/>
      <c r="I213" s="196" t="s">
        <v>811</v>
      </c>
    </row>
    <row r="214" spans="1:9" s="53" customFormat="1" ht="13.2" x14ac:dyDescent="0.3">
      <c r="A214" s="289" t="s">
        <v>1161</v>
      </c>
      <c r="B214" s="289"/>
      <c r="C214" s="289"/>
      <c r="D214" s="289"/>
      <c r="E214" s="289"/>
      <c r="F214" s="289"/>
      <c r="G214" s="289"/>
      <c r="H214" s="289"/>
      <c r="I214" s="289"/>
    </row>
    <row r="215" spans="1:9" ht="27.6" customHeight="1" x14ac:dyDescent="0.3">
      <c r="A215" s="24" t="s">
        <v>1</v>
      </c>
      <c r="B215" s="24" t="s">
        <v>2</v>
      </c>
      <c r="C215" s="311" t="s">
        <v>3</v>
      </c>
      <c r="D215" s="311"/>
      <c r="E215" s="311"/>
      <c r="F215" s="24" t="s">
        <v>4</v>
      </c>
      <c r="G215" s="1" t="s">
        <v>5</v>
      </c>
      <c r="H215" s="190" t="s">
        <v>6</v>
      </c>
      <c r="I215" s="191" t="s">
        <v>7</v>
      </c>
    </row>
    <row r="216" spans="1:9" ht="27.6" customHeight="1" x14ac:dyDescent="0.3">
      <c r="A216" s="271" t="s">
        <v>31</v>
      </c>
      <c r="B216" s="271"/>
      <c r="C216" s="271"/>
      <c r="D216" s="271"/>
      <c r="E216" s="271"/>
      <c r="F216" s="271"/>
      <c r="G216" s="271"/>
      <c r="H216" s="271"/>
      <c r="I216" s="196" t="str">
        <f>I213</f>
        <v>R</v>
      </c>
    </row>
    <row r="217" spans="1:9" ht="40.799999999999997" customHeight="1" x14ac:dyDescent="0.3">
      <c r="A217" s="21" t="s">
        <v>661</v>
      </c>
      <c r="B217" s="21"/>
      <c r="C217" s="299" t="s">
        <v>229</v>
      </c>
      <c r="D217" s="300"/>
      <c r="E217" s="300"/>
      <c r="F217" s="44" t="s">
        <v>128</v>
      </c>
      <c r="G217" s="45">
        <v>1</v>
      </c>
      <c r="H217" s="194"/>
      <c r="I217" s="200"/>
    </row>
    <row r="218" spans="1:9" ht="27.6" customHeight="1" x14ac:dyDescent="0.3">
      <c r="A218" s="21" t="s">
        <v>459</v>
      </c>
      <c r="B218" s="13"/>
      <c r="C218" s="301" t="s">
        <v>230</v>
      </c>
      <c r="D218" s="302"/>
      <c r="E218" s="303"/>
      <c r="F218" s="21" t="s">
        <v>290</v>
      </c>
      <c r="G218" s="34">
        <v>17</v>
      </c>
      <c r="H218" s="204"/>
      <c r="I218" s="200"/>
    </row>
    <row r="219" spans="1:9" ht="36" customHeight="1" x14ac:dyDescent="0.3">
      <c r="A219" s="21" t="s">
        <v>662</v>
      </c>
      <c r="B219" s="25" t="s">
        <v>1423</v>
      </c>
      <c r="C219" s="54" t="s">
        <v>672</v>
      </c>
      <c r="D219" s="91"/>
      <c r="E219" s="92"/>
      <c r="F219" s="44"/>
      <c r="G219" s="45"/>
      <c r="H219" s="194"/>
      <c r="I219" s="204"/>
    </row>
    <row r="220" spans="1:9" ht="29.4" customHeight="1" x14ac:dyDescent="0.3">
      <c r="A220" s="21" t="s">
        <v>663</v>
      </c>
      <c r="B220" s="21"/>
      <c r="C220" s="334" t="s">
        <v>231</v>
      </c>
      <c r="D220" s="334"/>
      <c r="E220" s="334"/>
      <c r="F220" s="44"/>
      <c r="G220" s="45"/>
      <c r="H220" s="194"/>
      <c r="I220" s="200"/>
    </row>
    <row r="221" spans="1:9" ht="44.4" customHeight="1" x14ac:dyDescent="0.3">
      <c r="A221" s="21" t="s">
        <v>664</v>
      </c>
      <c r="B221" s="21"/>
      <c r="C221" s="299" t="s">
        <v>244</v>
      </c>
      <c r="D221" s="300"/>
      <c r="E221" s="300"/>
      <c r="F221" s="47" t="s">
        <v>291</v>
      </c>
      <c r="G221" s="45">
        <v>200</v>
      </c>
      <c r="H221" s="194"/>
      <c r="I221" s="200"/>
    </row>
    <row r="222" spans="1:9" ht="40.799999999999997" customHeight="1" x14ac:dyDescent="0.3">
      <c r="A222" s="21" t="s">
        <v>665</v>
      </c>
      <c r="B222" s="21"/>
      <c r="C222" s="299" t="s">
        <v>245</v>
      </c>
      <c r="D222" s="300"/>
      <c r="E222" s="300"/>
      <c r="F222" s="47" t="s">
        <v>291</v>
      </c>
      <c r="G222" s="45">
        <v>25</v>
      </c>
      <c r="H222" s="194"/>
      <c r="I222" s="200"/>
    </row>
    <row r="223" spans="1:9" ht="34.799999999999997" customHeight="1" x14ac:dyDescent="0.3">
      <c r="A223" s="21" t="s">
        <v>666</v>
      </c>
      <c r="B223" s="21"/>
      <c r="C223" s="299" t="s">
        <v>246</v>
      </c>
      <c r="D223" s="300"/>
      <c r="E223" s="300"/>
      <c r="F223" s="44" t="s">
        <v>291</v>
      </c>
      <c r="G223" s="45">
        <v>115</v>
      </c>
      <c r="H223" s="194"/>
      <c r="I223" s="200"/>
    </row>
    <row r="224" spans="1:9" ht="28.2" customHeight="1" x14ac:dyDescent="0.3">
      <c r="A224" s="21" t="s">
        <v>667</v>
      </c>
      <c r="B224" s="21"/>
      <c r="C224" s="299" t="s">
        <v>247</v>
      </c>
      <c r="D224" s="300"/>
      <c r="E224" s="300"/>
      <c r="F224" s="44" t="s">
        <v>292</v>
      </c>
      <c r="G224" s="45">
        <v>1</v>
      </c>
      <c r="H224" s="194"/>
      <c r="I224" s="200"/>
    </row>
    <row r="225" spans="1:9" ht="54.6" customHeight="1" x14ac:dyDescent="0.3">
      <c r="A225" s="21" t="s">
        <v>668</v>
      </c>
      <c r="B225" s="21"/>
      <c r="C225" s="299" t="s">
        <v>248</v>
      </c>
      <c r="D225" s="300"/>
      <c r="E225" s="300"/>
      <c r="F225" s="44" t="s">
        <v>291</v>
      </c>
      <c r="G225" s="45">
        <v>200</v>
      </c>
      <c r="H225" s="194"/>
      <c r="I225" s="200"/>
    </row>
    <row r="226" spans="1:9" ht="36" customHeight="1" x14ac:dyDescent="0.3">
      <c r="A226" s="21" t="s">
        <v>669</v>
      </c>
      <c r="B226" s="21"/>
      <c r="C226" s="280" t="s">
        <v>249</v>
      </c>
      <c r="D226" s="280"/>
      <c r="E226" s="280"/>
      <c r="F226" s="44" t="s">
        <v>291</v>
      </c>
      <c r="G226" s="45">
        <v>6</v>
      </c>
      <c r="H226" s="194"/>
      <c r="I226" s="200"/>
    </row>
    <row r="227" spans="1:9" ht="29.4" customHeight="1" x14ac:dyDescent="0.3">
      <c r="A227" s="21" t="s">
        <v>670</v>
      </c>
      <c r="B227" s="21"/>
      <c r="C227" s="280" t="s">
        <v>250</v>
      </c>
      <c r="D227" s="280"/>
      <c r="E227" s="280"/>
      <c r="F227" s="44" t="s">
        <v>291</v>
      </c>
      <c r="G227" s="45">
        <v>12</v>
      </c>
      <c r="H227" s="194"/>
      <c r="I227" s="200"/>
    </row>
    <row r="228" spans="1:9" ht="29.4" customHeight="1" x14ac:dyDescent="0.3">
      <c r="A228" s="21" t="s">
        <v>671</v>
      </c>
      <c r="B228" s="21"/>
      <c r="C228" s="280" t="s">
        <v>251</v>
      </c>
      <c r="D228" s="280"/>
      <c r="E228" s="280"/>
      <c r="F228" s="44"/>
      <c r="G228" s="45"/>
      <c r="H228" s="194"/>
      <c r="I228" s="200"/>
    </row>
    <row r="229" spans="1:9" ht="29.4" customHeight="1" x14ac:dyDescent="0.3">
      <c r="A229" s="21"/>
      <c r="B229" s="21"/>
      <c r="C229" s="280" t="s">
        <v>460</v>
      </c>
      <c r="D229" s="280"/>
      <c r="E229" s="280"/>
      <c r="F229" s="44" t="s">
        <v>289</v>
      </c>
      <c r="G229" s="45">
        <v>15</v>
      </c>
      <c r="H229" s="194"/>
      <c r="I229" s="200"/>
    </row>
    <row r="230" spans="1:9" ht="29.4" customHeight="1" x14ac:dyDescent="0.3">
      <c r="A230" s="21"/>
      <c r="B230" s="21"/>
      <c r="C230" s="280" t="s">
        <v>461</v>
      </c>
      <c r="D230" s="280"/>
      <c r="E230" s="280"/>
      <c r="F230" s="44" t="s">
        <v>289</v>
      </c>
      <c r="G230" s="45">
        <v>25</v>
      </c>
      <c r="H230" s="194"/>
      <c r="I230" s="200"/>
    </row>
    <row r="231" spans="1:9" x14ac:dyDescent="0.3">
      <c r="A231" s="21" t="s">
        <v>675</v>
      </c>
      <c r="B231" s="21"/>
      <c r="C231" s="334" t="s">
        <v>295</v>
      </c>
      <c r="D231" s="334"/>
      <c r="E231" s="334"/>
      <c r="F231" s="44"/>
      <c r="G231" s="45"/>
      <c r="H231" s="194"/>
      <c r="I231" s="200"/>
    </row>
    <row r="232" spans="1:9" ht="65.400000000000006" customHeight="1" x14ac:dyDescent="0.3">
      <c r="A232" s="21" t="s">
        <v>676</v>
      </c>
      <c r="B232" s="21"/>
      <c r="C232" s="299" t="s">
        <v>252</v>
      </c>
      <c r="D232" s="300"/>
      <c r="E232" s="300"/>
      <c r="F232" s="44" t="s">
        <v>289</v>
      </c>
      <c r="G232" s="45">
        <v>182</v>
      </c>
      <c r="H232" s="194"/>
      <c r="I232" s="200"/>
    </row>
    <row r="233" spans="1:9" ht="29.4" customHeight="1" x14ac:dyDescent="0.3">
      <c r="A233" s="21" t="s">
        <v>677</v>
      </c>
      <c r="B233" s="21"/>
      <c r="C233" s="280" t="s">
        <v>253</v>
      </c>
      <c r="D233" s="280"/>
      <c r="E233" s="280"/>
      <c r="F233" s="44" t="s">
        <v>289</v>
      </c>
      <c r="G233" s="45">
        <v>80</v>
      </c>
      <c r="H233" s="194"/>
      <c r="I233" s="200"/>
    </row>
    <row r="234" spans="1:9" ht="29.4" customHeight="1" x14ac:dyDescent="0.3">
      <c r="A234" s="21" t="s">
        <v>678</v>
      </c>
      <c r="B234" s="21"/>
      <c r="C234" s="280" t="s">
        <v>254</v>
      </c>
      <c r="D234" s="280"/>
      <c r="E234" s="280"/>
      <c r="F234" s="44" t="s">
        <v>289</v>
      </c>
      <c r="G234" s="45">
        <v>10</v>
      </c>
      <c r="H234" s="194"/>
      <c r="I234" s="200"/>
    </row>
    <row r="235" spans="1:9" ht="21" customHeight="1" x14ac:dyDescent="0.3">
      <c r="A235" s="21" t="s">
        <v>679</v>
      </c>
      <c r="B235" s="21"/>
      <c r="C235" s="334" t="s">
        <v>255</v>
      </c>
      <c r="D235" s="334"/>
      <c r="E235" s="334"/>
      <c r="F235" s="44"/>
      <c r="G235" s="45"/>
      <c r="H235" s="194"/>
      <c r="I235" s="200"/>
    </row>
    <row r="236" spans="1:9" ht="29.4" customHeight="1" x14ac:dyDescent="0.3">
      <c r="A236" s="21" t="s">
        <v>680</v>
      </c>
      <c r="B236" s="21"/>
      <c r="C236" s="280" t="s">
        <v>256</v>
      </c>
      <c r="D236" s="280"/>
      <c r="E236" s="280"/>
      <c r="F236" s="44"/>
      <c r="G236" s="45"/>
      <c r="H236" s="194"/>
      <c r="I236" s="200"/>
    </row>
    <row r="237" spans="1:9" ht="19.8" customHeight="1" x14ac:dyDescent="0.3">
      <c r="A237" s="21"/>
      <c r="B237" s="21"/>
      <c r="C237" s="280" t="s">
        <v>462</v>
      </c>
      <c r="D237" s="280"/>
      <c r="E237" s="280"/>
      <c r="F237" s="44" t="s">
        <v>289</v>
      </c>
      <c r="G237" s="45">
        <v>60</v>
      </c>
      <c r="H237" s="194"/>
      <c r="I237" s="200"/>
    </row>
    <row r="238" spans="1:9" ht="29.4" customHeight="1" x14ac:dyDescent="0.3">
      <c r="A238" s="21" t="s">
        <v>681</v>
      </c>
      <c r="B238" s="21"/>
      <c r="C238" s="280" t="s">
        <v>257</v>
      </c>
      <c r="D238" s="280"/>
      <c r="E238" s="280"/>
      <c r="F238" s="44"/>
      <c r="G238" s="45"/>
      <c r="H238" s="194"/>
      <c r="I238" s="200"/>
    </row>
    <row r="239" spans="1:9" ht="17.399999999999999" customHeight="1" x14ac:dyDescent="0.3">
      <c r="A239" s="21"/>
      <c r="B239" s="21"/>
      <c r="C239" s="280" t="s">
        <v>463</v>
      </c>
      <c r="D239" s="280"/>
      <c r="E239" s="280"/>
      <c r="F239" s="44" t="s">
        <v>289</v>
      </c>
      <c r="G239" s="45">
        <v>110</v>
      </c>
      <c r="H239" s="194"/>
      <c r="I239" s="200"/>
    </row>
    <row r="240" spans="1:9" ht="18" customHeight="1" x14ac:dyDescent="0.3">
      <c r="A240" s="21" t="s">
        <v>683</v>
      </c>
      <c r="B240" s="21"/>
      <c r="C240" s="334" t="s">
        <v>258</v>
      </c>
      <c r="D240" s="334"/>
      <c r="E240" s="334"/>
      <c r="F240" s="44"/>
      <c r="G240" s="45"/>
      <c r="H240" s="194"/>
      <c r="I240" s="200"/>
    </row>
    <row r="241" spans="1:9" ht="27.6" customHeight="1" x14ac:dyDescent="0.3">
      <c r="A241" s="271" t="s">
        <v>30</v>
      </c>
      <c r="B241" s="271"/>
      <c r="C241" s="271"/>
      <c r="D241" s="271"/>
      <c r="E241" s="271"/>
      <c r="F241" s="271"/>
      <c r="G241" s="271"/>
      <c r="H241" s="271"/>
      <c r="I241" s="196" t="s">
        <v>811</v>
      </c>
    </row>
    <row r="242" spans="1:9" s="53" customFormat="1" ht="13.2" x14ac:dyDescent="0.3">
      <c r="A242" s="289" t="s">
        <v>1161</v>
      </c>
      <c r="B242" s="289"/>
      <c r="C242" s="289"/>
      <c r="D242" s="289"/>
      <c r="E242" s="289"/>
      <c r="F242" s="289"/>
      <c r="G242" s="289"/>
      <c r="H242" s="289"/>
      <c r="I242" s="289"/>
    </row>
    <row r="243" spans="1:9" ht="27.6" customHeight="1" x14ac:dyDescent="0.3">
      <c r="A243" s="24" t="s">
        <v>1</v>
      </c>
      <c r="B243" s="24" t="s">
        <v>2</v>
      </c>
      <c r="C243" s="311" t="s">
        <v>3</v>
      </c>
      <c r="D243" s="311"/>
      <c r="E243" s="311"/>
      <c r="F243" s="24" t="s">
        <v>4</v>
      </c>
      <c r="G243" s="1" t="s">
        <v>5</v>
      </c>
      <c r="H243" s="190" t="s">
        <v>6</v>
      </c>
      <c r="I243" s="191" t="s">
        <v>7</v>
      </c>
    </row>
    <row r="244" spans="1:9" ht="27.6" customHeight="1" x14ac:dyDescent="0.3">
      <c r="A244" s="346" t="s">
        <v>31</v>
      </c>
      <c r="B244" s="346"/>
      <c r="C244" s="346"/>
      <c r="D244" s="346"/>
      <c r="E244" s="346"/>
      <c r="F244" s="346"/>
      <c r="G244" s="346"/>
      <c r="H244" s="346"/>
      <c r="I244" s="234" t="str">
        <f>I241</f>
        <v>R</v>
      </c>
    </row>
    <row r="245" spans="1:9" ht="29.4" customHeight="1" x14ac:dyDescent="0.3">
      <c r="A245" s="21"/>
      <c r="B245" s="21"/>
      <c r="C245" s="280" t="s">
        <v>259</v>
      </c>
      <c r="D245" s="280"/>
      <c r="E245" s="280"/>
      <c r="F245" s="44"/>
      <c r="G245" s="45"/>
      <c r="H245" s="194"/>
      <c r="I245" s="200"/>
    </row>
    <row r="246" spans="1:9" ht="29.4" customHeight="1" x14ac:dyDescent="0.3">
      <c r="A246" s="21" t="s">
        <v>684</v>
      </c>
      <c r="B246" s="21"/>
      <c r="C246" s="280" t="s">
        <v>464</v>
      </c>
      <c r="D246" s="280"/>
      <c r="E246" s="280"/>
      <c r="F246" s="44" t="s">
        <v>293</v>
      </c>
      <c r="G246" s="45">
        <v>3</v>
      </c>
      <c r="H246" s="194"/>
      <c r="I246" s="200"/>
    </row>
    <row r="247" spans="1:9" ht="29.4" customHeight="1" x14ac:dyDescent="0.3">
      <c r="A247" s="21" t="s">
        <v>685</v>
      </c>
      <c r="B247" s="21"/>
      <c r="C247" s="280" t="s">
        <v>260</v>
      </c>
      <c r="D247" s="280"/>
      <c r="E247" s="280"/>
      <c r="F247" s="44" t="s">
        <v>291</v>
      </c>
      <c r="G247" s="45">
        <v>62</v>
      </c>
      <c r="H247" s="194"/>
      <c r="I247" s="200"/>
    </row>
    <row r="248" spans="1:9" ht="29.4" customHeight="1" x14ac:dyDescent="0.3">
      <c r="A248" s="21" t="s">
        <v>686</v>
      </c>
      <c r="B248" s="21"/>
      <c r="C248" s="280" t="s">
        <v>261</v>
      </c>
      <c r="D248" s="280"/>
      <c r="E248" s="280"/>
      <c r="F248" s="44" t="s">
        <v>291</v>
      </c>
      <c r="G248" s="45">
        <v>7</v>
      </c>
      <c r="H248" s="194"/>
      <c r="I248" s="200"/>
    </row>
    <row r="249" spans="1:9" ht="38.4" customHeight="1" x14ac:dyDescent="0.3">
      <c r="A249" s="21" t="s">
        <v>687</v>
      </c>
      <c r="B249" s="30"/>
      <c r="C249" s="302" t="s">
        <v>262</v>
      </c>
      <c r="D249" s="302"/>
      <c r="E249" s="302"/>
      <c r="F249" s="44" t="s">
        <v>294</v>
      </c>
      <c r="G249" s="45">
        <v>4</v>
      </c>
      <c r="H249" s="194"/>
      <c r="I249" s="200"/>
    </row>
    <row r="250" spans="1:9" ht="41.4" customHeight="1" x14ac:dyDescent="0.3">
      <c r="A250" s="21" t="s">
        <v>688</v>
      </c>
      <c r="B250" s="30"/>
      <c r="C250" s="302" t="s">
        <v>263</v>
      </c>
      <c r="D250" s="302"/>
      <c r="E250" s="302"/>
      <c r="F250" s="44" t="s">
        <v>95</v>
      </c>
      <c r="G250" s="45">
        <v>170</v>
      </c>
      <c r="H250" s="194"/>
      <c r="I250" s="200"/>
    </row>
    <row r="251" spans="1:9" ht="29.4" customHeight="1" x14ac:dyDescent="0.3">
      <c r="A251" s="21" t="s">
        <v>689</v>
      </c>
      <c r="B251" s="21"/>
      <c r="C251" s="280" t="s">
        <v>264</v>
      </c>
      <c r="D251" s="280"/>
      <c r="E251" s="280"/>
      <c r="F251" s="44" t="s">
        <v>95</v>
      </c>
      <c r="G251" s="45">
        <v>100</v>
      </c>
      <c r="H251" s="194"/>
      <c r="I251" s="200"/>
    </row>
    <row r="252" spans="1:9" ht="14.4" customHeight="1" x14ac:dyDescent="0.3">
      <c r="A252" s="21" t="s">
        <v>690</v>
      </c>
      <c r="B252" s="30"/>
      <c r="C252" s="334" t="s">
        <v>265</v>
      </c>
      <c r="D252" s="334"/>
      <c r="E252" s="334"/>
      <c r="F252" s="116"/>
      <c r="G252" s="45"/>
      <c r="H252" s="225"/>
    </row>
    <row r="253" spans="1:9" ht="29.4" customHeight="1" x14ac:dyDescent="0.3">
      <c r="A253" s="21"/>
      <c r="B253" s="21"/>
      <c r="C253" s="280" t="s">
        <v>502</v>
      </c>
      <c r="D253" s="280"/>
      <c r="E253" s="280"/>
      <c r="F253" s="44" t="s">
        <v>291</v>
      </c>
      <c r="G253" s="45">
        <v>26</v>
      </c>
      <c r="H253" s="194"/>
      <c r="I253" s="200"/>
    </row>
    <row r="254" spans="1:9" ht="29.4" customHeight="1" x14ac:dyDescent="0.3">
      <c r="A254" s="21"/>
      <c r="B254" s="21"/>
      <c r="C254" s="280" t="s">
        <v>503</v>
      </c>
      <c r="D254" s="280"/>
      <c r="E254" s="280"/>
      <c r="F254" s="44" t="s">
        <v>291</v>
      </c>
      <c r="G254" s="45">
        <v>2</v>
      </c>
      <c r="H254" s="194"/>
      <c r="I254" s="200"/>
    </row>
    <row r="255" spans="1:9" ht="29.4" customHeight="1" x14ac:dyDescent="0.3">
      <c r="A255" s="21"/>
      <c r="B255" s="21"/>
      <c r="C255" s="280" t="s">
        <v>504</v>
      </c>
      <c r="D255" s="280"/>
      <c r="E255" s="280"/>
      <c r="F255" s="44" t="s">
        <v>291</v>
      </c>
      <c r="G255" s="45">
        <v>1</v>
      </c>
      <c r="H255" s="194"/>
      <c r="I255" s="200"/>
    </row>
    <row r="256" spans="1:9" ht="38.4" customHeight="1" x14ac:dyDescent="0.3">
      <c r="A256" s="21" t="s">
        <v>691</v>
      </c>
      <c r="B256" s="83" t="s">
        <v>1424</v>
      </c>
      <c r="C256" s="329" t="s">
        <v>682</v>
      </c>
      <c r="D256" s="329"/>
      <c r="E256" s="329"/>
      <c r="F256" s="44"/>
      <c r="G256" s="45"/>
      <c r="H256" s="194"/>
      <c r="I256" s="200"/>
    </row>
    <row r="257" spans="1:9" ht="38.4" customHeight="1" x14ac:dyDescent="0.3">
      <c r="A257" s="21" t="s">
        <v>692</v>
      </c>
      <c r="B257" s="30"/>
      <c r="C257" s="302" t="s">
        <v>266</v>
      </c>
      <c r="D257" s="302"/>
      <c r="E257" s="302"/>
      <c r="F257" s="44" t="s">
        <v>289</v>
      </c>
      <c r="G257" s="45">
        <v>182</v>
      </c>
      <c r="H257" s="194"/>
      <c r="I257" s="200"/>
    </row>
    <row r="258" spans="1:9" ht="28.8" customHeight="1" x14ac:dyDescent="0.3">
      <c r="A258" s="48" t="s">
        <v>693</v>
      </c>
      <c r="C258" s="301" t="s">
        <v>267</v>
      </c>
      <c r="D258" s="302"/>
      <c r="E258" s="303"/>
      <c r="F258" s="51"/>
      <c r="G258" s="45"/>
      <c r="H258" s="217"/>
      <c r="I258" s="225"/>
    </row>
    <row r="259" spans="1:9" ht="29.4" customHeight="1" x14ac:dyDescent="0.3">
      <c r="A259" s="21"/>
      <c r="B259" s="21"/>
      <c r="C259" s="280" t="s">
        <v>465</v>
      </c>
      <c r="D259" s="280"/>
      <c r="E259" s="280"/>
      <c r="F259" s="44" t="s">
        <v>95</v>
      </c>
      <c r="G259" s="45">
        <v>60</v>
      </c>
      <c r="H259" s="194"/>
      <c r="I259" s="200"/>
    </row>
    <row r="260" spans="1:9" ht="29.4" customHeight="1" x14ac:dyDescent="0.3">
      <c r="A260" s="21"/>
      <c r="B260" s="21"/>
      <c r="C260" s="280" t="s">
        <v>466</v>
      </c>
      <c r="D260" s="280"/>
      <c r="E260" s="280"/>
      <c r="F260" s="44" t="s">
        <v>95</v>
      </c>
      <c r="G260" s="45">
        <v>25</v>
      </c>
      <c r="H260" s="194"/>
      <c r="I260" s="200"/>
    </row>
    <row r="261" spans="1:9" ht="38.4" customHeight="1" x14ac:dyDescent="0.3">
      <c r="A261" s="21" t="s">
        <v>695</v>
      </c>
      <c r="B261" s="83" t="s">
        <v>1425</v>
      </c>
      <c r="C261" s="329" t="s">
        <v>694</v>
      </c>
      <c r="D261" s="329"/>
      <c r="E261" s="329"/>
      <c r="F261" s="44"/>
      <c r="G261" s="45"/>
      <c r="H261" s="194"/>
      <c r="I261" s="200"/>
    </row>
    <row r="262" spans="1:9" ht="29.4" customHeight="1" x14ac:dyDescent="0.3">
      <c r="A262" s="21" t="s">
        <v>696</v>
      </c>
      <c r="B262" s="21"/>
      <c r="C262" s="280" t="s">
        <v>268</v>
      </c>
      <c r="D262" s="280"/>
      <c r="E262" s="280"/>
      <c r="F262" s="44" t="s">
        <v>289</v>
      </c>
      <c r="G262" s="45">
        <v>130</v>
      </c>
      <c r="H262" s="194"/>
      <c r="I262" s="200"/>
    </row>
    <row r="263" spans="1:9" ht="29.4" customHeight="1" x14ac:dyDescent="0.3">
      <c r="A263" s="21" t="s">
        <v>697</v>
      </c>
      <c r="B263" s="21"/>
      <c r="C263" s="280" t="s">
        <v>269</v>
      </c>
      <c r="D263" s="280"/>
      <c r="E263" s="280"/>
      <c r="F263" s="44" t="s">
        <v>289</v>
      </c>
      <c r="G263" s="45">
        <v>130</v>
      </c>
      <c r="H263" s="194"/>
      <c r="I263" s="200"/>
    </row>
    <row r="264" spans="1:9" ht="29.4" customHeight="1" x14ac:dyDescent="0.3">
      <c r="A264" s="21" t="s">
        <v>698</v>
      </c>
      <c r="B264" s="21"/>
      <c r="C264" s="280" t="s">
        <v>270</v>
      </c>
      <c r="D264" s="280"/>
      <c r="E264" s="280"/>
      <c r="F264" s="44" t="s">
        <v>95</v>
      </c>
      <c r="G264" s="45">
        <v>300</v>
      </c>
      <c r="H264" s="194"/>
      <c r="I264" s="200"/>
    </row>
    <row r="265" spans="1:9" ht="29.4" customHeight="1" x14ac:dyDescent="0.3">
      <c r="A265" s="21" t="s">
        <v>699</v>
      </c>
      <c r="B265" s="21"/>
      <c r="C265" s="280" t="s">
        <v>271</v>
      </c>
      <c r="D265" s="280"/>
      <c r="E265" s="280"/>
      <c r="F265" s="44" t="s">
        <v>95</v>
      </c>
      <c r="G265" s="45">
        <v>135</v>
      </c>
      <c r="H265" s="194"/>
      <c r="I265" s="200"/>
    </row>
    <row r="266" spans="1:9" ht="29.4" customHeight="1" x14ac:dyDescent="0.3">
      <c r="A266" s="21" t="s">
        <v>700</v>
      </c>
      <c r="B266" s="21"/>
      <c r="C266" s="280" t="s">
        <v>272</v>
      </c>
      <c r="D266" s="280"/>
      <c r="E266" s="280"/>
      <c r="F266" s="44" t="s">
        <v>96</v>
      </c>
      <c r="G266" s="45">
        <v>8</v>
      </c>
      <c r="H266" s="194"/>
      <c r="I266" s="200"/>
    </row>
    <row r="267" spans="1:9" ht="33" customHeight="1" x14ac:dyDescent="0.3">
      <c r="A267" s="48" t="s">
        <v>701</v>
      </c>
      <c r="C267" s="301" t="s">
        <v>273</v>
      </c>
      <c r="D267" s="302"/>
      <c r="E267" s="303"/>
      <c r="F267" s="51" t="s">
        <v>95</v>
      </c>
      <c r="G267" s="45">
        <v>9</v>
      </c>
      <c r="H267" s="217"/>
      <c r="I267" s="225"/>
    </row>
    <row r="268" spans="1:9" ht="40.200000000000003" customHeight="1" x14ac:dyDescent="0.3">
      <c r="A268" s="48" t="s">
        <v>702</v>
      </c>
      <c r="C268" s="301" t="s">
        <v>274</v>
      </c>
      <c r="D268" s="302"/>
      <c r="E268" s="303"/>
      <c r="F268" s="51" t="s">
        <v>95</v>
      </c>
      <c r="G268" s="45">
        <v>12</v>
      </c>
      <c r="H268" s="217"/>
      <c r="I268" s="225"/>
    </row>
    <row r="269" spans="1:9" ht="50.4" customHeight="1" x14ac:dyDescent="0.3">
      <c r="A269" s="48" t="s">
        <v>703</v>
      </c>
      <c r="C269" s="301" t="s">
        <v>275</v>
      </c>
      <c r="D269" s="302"/>
      <c r="E269" s="303"/>
      <c r="F269" s="114" t="s">
        <v>95</v>
      </c>
      <c r="G269" s="45">
        <v>30</v>
      </c>
      <c r="H269" s="204"/>
      <c r="I269" s="200"/>
    </row>
    <row r="270" spans="1:9" ht="20.399999999999999" customHeight="1" x14ac:dyDescent="0.3">
      <c r="A270" s="349" t="s">
        <v>30</v>
      </c>
      <c r="B270" s="350"/>
      <c r="C270" s="350"/>
      <c r="D270" s="350"/>
      <c r="E270" s="350"/>
      <c r="F270" s="350"/>
      <c r="G270" s="350"/>
      <c r="H270" s="351"/>
      <c r="I270" s="209" t="s">
        <v>811</v>
      </c>
    </row>
    <row r="271" spans="1:9" s="53" customFormat="1" ht="13.2" x14ac:dyDescent="0.3">
      <c r="A271" s="289" t="s">
        <v>1161</v>
      </c>
      <c r="B271" s="289"/>
      <c r="C271" s="289"/>
      <c r="D271" s="289"/>
      <c r="E271" s="289"/>
      <c r="F271" s="289"/>
      <c r="G271" s="289"/>
      <c r="H271" s="289"/>
      <c r="I271" s="289"/>
    </row>
    <row r="272" spans="1:9" ht="27.6" customHeight="1" x14ac:dyDescent="0.3">
      <c r="A272" s="24" t="s">
        <v>1</v>
      </c>
      <c r="B272" s="24" t="s">
        <v>2</v>
      </c>
      <c r="C272" s="311" t="s">
        <v>3</v>
      </c>
      <c r="D272" s="311"/>
      <c r="E272" s="311"/>
      <c r="F272" s="24" t="s">
        <v>4</v>
      </c>
      <c r="G272" s="1" t="s">
        <v>5</v>
      </c>
      <c r="H272" s="190" t="s">
        <v>6</v>
      </c>
      <c r="I272" s="191" t="s">
        <v>7</v>
      </c>
    </row>
    <row r="273" spans="1:9" ht="27.6" customHeight="1" x14ac:dyDescent="0.3">
      <c r="A273" s="346" t="s">
        <v>31</v>
      </c>
      <c r="B273" s="346"/>
      <c r="C273" s="346"/>
      <c r="D273" s="346"/>
      <c r="E273" s="346"/>
      <c r="F273" s="346"/>
      <c r="G273" s="346"/>
      <c r="H273" s="346"/>
      <c r="I273" s="234" t="str">
        <f>I270</f>
        <v>R</v>
      </c>
    </row>
    <row r="274" spans="1:9" ht="25.8" customHeight="1" x14ac:dyDescent="0.3">
      <c r="A274" s="21" t="s">
        <v>704</v>
      </c>
      <c r="B274" s="83" t="s">
        <v>1426</v>
      </c>
      <c r="C274" s="329" t="s">
        <v>706</v>
      </c>
      <c r="D274" s="329"/>
      <c r="E274" s="329"/>
      <c r="F274" s="44"/>
      <c r="G274" s="45"/>
      <c r="H274" s="194"/>
      <c r="I274" s="200"/>
    </row>
    <row r="275" spans="1:9" ht="18.600000000000001" customHeight="1" x14ac:dyDescent="0.3">
      <c r="A275" s="21" t="s">
        <v>705</v>
      </c>
      <c r="B275" s="21"/>
      <c r="C275" s="280" t="s">
        <v>276</v>
      </c>
      <c r="D275" s="280"/>
      <c r="E275" s="280"/>
      <c r="F275" s="44"/>
      <c r="G275" s="45"/>
      <c r="H275" s="194"/>
      <c r="I275" s="200"/>
    </row>
    <row r="276" spans="1:9" ht="22.8" customHeight="1" x14ac:dyDescent="0.3">
      <c r="A276" s="21"/>
      <c r="B276" s="21"/>
      <c r="C276" s="280" t="s">
        <v>467</v>
      </c>
      <c r="D276" s="280"/>
      <c r="E276" s="280"/>
      <c r="F276" s="44" t="s">
        <v>289</v>
      </c>
      <c r="G276" s="45">
        <v>120</v>
      </c>
      <c r="H276" s="194"/>
      <c r="I276" s="200"/>
    </row>
    <row r="277" spans="1:9" ht="22.8" customHeight="1" x14ac:dyDescent="0.3">
      <c r="A277" s="21"/>
      <c r="B277" s="21"/>
      <c r="C277" s="280" t="s">
        <v>468</v>
      </c>
      <c r="D277" s="280"/>
      <c r="E277" s="280"/>
      <c r="F277" s="44" t="s">
        <v>289</v>
      </c>
      <c r="G277" s="45">
        <v>22</v>
      </c>
      <c r="H277" s="194"/>
      <c r="I277" s="200"/>
    </row>
    <row r="278" spans="1:9" ht="22.8" customHeight="1" x14ac:dyDescent="0.3">
      <c r="A278" s="21"/>
      <c r="B278" s="21"/>
      <c r="C278" s="280" t="s">
        <v>469</v>
      </c>
      <c r="D278" s="280"/>
      <c r="E278" s="280"/>
      <c r="F278" s="44" t="s">
        <v>95</v>
      </c>
      <c r="G278" s="45">
        <v>120</v>
      </c>
      <c r="H278" s="194"/>
      <c r="I278" s="200"/>
    </row>
    <row r="279" spans="1:9" ht="25.8" customHeight="1" x14ac:dyDescent="0.3">
      <c r="A279" s="21" t="s">
        <v>708</v>
      </c>
      <c r="B279" s="83" t="s">
        <v>1427</v>
      </c>
      <c r="C279" s="329" t="s">
        <v>707</v>
      </c>
      <c r="D279" s="329"/>
      <c r="E279" s="329"/>
      <c r="F279" s="44"/>
      <c r="G279" s="45"/>
      <c r="H279" s="194"/>
      <c r="I279" s="200"/>
    </row>
    <row r="280" spans="1:9" ht="18.600000000000001" customHeight="1" x14ac:dyDescent="0.3">
      <c r="A280" s="21" t="s">
        <v>709</v>
      </c>
      <c r="B280" s="21"/>
      <c r="C280" s="280" t="s">
        <v>277</v>
      </c>
      <c r="D280" s="280"/>
      <c r="E280" s="280"/>
      <c r="F280" s="44"/>
      <c r="G280" s="45"/>
      <c r="H280" s="194"/>
      <c r="I280" s="200"/>
    </row>
    <row r="281" spans="1:9" ht="22.8" customHeight="1" x14ac:dyDescent="0.3">
      <c r="A281" s="21"/>
      <c r="B281" s="21"/>
      <c r="C281" s="280" t="s">
        <v>470</v>
      </c>
      <c r="D281" s="280"/>
      <c r="E281" s="280"/>
      <c r="F281" s="44" t="s">
        <v>289</v>
      </c>
      <c r="G281" s="45">
        <v>110</v>
      </c>
      <c r="H281" s="194"/>
      <c r="I281" s="200"/>
    </row>
    <row r="282" spans="1:9" ht="22.8" customHeight="1" x14ac:dyDescent="0.3">
      <c r="A282" s="21"/>
      <c r="B282" s="21"/>
      <c r="C282" s="280" t="s">
        <v>471</v>
      </c>
      <c r="D282" s="280"/>
      <c r="E282" s="280"/>
      <c r="F282" s="44" t="s">
        <v>289</v>
      </c>
      <c r="G282" s="45">
        <v>110</v>
      </c>
      <c r="H282" s="194"/>
      <c r="I282" s="200"/>
    </row>
    <row r="283" spans="1:9" ht="18.600000000000001" customHeight="1" x14ac:dyDescent="0.3">
      <c r="A283" s="21" t="s">
        <v>710</v>
      </c>
      <c r="B283" s="21"/>
      <c r="C283" s="280" t="s">
        <v>278</v>
      </c>
      <c r="D283" s="280"/>
      <c r="E283" s="280"/>
      <c r="F283" s="44"/>
      <c r="G283" s="45"/>
      <c r="H283" s="194"/>
      <c r="I283" s="200"/>
    </row>
    <row r="284" spans="1:9" ht="22.8" customHeight="1" x14ac:dyDescent="0.3">
      <c r="A284" s="21"/>
      <c r="B284" s="21"/>
      <c r="C284" s="280" t="s">
        <v>472</v>
      </c>
      <c r="D284" s="280"/>
      <c r="E284" s="280"/>
      <c r="F284" s="44" t="s">
        <v>289</v>
      </c>
      <c r="G284" s="45">
        <v>0</v>
      </c>
      <c r="H284" s="194"/>
      <c r="I284" s="200"/>
    </row>
    <row r="285" spans="1:9" ht="22.8" customHeight="1" x14ac:dyDescent="0.3">
      <c r="A285" s="21"/>
      <c r="B285" s="21"/>
      <c r="C285" s="280" t="s">
        <v>473</v>
      </c>
      <c r="D285" s="280"/>
      <c r="E285" s="280"/>
      <c r="F285" s="44" t="s">
        <v>289</v>
      </c>
      <c r="G285" s="45">
        <v>0</v>
      </c>
      <c r="H285" s="194"/>
      <c r="I285" s="200"/>
    </row>
    <row r="286" spans="1:9" ht="22.8" customHeight="1" x14ac:dyDescent="0.3">
      <c r="A286" s="21"/>
      <c r="B286" s="21"/>
      <c r="C286" s="280" t="s">
        <v>474</v>
      </c>
      <c r="D286" s="280"/>
      <c r="E286" s="280"/>
      <c r="F286" s="44" t="s">
        <v>289</v>
      </c>
      <c r="G286" s="45">
        <v>0</v>
      </c>
      <c r="H286" s="194"/>
      <c r="I286" s="200"/>
    </row>
    <row r="287" spans="1:9" ht="18.600000000000001" customHeight="1" x14ac:dyDescent="0.3">
      <c r="A287" s="21" t="s">
        <v>711</v>
      </c>
      <c r="B287" s="21"/>
      <c r="C287" s="280" t="s">
        <v>279</v>
      </c>
      <c r="D287" s="280"/>
      <c r="E287" s="280"/>
      <c r="F287" s="44"/>
      <c r="G287" s="45"/>
      <c r="H287" s="194"/>
      <c r="I287" s="200"/>
    </row>
    <row r="288" spans="1:9" ht="22.8" customHeight="1" x14ac:dyDescent="0.3">
      <c r="A288" s="21"/>
      <c r="B288" s="21"/>
      <c r="C288" s="280" t="s">
        <v>475</v>
      </c>
      <c r="D288" s="280"/>
      <c r="E288" s="280"/>
      <c r="F288" s="44" t="s">
        <v>289</v>
      </c>
      <c r="G288" s="45">
        <v>115</v>
      </c>
      <c r="H288" s="194"/>
      <c r="I288" s="200"/>
    </row>
    <row r="289" spans="1:9" ht="25.8" customHeight="1" x14ac:dyDescent="0.3">
      <c r="A289" s="21" t="s">
        <v>713</v>
      </c>
      <c r="B289" s="83" t="s">
        <v>1429</v>
      </c>
      <c r="C289" s="329" t="s">
        <v>712</v>
      </c>
      <c r="D289" s="329"/>
      <c r="E289" s="329"/>
      <c r="F289" s="44"/>
      <c r="G289" s="45"/>
      <c r="H289" s="194"/>
      <c r="I289" s="200"/>
    </row>
    <row r="290" spans="1:9" ht="31.2" customHeight="1" x14ac:dyDescent="0.3">
      <c r="A290" s="48" t="s">
        <v>714</v>
      </c>
      <c r="B290" s="30"/>
      <c r="C290" s="302" t="s">
        <v>280</v>
      </c>
      <c r="D290" s="302"/>
      <c r="E290" s="302"/>
      <c r="F290" s="74"/>
      <c r="G290" s="45"/>
      <c r="H290" s="225"/>
      <c r="I290" s="225"/>
    </row>
    <row r="291" spans="1:9" ht="22.8" customHeight="1" x14ac:dyDescent="0.3">
      <c r="A291" s="21"/>
      <c r="B291" s="21"/>
      <c r="C291" s="280" t="s">
        <v>476</v>
      </c>
      <c r="D291" s="280"/>
      <c r="E291" s="280"/>
      <c r="F291" s="44" t="s">
        <v>96</v>
      </c>
      <c r="G291" s="45">
        <v>4</v>
      </c>
      <c r="H291" s="194"/>
      <c r="I291" s="200"/>
    </row>
    <row r="292" spans="1:9" ht="22.8" customHeight="1" x14ac:dyDescent="0.3">
      <c r="A292" s="21"/>
      <c r="B292" s="21"/>
      <c r="C292" s="280" t="s">
        <v>477</v>
      </c>
      <c r="D292" s="280"/>
      <c r="E292" s="280"/>
      <c r="F292" s="44" t="s">
        <v>95</v>
      </c>
      <c r="G292" s="45">
        <v>9</v>
      </c>
      <c r="H292" s="194"/>
      <c r="I292" s="200"/>
    </row>
    <row r="293" spans="1:9" ht="31.2" customHeight="1" x14ac:dyDescent="0.3">
      <c r="A293" s="48" t="s">
        <v>715</v>
      </c>
      <c r="B293" s="30"/>
      <c r="C293" s="302" t="s">
        <v>281</v>
      </c>
      <c r="D293" s="302"/>
      <c r="E293" s="302"/>
      <c r="F293" s="74"/>
      <c r="G293" s="45"/>
      <c r="H293" s="225"/>
      <c r="I293" s="225"/>
    </row>
    <row r="294" spans="1:9" ht="22.8" customHeight="1" x14ac:dyDescent="0.3">
      <c r="A294" s="21"/>
      <c r="B294" s="21"/>
      <c r="C294" s="280" t="s">
        <v>478</v>
      </c>
      <c r="D294" s="280"/>
      <c r="E294" s="280"/>
      <c r="F294" s="44" t="s">
        <v>289</v>
      </c>
      <c r="G294" s="45">
        <v>18</v>
      </c>
      <c r="H294" s="194"/>
      <c r="I294" s="200"/>
    </row>
    <row r="295" spans="1:9" ht="22.8" customHeight="1" x14ac:dyDescent="0.3">
      <c r="A295" s="21"/>
      <c r="B295" s="21"/>
      <c r="C295" s="280" t="s">
        <v>479</v>
      </c>
      <c r="D295" s="280"/>
      <c r="E295" s="280"/>
      <c r="F295" s="44" t="s">
        <v>289</v>
      </c>
      <c r="G295" s="45">
        <v>18</v>
      </c>
      <c r="H295" s="194"/>
      <c r="I295" s="200"/>
    </row>
    <row r="296" spans="1:9" ht="22.8" customHeight="1" x14ac:dyDescent="0.3">
      <c r="A296" s="21"/>
      <c r="B296" s="21"/>
      <c r="C296" s="280" t="s">
        <v>480</v>
      </c>
      <c r="D296" s="280"/>
      <c r="E296" s="280"/>
      <c r="F296" s="44" t="s">
        <v>289</v>
      </c>
      <c r="G296" s="45">
        <f>G295</f>
        <v>18</v>
      </c>
      <c r="H296" s="194"/>
      <c r="I296" s="200"/>
    </row>
    <row r="297" spans="1:9" ht="22.8" customHeight="1" x14ac:dyDescent="0.3">
      <c r="A297" s="21"/>
      <c r="B297" s="21"/>
      <c r="C297" s="280" t="s">
        <v>481</v>
      </c>
      <c r="D297" s="280"/>
      <c r="E297" s="280"/>
      <c r="F297" s="44" t="s">
        <v>289</v>
      </c>
      <c r="G297" s="45">
        <v>70</v>
      </c>
      <c r="H297" s="194"/>
      <c r="I297" s="200"/>
    </row>
    <row r="298" spans="1:9" ht="22.8" customHeight="1" x14ac:dyDescent="0.3">
      <c r="A298" s="21"/>
      <c r="B298" s="21"/>
      <c r="C298" s="280" t="s">
        <v>482</v>
      </c>
      <c r="D298" s="280"/>
      <c r="E298" s="280"/>
      <c r="F298" s="44" t="s">
        <v>289</v>
      </c>
      <c r="G298" s="45">
        <v>70</v>
      </c>
      <c r="H298" s="194"/>
      <c r="I298" s="200"/>
    </row>
    <row r="299" spans="1:9" ht="25.8" customHeight="1" x14ac:dyDescent="0.3">
      <c r="A299" s="48" t="s">
        <v>716</v>
      </c>
      <c r="B299" s="30"/>
      <c r="C299" s="302" t="s">
        <v>282</v>
      </c>
      <c r="D299" s="302"/>
      <c r="E299" s="302"/>
      <c r="F299" s="74"/>
      <c r="G299" s="45"/>
      <c r="H299" s="225"/>
      <c r="I299" s="225"/>
    </row>
    <row r="300" spans="1:9" ht="22.8" customHeight="1" x14ac:dyDescent="0.3">
      <c r="A300" s="21"/>
      <c r="B300" s="21"/>
      <c r="C300" s="280" t="s">
        <v>483</v>
      </c>
      <c r="D300" s="280"/>
      <c r="E300" s="280"/>
      <c r="F300" s="44" t="s">
        <v>289</v>
      </c>
      <c r="G300" s="45">
        <v>15</v>
      </c>
      <c r="H300" s="194"/>
      <c r="I300" s="200"/>
    </row>
    <row r="301" spans="1:9" ht="22.8" customHeight="1" x14ac:dyDescent="0.3">
      <c r="A301" s="21"/>
      <c r="B301" s="21"/>
      <c r="C301" s="280" t="s">
        <v>484</v>
      </c>
      <c r="D301" s="280"/>
      <c r="E301" s="280"/>
      <c r="F301" s="44" t="s">
        <v>289</v>
      </c>
      <c r="G301" s="45">
        <v>15</v>
      </c>
      <c r="H301" s="194"/>
      <c r="I301" s="200"/>
    </row>
    <row r="302" spans="1:9" ht="22.8" customHeight="1" x14ac:dyDescent="0.3">
      <c r="A302" s="21"/>
      <c r="B302" s="21"/>
      <c r="C302" s="280" t="s">
        <v>485</v>
      </c>
      <c r="D302" s="280"/>
      <c r="E302" s="280"/>
      <c r="F302" s="44" t="s">
        <v>289</v>
      </c>
      <c r="G302" s="45">
        <v>15</v>
      </c>
      <c r="H302" s="194"/>
      <c r="I302" s="200"/>
    </row>
    <row r="303" spans="1:9" ht="22.8" customHeight="1" x14ac:dyDescent="0.3">
      <c r="A303" s="21"/>
      <c r="B303" s="21"/>
      <c r="C303" s="280" t="s">
        <v>486</v>
      </c>
      <c r="D303" s="280"/>
      <c r="E303" s="280"/>
      <c r="F303" s="44" t="s">
        <v>289</v>
      </c>
      <c r="G303" s="45">
        <f>G302</f>
        <v>15</v>
      </c>
      <c r="H303" s="194"/>
      <c r="I303" s="200"/>
    </row>
    <row r="304" spans="1:9" ht="22.8" customHeight="1" x14ac:dyDescent="0.3">
      <c r="A304" s="21"/>
      <c r="B304" s="21"/>
      <c r="C304" s="280" t="s">
        <v>487</v>
      </c>
      <c r="D304" s="280"/>
      <c r="E304" s="280"/>
      <c r="F304" s="44" t="s">
        <v>289</v>
      </c>
      <c r="G304" s="45">
        <f>G303</f>
        <v>15</v>
      </c>
      <c r="H304" s="194"/>
      <c r="I304" s="200"/>
    </row>
    <row r="305" spans="1:9" ht="25.8" customHeight="1" x14ac:dyDescent="0.3">
      <c r="A305" s="21" t="s">
        <v>717</v>
      </c>
      <c r="B305" s="83" t="s">
        <v>1430</v>
      </c>
      <c r="C305" s="329" t="s">
        <v>283</v>
      </c>
      <c r="D305" s="329"/>
      <c r="E305" s="329"/>
      <c r="F305" s="44"/>
      <c r="G305" s="45"/>
      <c r="H305" s="194"/>
      <c r="I305" s="200"/>
    </row>
    <row r="306" spans="1:9" ht="31.2" customHeight="1" x14ac:dyDescent="0.3">
      <c r="A306" s="48"/>
      <c r="B306" s="30"/>
      <c r="C306" s="302" t="s">
        <v>284</v>
      </c>
      <c r="D306" s="302"/>
      <c r="E306" s="302"/>
      <c r="F306" s="74"/>
      <c r="G306" s="45"/>
      <c r="H306" s="225"/>
      <c r="I306" s="225"/>
    </row>
    <row r="307" spans="1:9" ht="22.8" customHeight="1" x14ac:dyDescent="0.3">
      <c r="A307" s="21"/>
      <c r="B307" s="21"/>
      <c r="C307" s="280" t="s">
        <v>488</v>
      </c>
      <c r="D307" s="280"/>
      <c r="E307" s="280"/>
      <c r="F307" s="44" t="s">
        <v>289</v>
      </c>
      <c r="G307" s="45">
        <v>20</v>
      </c>
      <c r="H307" s="194"/>
      <c r="I307" s="200"/>
    </row>
    <row r="308" spans="1:9" ht="19.8" customHeight="1" x14ac:dyDescent="0.3">
      <c r="A308" s="48" t="s">
        <v>718</v>
      </c>
      <c r="B308" s="30"/>
      <c r="C308" s="302" t="s">
        <v>285</v>
      </c>
      <c r="D308" s="302"/>
      <c r="E308" s="302"/>
      <c r="F308" s="74"/>
      <c r="G308" s="45"/>
      <c r="H308" s="225"/>
      <c r="I308" s="225"/>
    </row>
    <row r="309" spans="1:9" ht="20.399999999999999" customHeight="1" x14ac:dyDescent="0.3">
      <c r="A309" s="353" t="s">
        <v>30</v>
      </c>
      <c r="B309" s="353"/>
      <c r="C309" s="353"/>
      <c r="D309" s="353"/>
      <c r="E309" s="353"/>
      <c r="F309" s="353"/>
      <c r="G309" s="353"/>
      <c r="H309" s="353"/>
      <c r="I309" s="209" t="s">
        <v>811</v>
      </c>
    </row>
    <row r="310" spans="1:9" s="53" customFormat="1" ht="13.2" x14ac:dyDescent="0.3">
      <c r="A310" s="289" t="s">
        <v>1161</v>
      </c>
      <c r="B310" s="289"/>
      <c r="C310" s="289"/>
      <c r="D310" s="289"/>
      <c r="E310" s="289"/>
      <c r="F310" s="289"/>
      <c r="G310" s="289"/>
      <c r="H310" s="289"/>
      <c r="I310" s="289"/>
    </row>
    <row r="311" spans="1:9" ht="27.6" customHeight="1" x14ac:dyDescent="0.3">
      <c r="A311" s="24" t="s">
        <v>1</v>
      </c>
      <c r="B311" s="24" t="s">
        <v>2</v>
      </c>
      <c r="C311" s="311" t="s">
        <v>3</v>
      </c>
      <c r="D311" s="311"/>
      <c r="E311" s="311"/>
      <c r="F311" s="24" t="s">
        <v>4</v>
      </c>
      <c r="G311" s="1" t="s">
        <v>5</v>
      </c>
      <c r="H311" s="190" t="s">
        <v>6</v>
      </c>
      <c r="I311" s="191" t="s">
        <v>7</v>
      </c>
    </row>
    <row r="312" spans="1:9" ht="27.6" customHeight="1" x14ac:dyDescent="0.3">
      <c r="A312" s="346" t="s">
        <v>31</v>
      </c>
      <c r="B312" s="346"/>
      <c r="C312" s="346"/>
      <c r="D312" s="346"/>
      <c r="E312" s="346"/>
      <c r="F312" s="346"/>
      <c r="G312" s="346"/>
      <c r="H312" s="346"/>
      <c r="I312" s="234" t="str">
        <f>I309</f>
        <v>R</v>
      </c>
    </row>
    <row r="313" spans="1:9" ht="31.2" customHeight="1" x14ac:dyDescent="0.3">
      <c r="A313" s="48"/>
      <c r="B313" s="30"/>
      <c r="C313" s="302" t="s">
        <v>286</v>
      </c>
      <c r="D313" s="302"/>
      <c r="E313" s="302"/>
      <c r="F313" s="74"/>
      <c r="G313" s="45"/>
      <c r="H313" s="225"/>
      <c r="I313" s="225"/>
    </row>
    <row r="314" spans="1:9" ht="22.8" customHeight="1" x14ac:dyDescent="0.3">
      <c r="A314" s="21"/>
      <c r="B314" s="21"/>
      <c r="C314" s="280" t="s">
        <v>489</v>
      </c>
      <c r="D314" s="280"/>
      <c r="E314" s="280"/>
      <c r="F314" s="44" t="s">
        <v>96</v>
      </c>
      <c r="G314" s="45">
        <v>8</v>
      </c>
      <c r="H314" s="194"/>
      <c r="I314" s="200"/>
    </row>
    <row r="315" spans="1:9" ht="25.8" customHeight="1" x14ac:dyDescent="0.3">
      <c r="A315" s="21" t="s">
        <v>719</v>
      </c>
      <c r="B315" s="83" t="s">
        <v>1431</v>
      </c>
      <c r="C315" s="329" t="s">
        <v>722</v>
      </c>
      <c r="D315" s="329"/>
      <c r="E315" s="329"/>
      <c r="F315" s="44"/>
      <c r="G315" s="45"/>
      <c r="H315" s="194"/>
      <c r="I315" s="200"/>
    </row>
    <row r="316" spans="1:9" x14ac:dyDescent="0.3">
      <c r="A316" s="75" t="s">
        <v>720</v>
      </c>
      <c r="B316" s="30"/>
      <c r="C316" s="302" t="s">
        <v>255</v>
      </c>
      <c r="D316" s="302"/>
      <c r="E316" s="302"/>
      <c r="F316" s="44"/>
      <c r="G316" s="52"/>
      <c r="H316" s="217"/>
      <c r="I316" s="217"/>
    </row>
    <row r="317" spans="1:9" ht="30.6" customHeight="1" x14ac:dyDescent="0.3">
      <c r="A317" s="75"/>
      <c r="B317" s="30"/>
      <c r="C317" s="302" t="s">
        <v>490</v>
      </c>
      <c r="D317" s="302"/>
      <c r="E317" s="302"/>
      <c r="F317" s="44" t="s">
        <v>289</v>
      </c>
      <c r="G317" s="52">
        <v>55</v>
      </c>
      <c r="H317" s="204"/>
      <c r="I317" s="200"/>
    </row>
    <row r="318" spans="1:9" ht="35.4" customHeight="1" x14ac:dyDescent="0.3">
      <c r="A318" s="75"/>
      <c r="B318" s="30"/>
      <c r="C318" s="302" t="s">
        <v>491</v>
      </c>
      <c r="D318" s="302"/>
      <c r="E318" s="302"/>
      <c r="F318" s="44" t="s">
        <v>289</v>
      </c>
      <c r="G318" s="52">
        <v>85</v>
      </c>
      <c r="H318" s="204"/>
      <c r="I318" s="200"/>
    </row>
    <row r="319" spans="1:9" ht="40.200000000000003" customHeight="1" x14ac:dyDescent="0.3">
      <c r="A319" s="75"/>
      <c r="B319" s="30"/>
      <c r="C319" s="302" t="s">
        <v>492</v>
      </c>
      <c r="D319" s="302"/>
      <c r="E319" s="302"/>
      <c r="F319" s="44" t="s">
        <v>289</v>
      </c>
      <c r="G319" s="52">
        <v>75</v>
      </c>
      <c r="H319" s="204"/>
      <c r="I319" s="200"/>
    </row>
    <row r="320" spans="1:9" ht="16.2" customHeight="1" x14ac:dyDescent="0.3">
      <c r="A320" s="75" t="s">
        <v>721</v>
      </c>
      <c r="B320" s="30"/>
      <c r="C320" s="302" t="s">
        <v>258</v>
      </c>
      <c r="D320" s="302"/>
      <c r="E320" s="302"/>
      <c r="F320" s="44"/>
      <c r="G320" s="52"/>
      <c r="H320" s="217"/>
      <c r="I320" s="217"/>
    </row>
    <row r="321" spans="1:9" x14ac:dyDescent="0.3">
      <c r="A321" s="75"/>
      <c r="B321" s="30"/>
      <c r="C321" s="302" t="s">
        <v>287</v>
      </c>
      <c r="D321" s="302"/>
      <c r="E321" s="302"/>
      <c r="F321" s="44"/>
      <c r="G321" s="52"/>
      <c r="H321" s="217"/>
      <c r="I321" s="217"/>
    </row>
    <row r="322" spans="1:9" ht="35.4" customHeight="1" x14ac:dyDescent="0.3">
      <c r="A322" s="75"/>
      <c r="B322" s="30"/>
      <c r="C322" s="302" t="s">
        <v>493</v>
      </c>
      <c r="D322" s="302"/>
      <c r="E322" s="302"/>
      <c r="F322" s="44" t="s">
        <v>293</v>
      </c>
      <c r="G322" s="52">
        <v>2</v>
      </c>
      <c r="H322" s="204"/>
      <c r="I322" s="200"/>
    </row>
    <row r="323" spans="1:9" ht="46.2" customHeight="1" x14ac:dyDescent="0.3">
      <c r="A323" s="75"/>
      <c r="B323" s="30"/>
      <c r="C323" s="302" t="s">
        <v>494</v>
      </c>
      <c r="D323" s="302"/>
      <c r="E323" s="302"/>
      <c r="F323" s="44" t="s">
        <v>291</v>
      </c>
      <c r="G323" s="52">
        <v>20</v>
      </c>
      <c r="H323" s="204"/>
      <c r="I323" s="200"/>
    </row>
    <row r="324" spans="1:9" ht="56.4" customHeight="1" x14ac:dyDescent="0.3">
      <c r="A324" s="75"/>
      <c r="B324" s="30"/>
      <c r="C324" s="302" t="s">
        <v>495</v>
      </c>
      <c r="D324" s="302"/>
      <c r="E324" s="302"/>
      <c r="F324" s="44" t="s">
        <v>294</v>
      </c>
      <c r="G324" s="52">
        <v>4</v>
      </c>
      <c r="H324" s="204"/>
      <c r="I324" s="200"/>
    </row>
    <row r="325" spans="1:9" ht="66" customHeight="1" x14ac:dyDescent="0.3">
      <c r="A325" s="75"/>
      <c r="B325" s="30"/>
      <c r="C325" s="302" t="s">
        <v>496</v>
      </c>
      <c r="D325" s="302"/>
      <c r="E325" s="302"/>
      <c r="F325" s="44" t="s">
        <v>289</v>
      </c>
      <c r="G325" s="52">
        <v>80</v>
      </c>
      <c r="H325" s="204"/>
      <c r="I325" s="200"/>
    </row>
    <row r="326" spans="1:9" ht="27" customHeight="1" x14ac:dyDescent="0.3">
      <c r="A326" s="20"/>
      <c r="B326" s="20"/>
      <c r="C326" s="302" t="s">
        <v>497</v>
      </c>
      <c r="D326" s="302"/>
      <c r="E326" s="302"/>
      <c r="F326" s="44" t="s">
        <v>95</v>
      </c>
      <c r="G326" s="52">
        <v>15</v>
      </c>
      <c r="H326" s="204"/>
      <c r="I326" s="195"/>
    </row>
    <row r="327" spans="1:9" x14ac:dyDescent="0.3">
      <c r="A327" s="75" t="s">
        <v>723</v>
      </c>
      <c r="B327" s="40" t="s">
        <v>1432</v>
      </c>
      <c r="C327" s="347" t="s">
        <v>288</v>
      </c>
      <c r="D327" s="329"/>
      <c r="E327" s="329"/>
      <c r="F327" s="55"/>
      <c r="H327" s="217"/>
      <c r="I327" s="225"/>
    </row>
    <row r="328" spans="1:9" ht="49.8" customHeight="1" x14ac:dyDescent="0.3">
      <c r="A328" s="75"/>
      <c r="B328" s="30"/>
      <c r="C328" s="302" t="s">
        <v>498</v>
      </c>
      <c r="D328" s="302"/>
      <c r="E328" s="302"/>
      <c r="F328" s="44" t="s">
        <v>96</v>
      </c>
      <c r="G328" s="52">
        <v>4</v>
      </c>
      <c r="H328" s="204"/>
      <c r="I328" s="195"/>
    </row>
    <row r="329" spans="1:9" ht="47.4" customHeight="1" x14ac:dyDescent="0.3">
      <c r="A329" s="75"/>
      <c r="B329" s="30"/>
      <c r="C329" s="302" t="s">
        <v>499</v>
      </c>
      <c r="D329" s="302"/>
      <c r="E329" s="302"/>
      <c r="F329" s="44" t="s">
        <v>96</v>
      </c>
      <c r="G329" s="52">
        <v>4</v>
      </c>
      <c r="H329" s="204"/>
      <c r="I329" s="200"/>
    </row>
    <row r="330" spans="1:9" ht="14.4" customHeight="1" x14ac:dyDescent="0.3">
      <c r="A330" s="25" t="s">
        <v>338</v>
      </c>
      <c r="B330" s="21"/>
      <c r="C330" s="335" t="s">
        <v>724</v>
      </c>
      <c r="D330" s="336"/>
      <c r="E330" s="337"/>
      <c r="F330" s="55"/>
      <c r="H330" s="217"/>
      <c r="I330" s="217"/>
    </row>
    <row r="331" spans="1:9" ht="26.4" x14ac:dyDescent="0.3">
      <c r="A331" s="75" t="s">
        <v>726</v>
      </c>
      <c r="B331" s="25" t="s">
        <v>299</v>
      </c>
      <c r="C331" s="54" t="s">
        <v>725</v>
      </c>
      <c r="F331" s="55"/>
      <c r="H331" s="217"/>
      <c r="I331" s="217"/>
    </row>
    <row r="332" spans="1:9" x14ac:dyDescent="0.3">
      <c r="A332" s="75" t="s">
        <v>727</v>
      </c>
      <c r="B332" s="30"/>
      <c r="C332" s="302" t="s">
        <v>300</v>
      </c>
      <c r="D332" s="302"/>
      <c r="E332" s="302"/>
      <c r="F332" s="55"/>
      <c r="H332" s="217"/>
      <c r="I332" s="217"/>
    </row>
    <row r="333" spans="1:9" ht="31.8" customHeight="1" x14ac:dyDescent="0.3">
      <c r="A333" s="75"/>
      <c r="B333" s="30"/>
      <c r="C333" s="302" t="s">
        <v>500</v>
      </c>
      <c r="D333" s="302"/>
      <c r="E333" s="302"/>
      <c r="F333" s="256" t="s">
        <v>293</v>
      </c>
      <c r="G333" s="52">
        <v>2</v>
      </c>
      <c r="H333" s="204"/>
      <c r="I333" s="200"/>
    </row>
    <row r="334" spans="1:9" ht="31.8" customHeight="1" x14ac:dyDescent="0.3">
      <c r="A334" s="75"/>
      <c r="B334" s="30"/>
      <c r="C334" s="302" t="s">
        <v>501</v>
      </c>
      <c r="D334" s="302"/>
      <c r="E334" s="302"/>
      <c r="F334" s="256" t="s">
        <v>293</v>
      </c>
      <c r="G334" s="52">
        <v>2</v>
      </c>
      <c r="H334" s="204"/>
      <c r="I334" s="200"/>
    </row>
    <row r="335" spans="1:9" ht="25.2" customHeight="1" x14ac:dyDescent="0.3">
      <c r="A335" s="75" t="s">
        <v>728</v>
      </c>
      <c r="B335" s="83" t="s">
        <v>1433</v>
      </c>
      <c r="C335" s="329" t="s">
        <v>302</v>
      </c>
      <c r="D335" s="329"/>
      <c r="E335" s="329"/>
      <c r="F335" s="55"/>
      <c r="H335" s="217"/>
      <c r="I335" s="217"/>
    </row>
    <row r="336" spans="1:9" ht="30.6" customHeight="1" x14ac:dyDescent="0.3">
      <c r="A336" s="75"/>
      <c r="B336" s="30"/>
      <c r="C336" s="302" t="s">
        <v>304</v>
      </c>
      <c r="D336" s="302"/>
      <c r="E336" s="302"/>
      <c r="F336" s="55"/>
      <c r="H336" s="217"/>
      <c r="I336" s="217"/>
    </row>
    <row r="337" spans="1:9" ht="32.4" customHeight="1" x14ac:dyDescent="0.3">
      <c r="A337" s="75"/>
      <c r="B337" s="30"/>
      <c r="C337" s="302" t="s">
        <v>505</v>
      </c>
      <c r="D337" s="302"/>
      <c r="E337" s="302"/>
      <c r="F337" s="55" t="s">
        <v>305</v>
      </c>
      <c r="G337" s="49">
        <v>1</v>
      </c>
      <c r="H337" s="204">
        <v>20000</v>
      </c>
      <c r="I337" s="200">
        <f>H337</f>
        <v>20000</v>
      </c>
    </row>
    <row r="338" spans="1:9" ht="27.6" customHeight="1" x14ac:dyDescent="0.3">
      <c r="A338" s="75"/>
      <c r="B338" s="30"/>
      <c r="C338" s="302" t="s">
        <v>506</v>
      </c>
      <c r="D338" s="302"/>
      <c r="E338" s="302"/>
      <c r="F338" s="55" t="s">
        <v>60</v>
      </c>
      <c r="H338" s="204">
        <v>20000</v>
      </c>
      <c r="I338" s="200"/>
    </row>
    <row r="339" spans="1:9" ht="20.399999999999999" customHeight="1" x14ac:dyDescent="0.3">
      <c r="A339" s="271" t="s">
        <v>30</v>
      </c>
      <c r="B339" s="271"/>
      <c r="C339" s="271"/>
      <c r="D339" s="271"/>
      <c r="E339" s="271"/>
      <c r="F339" s="271"/>
      <c r="G339" s="271"/>
      <c r="H339" s="271"/>
      <c r="I339" s="196" t="s">
        <v>811</v>
      </c>
    </row>
    <row r="340" spans="1:9" s="53" customFormat="1" ht="13.2" x14ac:dyDescent="0.3">
      <c r="A340" s="289" t="s">
        <v>1161</v>
      </c>
      <c r="B340" s="289"/>
      <c r="C340" s="289"/>
      <c r="D340" s="289"/>
      <c r="E340" s="289"/>
      <c r="F340" s="289"/>
      <c r="G340" s="289"/>
      <c r="H340" s="289"/>
      <c r="I340" s="289"/>
    </row>
    <row r="341" spans="1:9" ht="27.6" customHeight="1" x14ac:dyDescent="0.3">
      <c r="A341" s="24" t="s">
        <v>1</v>
      </c>
      <c r="B341" s="24" t="s">
        <v>2</v>
      </c>
      <c r="C341" s="311" t="s">
        <v>3</v>
      </c>
      <c r="D341" s="311"/>
      <c r="E341" s="311"/>
      <c r="F341" s="24" t="s">
        <v>4</v>
      </c>
      <c r="G341" s="1" t="s">
        <v>5</v>
      </c>
      <c r="H341" s="190" t="s">
        <v>6</v>
      </c>
      <c r="I341" s="191" t="s">
        <v>7</v>
      </c>
    </row>
    <row r="342" spans="1:9" ht="27.6" customHeight="1" x14ac:dyDescent="0.3">
      <c r="A342" s="346" t="s">
        <v>31</v>
      </c>
      <c r="B342" s="346"/>
      <c r="C342" s="346"/>
      <c r="D342" s="346"/>
      <c r="E342" s="346"/>
      <c r="F342" s="346"/>
      <c r="G342" s="346"/>
      <c r="H342" s="346"/>
      <c r="I342" s="234" t="str">
        <f>I339</f>
        <v>R</v>
      </c>
    </row>
    <row r="343" spans="1:9" ht="13.8" customHeight="1" x14ac:dyDescent="0.3">
      <c r="A343" s="75" t="s">
        <v>729</v>
      </c>
      <c r="B343" s="30"/>
      <c r="C343" s="301" t="s">
        <v>306</v>
      </c>
      <c r="D343" s="302"/>
      <c r="E343" s="303"/>
      <c r="F343" s="55"/>
      <c r="H343" s="217"/>
      <c r="I343" s="217"/>
    </row>
    <row r="344" spans="1:9" x14ac:dyDescent="0.3">
      <c r="A344" s="75"/>
      <c r="B344" s="30"/>
      <c r="C344" s="338" t="s">
        <v>307</v>
      </c>
      <c r="D344" s="338"/>
      <c r="E344" s="338"/>
      <c r="F344" s="55"/>
      <c r="H344" s="217"/>
      <c r="I344" s="217"/>
    </row>
    <row r="345" spans="1:9" ht="25.2" customHeight="1" x14ac:dyDescent="0.3">
      <c r="A345" s="75"/>
      <c r="B345" s="30"/>
      <c r="C345" s="302" t="s">
        <v>507</v>
      </c>
      <c r="D345" s="302"/>
      <c r="E345" s="302"/>
      <c r="F345" s="260" t="s">
        <v>95</v>
      </c>
      <c r="G345" s="261">
        <v>40</v>
      </c>
      <c r="H345" s="204"/>
      <c r="I345" s="200"/>
    </row>
    <row r="346" spans="1:9" x14ac:dyDescent="0.3">
      <c r="A346" s="75" t="s">
        <v>730</v>
      </c>
      <c r="B346" s="16"/>
      <c r="C346" s="301" t="s">
        <v>308</v>
      </c>
      <c r="D346" s="302"/>
      <c r="E346" s="303"/>
      <c r="G346" s="48"/>
      <c r="I346" s="217"/>
    </row>
    <row r="347" spans="1:9" ht="29.4" customHeight="1" x14ac:dyDescent="0.3">
      <c r="A347" s="328"/>
      <c r="C347" s="301" t="s">
        <v>309</v>
      </c>
      <c r="D347" s="302"/>
      <c r="E347" s="303"/>
      <c r="F347" s="296" t="s">
        <v>95</v>
      </c>
      <c r="G347" s="297">
        <v>40</v>
      </c>
      <c r="H347" s="330"/>
      <c r="I347" s="298"/>
    </row>
    <row r="348" spans="1:9" ht="68.400000000000006" customHeight="1" x14ac:dyDescent="0.3">
      <c r="A348" s="328"/>
      <c r="C348" s="301" t="s">
        <v>508</v>
      </c>
      <c r="D348" s="302"/>
      <c r="E348" s="303"/>
      <c r="F348" s="296"/>
      <c r="G348" s="297"/>
      <c r="H348" s="330"/>
      <c r="I348" s="298"/>
    </row>
    <row r="349" spans="1:9" ht="41.4" customHeight="1" x14ac:dyDescent="0.3">
      <c r="A349" s="48"/>
      <c r="C349" s="301" t="s">
        <v>310</v>
      </c>
      <c r="D349" s="302"/>
      <c r="E349" s="303"/>
      <c r="F349" s="55"/>
      <c r="H349" s="217"/>
      <c r="I349" s="225"/>
    </row>
    <row r="350" spans="1:9" ht="38.4" customHeight="1" x14ac:dyDescent="0.3">
      <c r="A350" s="48"/>
      <c r="C350" s="301" t="s">
        <v>311</v>
      </c>
      <c r="D350" s="302"/>
      <c r="E350" s="303"/>
      <c r="F350" s="55"/>
      <c r="H350" s="217"/>
      <c r="I350" s="225"/>
    </row>
    <row r="351" spans="1:9" x14ac:dyDescent="0.25">
      <c r="A351" s="48" t="s">
        <v>731</v>
      </c>
      <c r="B351" s="170" t="s">
        <v>1434</v>
      </c>
      <c r="C351" s="63" t="s">
        <v>312</v>
      </c>
      <c r="D351" s="77"/>
      <c r="E351" s="77"/>
      <c r="F351" s="30"/>
      <c r="H351" s="206"/>
      <c r="I351" s="230"/>
    </row>
    <row r="352" spans="1:9" x14ac:dyDescent="0.3">
      <c r="A352" s="48"/>
      <c r="C352" s="301" t="s">
        <v>509</v>
      </c>
      <c r="D352" s="302"/>
      <c r="E352" s="303"/>
      <c r="F352" s="55" t="s">
        <v>291</v>
      </c>
      <c r="G352" s="49">
        <v>5</v>
      </c>
      <c r="H352" s="217"/>
      <c r="I352" s="225"/>
    </row>
    <row r="353" spans="1:9" ht="25.2" customHeight="1" x14ac:dyDescent="0.3">
      <c r="A353" s="48"/>
      <c r="C353" s="301" t="s">
        <v>511</v>
      </c>
      <c r="D353" s="302"/>
      <c r="E353" s="303"/>
      <c r="F353" s="61" t="s">
        <v>315</v>
      </c>
      <c r="G353" s="49">
        <v>225</v>
      </c>
      <c r="H353" s="204"/>
      <c r="I353" s="200"/>
    </row>
    <row r="354" spans="1:9" ht="31.8" customHeight="1" x14ac:dyDescent="0.3">
      <c r="A354" s="48"/>
      <c r="C354" s="301" t="s">
        <v>314</v>
      </c>
      <c r="D354" s="302"/>
      <c r="E354" s="303"/>
      <c r="F354" s="61"/>
      <c r="H354" s="206"/>
      <c r="I354" s="230"/>
    </row>
    <row r="355" spans="1:9" ht="20.399999999999999" customHeight="1" x14ac:dyDescent="0.3">
      <c r="A355" s="48"/>
      <c r="C355" s="301" t="s">
        <v>512</v>
      </c>
      <c r="D355" s="302"/>
      <c r="E355" s="303"/>
      <c r="F355" s="61" t="s">
        <v>315</v>
      </c>
      <c r="G355" s="49">
        <v>0</v>
      </c>
      <c r="H355" s="206"/>
      <c r="I355" s="230"/>
    </row>
    <row r="356" spans="1:9" ht="21" customHeight="1" x14ac:dyDescent="0.3">
      <c r="A356" s="48"/>
      <c r="C356" s="301" t="s">
        <v>513</v>
      </c>
      <c r="D356" s="302"/>
      <c r="E356" s="303"/>
      <c r="F356" s="61" t="s">
        <v>315</v>
      </c>
      <c r="G356" s="49">
        <v>0</v>
      </c>
      <c r="H356" s="206"/>
      <c r="I356" s="230"/>
    </row>
    <row r="357" spans="1:9" ht="13.2" customHeight="1" x14ac:dyDescent="0.25">
      <c r="A357" s="48" t="s">
        <v>732</v>
      </c>
      <c r="B357" s="170" t="s">
        <v>1435</v>
      </c>
      <c r="C357" s="79" t="s">
        <v>316</v>
      </c>
      <c r="D357" s="77"/>
      <c r="E357" s="77"/>
      <c r="F357" s="30"/>
      <c r="H357" s="206"/>
      <c r="I357" s="230"/>
    </row>
    <row r="358" spans="1:9" x14ac:dyDescent="0.25">
      <c r="A358" s="48"/>
      <c r="C358" s="79"/>
      <c r="D358" s="77"/>
      <c r="E358" s="77"/>
      <c r="F358" s="30"/>
      <c r="H358" s="206"/>
      <c r="I358" s="230"/>
    </row>
    <row r="359" spans="1:9" x14ac:dyDescent="0.3">
      <c r="A359" s="48"/>
      <c r="C359" s="301" t="s">
        <v>317</v>
      </c>
      <c r="D359" s="302"/>
      <c r="E359" s="303"/>
      <c r="F359" s="30"/>
      <c r="H359" s="206"/>
      <c r="I359" s="230"/>
    </row>
    <row r="360" spans="1:9" ht="29.4" customHeight="1" x14ac:dyDescent="0.3">
      <c r="A360" s="48"/>
      <c r="C360" s="301" t="s">
        <v>514</v>
      </c>
      <c r="D360" s="302"/>
      <c r="E360" s="303"/>
      <c r="F360" s="61" t="s">
        <v>95</v>
      </c>
      <c r="G360" s="49">
        <v>75</v>
      </c>
      <c r="H360" s="204"/>
      <c r="I360" s="200"/>
    </row>
    <row r="361" spans="1:9" x14ac:dyDescent="0.3">
      <c r="A361" s="48"/>
      <c r="C361" s="301" t="s">
        <v>318</v>
      </c>
      <c r="D361" s="302"/>
      <c r="E361" s="303"/>
      <c r="F361" s="30"/>
      <c r="H361" s="206"/>
      <c r="I361" s="230"/>
    </row>
    <row r="362" spans="1:9" ht="30" customHeight="1" x14ac:dyDescent="0.3">
      <c r="A362" s="48"/>
      <c r="C362" s="301" t="s">
        <v>515</v>
      </c>
      <c r="D362" s="302"/>
      <c r="E362" s="303"/>
      <c r="F362" s="61" t="s">
        <v>77</v>
      </c>
      <c r="G362" s="49">
        <v>0</v>
      </c>
      <c r="H362" s="206"/>
      <c r="I362" s="230"/>
    </row>
    <row r="363" spans="1:9" x14ac:dyDescent="0.3">
      <c r="A363" s="48" t="s">
        <v>733</v>
      </c>
      <c r="B363" s="170" t="s">
        <v>1428</v>
      </c>
      <c r="C363" s="354" t="s">
        <v>319</v>
      </c>
      <c r="D363" s="355"/>
      <c r="E363" s="356"/>
      <c r="F363" s="30"/>
      <c r="H363" s="206"/>
      <c r="I363" s="230"/>
    </row>
    <row r="364" spans="1:9" ht="29.4" customHeight="1" x14ac:dyDescent="0.3">
      <c r="A364" s="48"/>
      <c r="C364" s="301" t="s">
        <v>320</v>
      </c>
      <c r="D364" s="302"/>
      <c r="E364" s="303"/>
      <c r="F364" s="30"/>
      <c r="H364" s="206"/>
      <c r="I364" s="230"/>
    </row>
    <row r="365" spans="1:9" x14ac:dyDescent="0.3">
      <c r="A365" s="48"/>
      <c r="C365" s="301" t="s">
        <v>321</v>
      </c>
      <c r="D365" s="302"/>
      <c r="E365" s="303"/>
      <c r="F365" s="30"/>
      <c r="H365" s="206"/>
      <c r="I365" s="230"/>
    </row>
    <row r="366" spans="1:9" ht="41.4" customHeight="1" x14ac:dyDescent="0.3">
      <c r="A366" s="48"/>
      <c r="C366" s="301" t="s">
        <v>516</v>
      </c>
      <c r="D366" s="302"/>
      <c r="E366" s="303"/>
      <c r="F366" s="61" t="s">
        <v>289</v>
      </c>
      <c r="G366" s="49">
        <v>30</v>
      </c>
      <c r="H366" s="204"/>
      <c r="I366" s="200"/>
    </row>
    <row r="367" spans="1:9" x14ac:dyDescent="0.3">
      <c r="A367" s="48"/>
      <c r="C367" s="301" t="s">
        <v>322</v>
      </c>
      <c r="D367" s="302"/>
      <c r="E367" s="303"/>
      <c r="F367" s="30"/>
      <c r="H367" s="206"/>
      <c r="I367" s="230"/>
    </row>
    <row r="368" spans="1:9" ht="31.8" customHeight="1" x14ac:dyDescent="0.3">
      <c r="A368" s="48"/>
      <c r="C368" s="301" t="s">
        <v>517</v>
      </c>
      <c r="D368" s="302"/>
      <c r="E368" s="303"/>
      <c r="F368" s="61" t="s">
        <v>289</v>
      </c>
      <c r="G368" s="49">
        <v>30</v>
      </c>
      <c r="H368" s="204"/>
      <c r="I368" s="200"/>
    </row>
    <row r="369" spans="1:9" ht="42.6" customHeight="1" x14ac:dyDescent="0.25">
      <c r="A369" s="48" t="s">
        <v>734</v>
      </c>
      <c r="B369" s="83"/>
      <c r="C369" s="342" t="s">
        <v>534</v>
      </c>
      <c r="D369" s="342"/>
      <c r="E369" s="343"/>
      <c r="F369" s="61" t="s">
        <v>289</v>
      </c>
      <c r="G369" s="49">
        <v>30</v>
      </c>
      <c r="H369" s="204"/>
      <c r="I369" s="200"/>
    </row>
    <row r="370" spans="1:9" ht="15" customHeight="1" x14ac:dyDescent="0.25">
      <c r="A370" s="48" t="s">
        <v>735</v>
      </c>
      <c r="B370" s="83"/>
      <c r="C370" s="84" t="s">
        <v>536</v>
      </c>
      <c r="D370" s="42"/>
      <c r="E370" s="50"/>
      <c r="F370" s="61"/>
      <c r="H370" s="204"/>
      <c r="I370" s="195"/>
    </row>
    <row r="371" spans="1:9" ht="38.4" customHeight="1" x14ac:dyDescent="0.3">
      <c r="A371" s="48"/>
      <c r="B371" s="83"/>
      <c r="C371" s="85" t="s">
        <v>538</v>
      </c>
      <c r="D371" s="302" t="s">
        <v>539</v>
      </c>
      <c r="E371" s="303"/>
      <c r="F371" s="61" t="s">
        <v>289</v>
      </c>
      <c r="G371" s="49">
        <v>30</v>
      </c>
      <c r="H371" s="204"/>
      <c r="I371" s="200"/>
    </row>
    <row r="372" spans="1:9" ht="40.200000000000003" customHeight="1" x14ac:dyDescent="0.3">
      <c r="A372" s="48"/>
      <c r="B372" s="83"/>
      <c r="C372" s="85" t="s">
        <v>540</v>
      </c>
      <c r="D372" s="302" t="s">
        <v>541</v>
      </c>
      <c r="E372" s="303"/>
      <c r="F372" s="61" t="s">
        <v>289</v>
      </c>
      <c r="G372" s="49">
        <v>30</v>
      </c>
      <c r="H372" s="204"/>
      <c r="I372" s="200"/>
    </row>
    <row r="373" spans="1:9" ht="26.4" x14ac:dyDescent="0.3">
      <c r="A373" s="48" t="s">
        <v>734</v>
      </c>
      <c r="B373" s="25" t="s">
        <v>324</v>
      </c>
      <c r="C373" s="339" t="s">
        <v>736</v>
      </c>
      <c r="D373" s="340"/>
      <c r="E373" s="341"/>
      <c r="F373" s="30"/>
      <c r="H373" s="206"/>
      <c r="I373" s="230"/>
    </row>
    <row r="374" spans="1:9" ht="22.2" customHeight="1" x14ac:dyDescent="0.25">
      <c r="A374" s="48"/>
      <c r="B374" s="65"/>
      <c r="C374" s="301" t="s">
        <v>518</v>
      </c>
      <c r="D374" s="302"/>
      <c r="E374" s="303"/>
      <c r="F374" s="61" t="s">
        <v>532</v>
      </c>
      <c r="G374" s="49">
        <v>1</v>
      </c>
      <c r="H374" s="204"/>
      <c r="I374" s="230"/>
    </row>
    <row r="375" spans="1:9" ht="20.399999999999999" customHeight="1" x14ac:dyDescent="0.3">
      <c r="A375" s="274" t="s">
        <v>326</v>
      </c>
      <c r="B375" s="275"/>
      <c r="C375" s="275"/>
      <c r="D375" s="275"/>
      <c r="E375" s="275"/>
      <c r="F375" s="275"/>
      <c r="G375" s="275"/>
      <c r="H375" s="276"/>
      <c r="I375" s="196" t="s">
        <v>811</v>
      </c>
    </row>
    <row r="376" spans="1:9" x14ac:dyDescent="0.3">
      <c r="C376" s="31"/>
      <c r="D376" s="31"/>
      <c r="E376" s="31"/>
      <c r="F376" s="73"/>
      <c r="H376" s="202"/>
      <c r="I376" s="202"/>
    </row>
    <row r="377" spans="1:9" x14ac:dyDescent="0.3">
      <c r="C377" s="31"/>
      <c r="D377" s="31"/>
      <c r="E377" s="31"/>
      <c r="F377" s="73"/>
      <c r="H377" s="202"/>
      <c r="I377" s="202"/>
    </row>
    <row r="378" spans="1:9" x14ac:dyDescent="0.3">
      <c r="C378" s="31"/>
      <c r="D378" s="31"/>
      <c r="E378" s="31"/>
      <c r="F378" s="73"/>
      <c r="H378" s="202"/>
      <c r="I378" s="202"/>
    </row>
    <row r="379" spans="1:9" x14ac:dyDescent="0.3">
      <c r="C379" s="31"/>
      <c r="D379" s="31"/>
      <c r="E379" s="31"/>
      <c r="F379" s="73"/>
      <c r="H379" s="202"/>
      <c r="I379" s="202"/>
    </row>
    <row r="380" spans="1:9" x14ac:dyDescent="0.3">
      <c r="C380" s="31"/>
      <c r="D380" s="31"/>
      <c r="E380" s="31"/>
      <c r="F380" s="73"/>
      <c r="H380" s="202"/>
      <c r="I380" s="202"/>
    </row>
    <row r="381" spans="1:9" x14ac:dyDescent="0.3">
      <c r="C381" s="31"/>
      <c r="D381" s="31"/>
      <c r="E381" s="31"/>
      <c r="F381" s="73"/>
      <c r="H381" s="202"/>
      <c r="I381" s="202"/>
    </row>
    <row r="382" spans="1:9" x14ac:dyDescent="0.3">
      <c r="C382" s="31"/>
      <c r="D382" s="31"/>
      <c r="E382" s="31"/>
      <c r="F382" s="73"/>
      <c r="H382" s="202"/>
      <c r="I382" s="202"/>
    </row>
    <row r="383" spans="1:9" x14ac:dyDescent="0.3">
      <c r="C383" s="31"/>
      <c r="D383" s="31"/>
      <c r="E383" s="31"/>
      <c r="F383" s="73"/>
      <c r="H383" s="202"/>
      <c r="I383" s="202"/>
    </row>
    <row r="384" spans="1:9" x14ac:dyDescent="0.3">
      <c r="C384" s="31"/>
      <c r="D384" s="31"/>
      <c r="E384" s="31"/>
      <c r="F384" s="73"/>
      <c r="H384" s="202"/>
      <c r="I384" s="202"/>
    </row>
    <row r="385" spans="3:9" x14ac:dyDescent="0.3">
      <c r="C385" s="31"/>
      <c r="D385" s="31"/>
      <c r="E385" s="31"/>
      <c r="F385" s="73"/>
      <c r="H385" s="202"/>
      <c r="I385" s="202"/>
    </row>
    <row r="386" spans="3:9" x14ac:dyDescent="0.3">
      <c r="C386" s="31"/>
      <c r="D386" s="31"/>
      <c r="E386" s="31"/>
      <c r="F386" s="73"/>
      <c r="H386" s="202"/>
      <c r="I386" s="202"/>
    </row>
    <row r="387" spans="3:9" x14ac:dyDescent="0.3">
      <c r="C387" s="31"/>
      <c r="D387" s="31"/>
      <c r="E387" s="31"/>
      <c r="F387" s="73"/>
      <c r="H387" s="202"/>
      <c r="I387" s="202"/>
    </row>
    <row r="388" spans="3:9" x14ac:dyDescent="0.3">
      <c r="C388" s="31"/>
      <c r="D388" s="31"/>
      <c r="E388" s="31"/>
      <c r="F388" s="73"/>
      <c r="H388" s="202"/>
      <c r="I388" s="202"/>
    </row>
    <row r="389" spans="3:9" x14ac:dyDescent="0.3">
      <c r="C389" s="31"/>
      <c r="D389" s="31"/>
      <c r="E389" s="31"/>
      <c r="F389" s="73"/>
      <c r="H389" s="202"/>
      <c r="I389" s="202"/>
    </row>
    <row r="390" spans="3:9" x14ac:dyDescent="0.3">
      <c r="C390" s="31"/>
      <c r="D390" s="31"/>
      <c r="E390" s="31"/>
      <c r="F390" s="73"/>
      <c r="H390" s="202"/>
      <c r="I390" s="202"/>
    </row>
    <row r="391" spans="3:9" x14ac:dyDescent="0.3">
      <c r="C391" s="31"/>
      <c r="D391" s="31"/>
      <c r="E391" s="31"/>
      <c r="F391" s="73"/>
      <c r="H391" s="202"/>
      <c r="I391" s="202"/>
    </row>
    <row r="392" spans="3:9" x14ac:dyDescent="0.3">
      <c r="C392" s="31"/>
      <c r="D392" s="31"/>
      <c r="E392" s="31"/>
      <c r="F392" s="73"/>
      <c r="H392" s="202"/>
      <c r="I392" s="202"/>
    </row>
    <row r="393" spans="3:9" x14ac:dyDescent="0.3">
      <c r="C393" s="31"/>
      <c r="D393" s="31"/>
      <c r="E393" s="31"/>
      <c r="F393" s="73"/>
      <c r="H393" s="202"/>
      <c r="I393" s="202"/>
    </row>
    <row r="394" spans="3:9" x14ac:dyDescent="0.3">
      <c r="C394" s="31"/>
      <c r="D394" s="31"/>
      <c r="E394" s="31"/>
      <c r="F394" s="73"/>
      <c r="H394" s="202"/>
      <c r="I394" s="202"/>
    </row>
    <row r="395" spans="3:9" x14ac:dyDescent="0.3">
      <c r="C395" s="31"/>
      <c r="D395" s="31"/>
      <c r="E395" s="31"/>
      <c r="F395" s="73"/>
      <c r="H395" s="202"/>
      <c r="I395" s="202"/>
    </row>
    <row r="396" spans="3:9" x14ac:dyDescent="0.3">
      <c r="C396" s="31"/>
      <c r="D396" s="31"/>
      <c r="E396" s="31"/>
      <c r="F396" s="73"/>
      <c r="H396" s="202"/>
      <c r="I396" s="202"/>
    </row>
  </sheetData>
  <mergeCells count="351">
    <mergeCell ref="A310:I310"/>
    <mergeCell ref="C311:E311"/>
    <mergeCell ref="A312:H312"/>
    <mergeCell ref="A339:H339"/>
    <mergeCell ref="A340:I340"/>
    <mergeCell ref="C341:E341"/>
    <mergeCell ref="A342:H342"/>
    <mergeCell ref="A375:H375"/>
    <mergeCell ref="C286:E286"/>
    <mergeCell ref="C287:E287"/>
    <mergeCell ref="C288:E288"/>
    <mergeCell ref="C324:E324"/>
    <mergeCell ref="C318:E318"/>
    <mergeCell ref="C319:E319"/>
    <mergeCell ref="C332:E332"/>
    <mergeCell ref="C374:E374"/>
    <mergeCell ref="C361:E361"/>
    <mergeCell ref="C362:E362"/>
    <mergeCell ref="C363:E363"/>
    <mergeCell ref="C364:E364"/>
    <mergeCell ref="C365:E365"/>
    <mergeCell ref="C366:E366"/>
    <mergeCell ref="C367:E367"/>
    <mergeCell ref="C368:E368"/>
    <mergeCell ref="A309:H309"/>
    <mergeCell ref="A189:I189"/>
    <mergeCell ref="C190:E190"/>
    <mergeCell ref="A191:H191"/>
    <mergeCell ref="A213:H213"/>
    <mergeCell ref="A214:I214"/>
    <mergeCell ref="C215:E215"/>
    <mergeCell ref="C196:E196"/>
    <mergeCell ref="C274:E274"/>
    <mergeCell ref="C217:E217"/>
    <mergeCell ref="C279:E279"/>
    <mergeCell ref="C280:E280"/>
    <mergeCell ref="C299:E299"/>
    <mergeCell ref="C231:E231"/>
    <mergeCell ref="C232:E232"/>
    <mergeCell ref="C233:E233"/>
    <mergeCell ref="C234:E234"/>
    <mergeCell ref="C235:E235"/>
    <mergeCell ref="C236:E236"/>
    <mergeCell ref="C237:E237"/>
    <mergeCell ref="C245:E245"/>
    <mergeCell ref="C201:E201"/>
    <mergeCell ref="C278:E278"/>
    <mergeCell ref="C257:E257"/>
    <mergeCell ref="A188:H188"/>
    <mergeCell ref="C185:E185"/>
    <mergeCell ref="C181:E181"/>
    <mergeCell ref="C182:E182"/>
    <mergeCell ref="C184:E184"/>
    <mergeCell ref="C197:E197"/>
    <mergeCell ref="C198:E198"/>
    <mergeCell ref="C199:E199"/>
    <mergeCell ref="A20:H20"/>
    <mergeCell ref="A21:I21"/>
    <mergeCell ref="C22:E22"/>
    <mergeCell ref="A23:H23"/>
    <mergeCell ref="A40:H40"/>
    <mergeCell ref="A41:I41"/>
    <mergeCell ref="C42:E42"/>
    <mergeCell ref="A43:H43"/>
    <mergeCell ref="C107:E107"/>
    <mergeCell ref="C46:E46"/>
    <mergeCell ref="C47:E47"/>
    <mergeCell ref="C48:E48"/>
    <mergeCell ref="C49:E49"/>
    <mergeCell ref="C50:E50"/>
    <mergeCell ref="C91:E91"/>
    <mergeCell ref="C55:E55"/>
    <mergeCell ref="C269:E269"/>
    <mergeCell ref="C238:E238"/>
    <mergeCell ref="C239:E239"/>
    <mergeCell ref="C240:E240"/>
    <mergeCell ref="C258:E258"/>
    <mergeCell ref="C259:E259"/>
    <mergeCell ref="C260:E260"/>
    <mergeCell ref="A270:H270"/>
    <mergeCell ref="A271:I271"/>
    <mergeCell ref="C272:E272"/>
    <mergeCell ref="A273:H273"/>
    <mergeCell ref="C160:E160"/>
    <mergeCell ref="C169:E169"/>
    <mergeCell ref="C170:E170"/>
    <mergeCell ref="C110:E110"/>
    <mergeCell ref="A111:H111"/>
    <mergeCell ref="A136:I136"/>
    <mergeCell ref="C137:E137"/>
    <mergeCell ref="A138:H138"/>
    <mergeCell ref="A162:H162"/>
    <mergeCell ref="A163:I163"/>
    <mergeCell ref="C143:E143"/>
    <mergeCell ref="C112:E112"/>
    <mergeCell ref="C113:E113"/>
    <mergeCell ref="C114:E114"/>
    <mergeCell ref="C133:E133"/>
    <mergeCell ref="C134:E134"/>
    <mergeCell ref="C139:E139"/>
    <mergeCell ref="C140:E140"/>
    <mergeCell ref="C130:E130"/>
    <mergeCell ref="C145:E145"/>
    <mergeCell ref="C164:E164"/>
    <mergeCell ref="A165:H165"/>
    <mergeCell ref="C161:E161"/>
    <mergeCell ref="C146:E146"/>
    <mergeCell ref="C154:E154"/>
    <mergeCell ref="C155:E155"/>
    <mergeCell ref="C82:E82"/>
    <mergeCell ref="A86:H86"/>
    <mergeCell ref="A87:I87"/>
    <mergeCell ref="C88:E88"/>
    <mergeCell ref="A89:H89"/>
    <mergeCell ref="A108:H108"/>
    <mergeCell ref="A109:I109"/>
    <mergeCell ref="C131:E131"/>
    <mergeCell ref="A135:H135"/>
    <mergeCell ref="C97:E97"/>
    <mergeCell ref="C98:E98"/>
    <mergeCell ref="C142:E142"/>
    <mergeCell ref="C141:E141"/>
    <mergeCell ref="C144:E144"/>
    <mergeCell ref="C147:E147"/>
    <mergeCell ref="C102:E102"/>
    <mergeCell ref="C100:E100"/>
    <mergeCell ref="C85:E85"/>
    <mergeCell ref="C90:E90"/>
    <mergeCell ref="C17:E17"/>
    <mergeCell ref="C18:E18"/>
    <mergeCell ref="C19:E19"/>
    <mergeCell ref="C118:E118"/>
    <mergeCell ref="C103:E103"/>
    <mergeCell ref="C59:E59"/>
    <mergeCell ref="C69:E69"/>
    <mergeCell ref="C70:E70"/>
    <mergeCell ref="C71:E71"/>
    <mergeCell ref="C72:E72"/>
    <mergeCell ref="C74:E74"/>
    <mergeCell ref="C76:E76"/>
    <mergeCell ref="C65:E65"/>
    <mergeCell ref="C67:E67"/>
    <mergeCell ref="C52:E52"/>
    <mergeCell ref="C53:E53"/>
    <mergeCell ref="C31:E31"/>
    <mergeCell ref="C57:E57"/>
    <mergeCell ref="C104:E104"/>
    <mergeCell ref="C105:E105"/>
    <mergeCell ref="C99:E99"/>
    <mergeCell ref="C93:E93"/>
    <mergeCell ref="C94:E94"/>
    <mergeCell ref="C101:E101"/>
    <mergeCell ref="C174:E174"/>
    <mergeCell ref="C187:E187"/>
    <mergeCell ref="C326:E326"/>
    <mergeCell ref="C325:E325"/>
    <mergeCell ref="C327:E327"/>
    <mergeCell ref="C303:E303"/>
    <mergeCell ref="C300:E300"/>
    <mergeCell ref="C298:E298"/>
    <mergeCell ref="C292:E292"/>
    <mergeCell ref="C293:E293"/>
    <mergeCell ref="C320:E320"/>
    <mergeCell ref="C321:E321"/>
    <mergeCell ref="C322:E322"/>
    <mergeCell ref="C304:E304"/>
    <mergeCell ref="C301:E301"/>
    <mergeCell ref="C302:E302"/>
    <mergeCell ref="C177:E177"/>
    <mergeCell ref="C289:E289"/>
    <mergeCell ref="C290:E290"/>
    <mergeCell ref="C291:E291"/>
    <mergeCell ref="C284:E284"/>
    <mergeCell ref="C317:E317"/>
    <mergeCell ref="C186:E186"/>
    <mergeCell ref="C277:E277"/>
    <mergeCell ref="C172:E172"/>
    <mergeCell ref="C167:E167"/>
    <mergeCell ref="C168:E168"/>
    <mergeCell ref="C171:E171"/>
    <mergeCell ref="C166:E166"/>
    <mergeCell ref="C180:E180"/>
    <mergeCell ref="C253:E253"/>
    <mergeCell ref="C256:E256"/>
    <mergeCell ref="C276:E276"/>
    <mergeCell ref="C275:E275"/>
    <mergeCell ref="C262:E262"/>
    <mergeCell ref="C221:E221"/>
    <mergeCell ref="C263:E263"/>
    <mergeCell ref="C264:E264"/>
    <mergeCell ref="C265:E265"/>
    <mergeCell ref="C266:E266"/>
    <mergeCell ref="C247:E247"/>
    <mergeCell ref="C248:E248"/>
    <mergeCell ref="A216:H216"/>
    <mergeCell ref="A241:H241"/>
    <mergeCell ref="A242:I242"/>
    <mergeCell ref="C243:E243"/>
    <mergeCell ref="A244:H244"/>
    <mergeCell ref="C173:E173"/>
    <mergeCell ref="C344:E344"/>
    <mergeCell ref="C345:E345"/>
    <mergeCell ref="C346:E346"/>
    <mergeCell ref="C347:E347"/>
    <mergeCell ref="C352:E352"/>
    <mergeCell ref="C373:E373"/>
    <mergeCell ref="C369:E369"/>
    <mergeCell ref="D371:E371"/>
    <mergeCell ref="C359:E359"/>
    <mergeCell ref="C360:E360"/>
    <mergeCell ref="C348:E348"/>
    <mergeCell ref="C349:E349"/>
    <mergeCell ref="C350:E350"/>
    <mergeCell ref="D372:E372"/>
    <mergeCell ref="C354:E354"/>
    <mergeCell ref="C353:E353"/>
    <mergeCell ref="C356:E356"/>
    <mergeCell ref="H347:H348"/>
    <mergeCell ref="C333:E333"/>
    <mergeCell ref="C355:E355"/>
    <mergeCell ref="C254:E254"/>
    <mergeCell ref="C261:E261"/>
    <mergeCell ref="C175:E175"/>
    <mergeCell ref="C176:E176"/>
    <mergeCell ref="C183:E183"/>
    <mergeCell ref="C228:E228"/>
    <mergeCell ref="C220:E220"/>
    <mergeCell ref="C192:E192"/>
    <mergeCell ref="C193:E193"/>
    <mergeCell ref="C194:E194"/>
    <mergeCell ref="C195:E195"/>
    <mergeCell ref="C204:E204"/>
    <mergeCell ref="C205:E205"/>
    <mergeCell ref="C200:E200"/>
    <mergeCell ref="C255:E255"/>
    <mergeCell ref="C330:E330"/>
    <mergeCell ref="C249:E249"/>
    <mergeCell ref="C250:E250"/>
    <mergeCell ref="C251:E251"/>
    <mergeCell ref="C252:E252"/>
    <mergeCell ref="C246:E246"/>
    <mergeCell ref="A347:A348"/>
    <mergeCell ref="C281:E281"/>
    <mergeCell ref="C282:E282"/>
    <mergeCell ref="C283:E283"/>
    <mergeCell ref="C315:E315"/>
    <mergeCell ref="C316:E316"/>
    <mergeCell ref="C294:E294"/>
    <mergeCell ref="C305:E305"/>
    <mergeCell ref="C306:E306"/>
    <mergeCell ref="C307:E307"/>
    <mergeCell ref="C295:E295"/>
    <mergeCell ref="C296:E296"/>
    <mergeCell ref="C285:E285"/>
    <mergeCell ref="C308:E308"/>
    <mergeCell ref="C313:E313"/>
    <mergeCell ref="C314:E314"/>
    <mergeCell ref="C297:E297"/>
    <mergeCell ref="C328:E328"/>
    <mergeCell ref="C329:E329"/>
    <mergeCell ref="C323:E323"/>
    <mergeCell ref="C334:E334"/>
    <mergeCell ref="C335:E335"/>
    <mergeCell ref="C336:E336"/>
    <mergeCell ref="C337:E337"/>
    <mergeCell ref="A1:I1"/>
    <mergeCell ref="C2:E2"/>
    <mergeCell ref="C75:E75"/>
    <mergeCell ref="C77:E77"/>
    <mergeCell ref="C11:E11"/>
    <mergeCell ref="C5:E5"/>
    <mergeCell ref="C6:E6"/>
    <mergeCell ref="C7:E7"/>
    <mergeCell ref="C8:E8"/>
    <mergeCell ref="C9:E9"/>
    <mergeCell ref="C10:E10"/>
    <mergeCell ref="C12:E12"/>
    <mergeCell ref="C29:E29"/>
    <mergeCell ref="C13:E13"/>
    <mergeCell ref="C14:E14"/>
    <mergeCell ref="C15:E15"/>
    <mergeCell ref="C16:E16"/>
    <mergeCell ref="C25:E25"/>
    <mergeCell ref="C26:E26"/>
    <mergeCell ref="C27:E27"/>
    <mergeCell ref="C28:E28"/>
    <mergeCell ref="C24:E24"/>
    <mergeCell ref="C30:E30"/>
    <mergeCell ref="C66:E66"/>
    <mergeCell ref="C132:E132"/>
    <mergeCell ref="C122:E122"/>
    <mergeCell ref="C128:E128"/>
    <mergeCell ref="C125:E125"/>
    <mergeCell ref="C121:E121"/>
    <mergeCell ref="C129:E129"/>
    <mergeCell ref="C78:E78"/>
    <mergeCell ref="C54:E54"/>
    <mergeCell ref="C35:E35"/>
    <mergeCell ref="C36:E36"/>
    <mergeCell ref="C37:E37"/>
    <mergeCell ref="C38:E38"/>
    <mergeCell ref="C39:E39"/>
    <mergeCell ref="C44:E44"/>
    <mergeCell ref="C45:E45"/>
    <mergeCell ref="C51:E51"/>
    <mergeCell ref="C32:E32"/>
    <mergeCell ref="C33:E33"/>
    <mergeCell ref="C34:E34"/>
    <mergeCell ref="C95:E95"/>
    <mergeCell ref="C96:E96"/>
    <mergeCell ref="C120:E120"/>
    <mergeCell ref="C119:E119"/>
    <mergeCell ref="C116:E116"/>
    <mergeCell ref="C115:E115"/>
    <mergeCell ref="C117:E117"/>
    <mergeCell ref="C64:E64"/>
    <mergeCell ref="C79:E79"/>
    <mergeCell ref="C80:E80"/>
    <mergeCell ref="C81:E81"/>
    <mergeCell ref="C83:E83"/>
    <mergeCell ref="C84:E84"/>
    <mergeCell ref="A60:H60"/>
    <mergeCell ref="A61:I61"/>
    <mergeCell ref="C62:E62"/>
    <mergeCell ref="A63:H63"/>
    <mergeCell ref="C56:E56"/>
    <mergeCell ref="C106:E106"/>
    <mergeCell ref="F347:F348"/>
    <mergeCell ref="G347:G348"/>
    <mergeCell ref="I347:I348"/>
    <mergeCell ref="C207:E207"/>
    <mergeCell ref="C206:E206"/>
    <mergeCell ref="C179:E179"/>
    <mergeCell ref="C178:E178"/>
    <mergeCell ref="C267:E267"/>
    <mergeCell ref="C268:E268"/>
    <mergeCell ref="C222:E222"/>
    <mergeCell ref="C223:E223"/>
    <mergeCell ref="C224:E224"/>
    <mergeCell ref="C225:E225"/>
    <mergeCell ref="C226:E226"/>
    <mergeCell ref="C202:E202"/>
    <mergeCell ref="C203:E203"/>
    <mergeCell ref="C229:E229"/>
    <mergeCell ref="C230:E230"/>
    <mergeCell ref="C211:E211"/>
    <mergeCell ref="C212:E212"/>
    <mergeCell ref="C218:E218"/>
    <mergeCell ref="C227:E227"/>
    <mergeCell ref="C338:E338"/>
    <mergeCell ref="C343:E343"/>
  </mergeCells>
  <phoneticPr fontId="16" type="noConversion"/>
  <pageMargins left="0.7" right="0.7" top="0.75" bottom="0.75" header="0.3" footer="0.3"/>
  <pageSetup paperSize="9" scale="70" orientation="portrait" r:id="rId1"/>
  <rowBreaks count="13" manualBreakCount="13">
    <brk id="20" max="16383" man="1"/>
    <brk id="40" max="16383" man="1"/>
    <brk id="60" max="16383" man="1"/>
    <brk id="86" max="16383" man="1"/>
    <brk id="108" max="16383" man="1"/>
    <brk id="135" max="16383" man="1"/>
    <brk id="162" max="16383" man="1"/>
    <brk id="188" max="16383" man="1"/>
    <brk id="213" max="16383" man="1"/>
    <brk id="241" max="16383" man="1"/>
    <brk id="270" max="16383" man="1"/>
    <brk id="309" max="16383" man="1"/>
    <brk id="3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205DD-15B7-48C3-BC8D-9F35B63057EE}">
  <sheetPr codeName="Sheet4"/>
  <dimension ref="A1:I350"/>
  <sheetViews>
    <sheetView showGridLines="0" view="pageBreakPreview" topLeftCell="A68" zoomScale="92" zoomScaleNormal="113" zoomScaleSheetLayoutView="92" workbookViewId="0">
      <selection activeCell="C71" sqref="C71:E71"/>
    </sheetView>
  </sheetViews>
  <sheetFormatPr defaultRowHeight="13.8" x14ac:dyDescent="0.3"/>
  <cols>
    <col min="1" max="1" width="12.33203125" style="49" customWidth="1"/>
    <col min="2" max="2" width="10.6640625" style="56" customWidth="1"/>
    <col min="3" max="3" width="3.109375" style="43" customWidth="1"/>
    <col min="4" max="4" width="3.6640625" style="43" customWidth="1"/>
    <col min="5" max="5" width="48.44140625" style="43" customWidth="1"/>
    <col min="6" max="6" width="6.77734375" style="67" customWidth="1"/>
    <col min="7" max="7" width="8.109375" style="49" customWidth="1"/>
    <col min="8" max="8" width="15.44140625" style="224" customWidth="1"/>
    <col min="9" max="9" width="20" style="224" customWidth="1"/>
    <col min="10" max="16384" width="8.88671875" style="33"/>
  </cols>
  <sheetData>
    <row r="1" spans="1:9" s="53" customFormat="1" ht="13.2" x14ac:dyDescent="0.3">
      <c r="A1" s="289" t="s">
        <v>1162</v>
      </c>
      <c r="B1" s="289"/>
      <c r="C1" s="289"/>
      <c r="D1" s="289"/>
      <c r="E1" s="289"/>
      <c r="F1" s="289"/>
      <c r="G1" s="289"/>
      <c r="H1" s="289"/>
      <c r="I1" s="289"/>
    </row>
    <row r="2" spans="1:9" ht="26.4" x14ac:dyDescent="0.3">
      <c r="A2" s="98" t="s">
        <v>1</v>
      </c>
      <c r="B2" s="98" t="s">
        <v>2</v>
      </c>
      <c r="C2" s="357" t="s">
        <v>3</v>
      </c>
      <c r="D2" s="358"/>
      <c r="E2" s="358"/>
      <c r="F2" s="98" t="s">
        <v>4</v>
      </c>
      <c r="G2" s="99" t="s">
        <v>5</v>
      </c>
      <c r="H2" s="231" t="s">
        <v>6</v>
      </c>
      <c r="I2" s="232" t="s">
        <v>7</v>
      </c>
    </row>
    <row r="3" spans="1:9" x14ac:dyDescent="0.3">
      <c r="A3" s="103">
        <v>1</v>
      </c>
      <c r="B3" s="106"/>
      <c r="C3" s="107" t="s">
        <v>76</v>
      </c>
      <c r="D3" s="105"/>
      <c r="E3" s="108"/>
      <c r="F3" s="104"/>
      <c r="G3" s="109"/>
      <c r="H3" s="233"/>
      <c r="I3" s="233"/>
    </row>
    <row r="4" spans="1:9" ht="23.4" customHeight="1" x14ac:dyDescent="0.3">
      <c r="A4" s="15" t="s">
        <v>148</v>
      </c>
      <c r="B4" s="13"/>
      <c r="C4" s="8" t="s">
        <v>604</v>
      </c>
      <c r="D4" s="9"/>
      <c r="E4" s="10"/>
      <c r="F4" s="100"/>
      <c r="G4" s="110"/>
      <c r="H4" s="194"/>
      <c r="I4" s="195"/>
    </row>
    <row r="5" spans="1:9" ht="25.8" customHeight="1" x14ac:dyDescent="0.3">
      <c r="A5" s="88" t="s">
        <v>376</v>
      </c>
      <c r="B5" s="13"/>
      <c r="C5" s="281" t="s">
        <v>542</v>
      </c>
      <c r="D5" s="280"/>
      <c r="E5" s="282"/>
      <c r="F5" s="12" t="s">
        <v>96</v>
      </c>
      <c r="G5" s="34">
        <v>3</v>
      </c>
      <c r="H5" s="194"/>
      <c r="I5" s="195"/>
    </row>
    <row r="6" spans="1:9" ht="42" customHeight="1" x14ac:dyDescent="0.3">
      <c r="A6" s="13" t="s">
        <v>377</v>
      </c>
      <c r="B6" s="13"/>
      <c r="C6" s="281" t="s">
        <v>143</v>
      </c>
      <c r="D6" s="280"/>
      <c r="E6" s="282"/>
      <c r="F6" s="12" t="s">
        <v>96</v>
      </c>
      <c r="G6" s="34">
        <v>3</v>
      </c>
      <c r="H6" s="194"/>
      <c r="I6" s="195"/>
    </row>
    <row r="7" spans="1:9" ht="42" customHeight="1" x14ac:dyDescent="0.3">
      <c r="A7" s="13" t="s">
        <v>378</v>
      </c>
      <c r="B7" s="13"/>
      <c r="C7" s="304" t="s">
        <v>144</v>
      </c>
      <c r="D7" s="305"/>
      <c r="E7" s="306"/>
      <c r="F7" s="12" t="s">
        <v>96</v>
      </c>
      <c r="G7" s="34">
        <v>3</v>
      </c>
      <c r="H7" s="194"/>
      <c r="I7" s="195"/>
    </row>
    <row r="8" spans="1:9" ht="38.4" customHeight="1" x14ac:dyDescent="0.3">
      <c r="A8" s="13" t="s">
        <v>379</v>
      </c>
      <c r="B8" s="13"/>
      <c r="C8" s="304" t="s">
        <v>145</v>
      </c>
      <c r="D8" s="305"/>
      <c r="E8" s="306"/>
      <c r="F8" s="12" t="s">
        <v>96</v>
      </c>
      <c r="G8" s="34">
        <v>3</v>
      </c>
      <c r="H8" s="194"/>
      <c r="I8" s="195"/>
    </row>
    <row r="9" spans="1:9" ht="37.799999999999997" customHeight="1" x14ac:dyDescent="0.3">
      <c r="A9" s="13" t="s">
        <v>380</v>
      </c>
      <c r="B9" s="13"/>
      <c r="C9" s="319" t="s">
        <v>146</v>
      </c>
      <c r="D9" s="320"/>
      <c r="E9" s="321"/>
      <c r="F9" s="12" t="s">
        <v>77</v>
      </c>
      <c r="G9" s="34">
        <v>3</v>
      </c>
      <c r="H9" s="194"/>
      <c r="I9" s="195"/>
    </row>
    <row r="10" spans="1:9" ht="36" customHeight="1" x14ac:dyDescent="0.3">
      <c r="A10" s="16" t="s">
        <v>381</v>
      </c>
      <c r="B10" s="16"/>
      <c r="C10" s="319" t="s">
        <v>147</v>
      </c>
      <c r="D10" s="320"/>
      <c r="E10" s="321"/>
      <c r="F10" s="12" t="s">
        <v>96</v>
      </c>
      <c r="G10" s="34">
        <v>3</v>
      </c>
      <c r="H10" s="194"/>
      <c r="I10" s="195"/>
    </row>
    <row r="11" spans="1:9" ht="23.4" customHeight="1" x14ac:dyDescent="0.3">
      <c r="A11" s="15" t="s">
        <v>149</v>
      </c>
      <c r="B11" s="13"/>
      <c r="C11" s="8" t="s">
        <v>605</v>
      </c>
      <c r="D11" s="9"/>
      <c r="E11" s="10"/>
      <c r="F11" s="100"/>
      <c r="G11" s="110"/>
      <c r="H11" s="194"/>
      <c r="I11" s="195"/>
    </row>
    <row r="12" spans="1:9" ht="112.8" customHeight="1" x14ac:dyDescent="0.3">
      <c r="A12" s="16" t="s">
        <v>382</v>
      </c>
      <c r="B12" s="16"/>
      <c r="C12" s="304" t="s">
        <v>527</v>
      </c>
      <c r="D12" s="305"/>
      <c r="E12" s="306"/>
      <c r="F12" s="12" t="s">
        <v>77</v>
      </c>
      <c r="G12" s="34">
        <v>3</v>
      </c>
      <c r="H12" s="194"/>
      <c r="I12" s="195"/>
    </row>
    <row r="13" spans="1:9" ht="32.4" customHeight="1" x14ac:dyDescent="0.3">
      <c r="A13" s="13" t="s">
        <v>383</v>
      </c>
      <c r="B13" s="13"/>
      <c r="C13" s="281" t="s">
        <v>152</v>
      </c>
      <c r="D13" s="280"/>
      <c r="E13" s="282"/>
      <c r="F13" s="12" t="s">
        <v>77</v>
      </c>
      <c r="G13" s="34">
        <v>3</v>
      </c>
      <c r="H13" s="194"/>
      <c r="I13" s="195"/>
    </row>
    <row r="14" spans="1:9" ht="59.4" customHeight="1" x14ac:dyDescent="0.3">
      <c r="A14" s="13" t="s">
        <v>384</v>
      </c>
      <c r="B14" s="13"/>
      <c r="C14" s="304" t="s">
        <v>150</v>
      </c>
      <c r="D14" s="305"/>
      <c r="E14" s="306"/>
      <c r="F14" s="12" t="s">
        <v>128</v>
      </c>
      <c r="G14" s="34">
        <v>1</v>
      </c>
      <c r="H14" s="194"/>
      <c r="I14" s="195"/>
    </row>
    <row r="15" spans="1:9" ht="34.799999999999997" customHeight="1" x14ac:dyDescent="0.3">
      <c r="A15" s="13" t="s">
        <v>385</v>
      </c>
      <c r="B15" s="13"/>
      <c r="C15" s="322" t="s">
        <v>153</v>
      </c>
      <c r="D15" s="323"/>
      <c r="E15" s="324"/>
      <c r="F15" s="12" t="s">
        <v>128</v>
      </c>
      <c r="G15" s="34">
        <v>1</v>
      </c>
      <c r="H15" s="194"/>
      <c r="I15" s="195"/>
    </row>
    <row r="16" spans="1:9" ht="34.799999999999997" customHeight="1" x14ac:dyDescent="0.3">
      <c r="A16" s="13" t="s">
        <v>386</v>
      </c>
      <c r="B16" s="13"/>
      <c r="C16" s="322" t="s">
        <v>154</v>
      </c>
      <c r="D16" s="323"/>
      <c r="E16" s="324"/>
      <c r="F16" s="12" t="s">
        <v>77</v>
      </c>
      <c r="G16" s="34">
        <v>3</v>
      </c>
      <c r="H16" s="194"/>
      <c r="I16" s="195"/>
    </row>
    <row r="17" spans="1:9" ht="23.4" customHeight="1" x14ac:dyDescent="0.3">
      <c r="A17" s="15" t="s">
        <v>156</v>
      </c>
      <c r="B17" s="13"/>
      <c r="C17" s="8" t="s">
        <v>618</v>
      </c>
      <c r="D17" s="9"/>
      <c r="E17" s="10"/>
      <c r="F17" s="100"/>
      <c r="G17" s="110"/>
      <c r="H17" s="194"/>
      <c r="I17" s="195"/>
    </row>
    <row r="18" spans="1:9" ht="51.6" customHeight="1" x14ac:dyDescent="0.3">
      <c r="A18" s="13" t="s">
        <v>387</v>
      </c>
      <c r="B18" s="13"/>
      <c r="C18" s="307" t="s">
        <v>619</v>
      </c>
      <c r="D18" s="299"/>
      <c r="E18" s="316"/>
      <c r="F18" s="19" t="s">
        <v>620</v>
      </c>
      <c r="G18" s="34">
        <v>24</v>
      </c>
      <c r="H18" s="194"/>
      <c r="I18" s="195"/>
    </row>
    <row r="19" spans="1:9" ht="34.799999999999997" customHeight="1" x14ac:dyDescent="0.3">
      <c r="A19" s="13" t="s">
        <v>388</v>
      </c>
      <c r="B19" s="13"/>
      <c r="C19" s="322" t="s">
        <v>621</v>
      </c>
      <c r="D19" s="323"/>
      <c r="E19" s="324"/>
      <c r="F19" s="12" t="s">
        <v>96</v>
      </c>
      <c r="G19" s="34">
        <v>3</v>
      </c>
      <c r="H19" s="194"/>
      <c r="I19" s="195"/>
    </row>
    <row r="20" spans="1:9" ht="23.4" customHeight="1" x14ac:dyDescent="0.3">
      <c r="A20" s="15" t="s">
        <v>170</v>
      </c>
      <c r="B20" s="13"/>
      <c r="C20" s="8" t="s">
        <v>606</v>
      </c>
      <c r="D20" s="9"/>
      <c r="E20" s="10"/>
      <c r="F20" s="100"/>
      <c r="G20" s="110"/>
      <c r="H20" s="194"/>
      <c r="I20" s="195"/>
    </row>
    <row r="21" spans="1:9" ht="40.200000000000003" customHeight="1" x14ac:dyDescent="0.3">
      <c r="A21" s="13" t="s">
        <v>389</v>
      </c>
      <c r="B21" s="13"/>
      <c r="C21" s="304" t="s">
        <v>155</v>
      </c>
      <c r="D21" s="305"/>
      <c r="E21" s="306"/>
      <c r="F21" s="12" t="s">
        <v>77</v>
      </c>
      <c r="G21" s="34">
        <v>6</v>
      </c>
      <c r="H21" s="194"/>
      <c r="I21" s="195"/>
    </row>
    <row r="22" spans="1:9" ht="31.2" customHeight="1" x14ac:dyDescent="0.3">
      <c r="A22" s="13" t="s">
        <v>390</v>
      </c>
      <c r="B22" s="13"/>
      <c r="C22" s="325" t="s">
        <v>151</v>
      </c>
      <c r="D22" s="326"/>
      <c r="E22" s="327"/>
      <c r="F22" s="12" t="s">
        <v>77</v>
      </c>
      <c r="G22" s="34">
        <v>3</v>
      </c>
      <c r="H22" s="194"/>
      <c r="I22" s="195"/>
    </row>
    <row r="23" spans="1:9" ht="22.2" customHeight="1" x14ac:dyDescent="0.3">
      <c r="A23" s="13" t="s">
        <v>391</v>
      </c>
      <c r="B23" s="13"/>
      <c r="C23" s="325" t="s">
        <v>157</v>
      </c>
      <c r="D23" s="326"/>
      <c r="E23" s="327"/>
      <c r="F23" s="12" t="s">
        <v>77</v>
      </c>
      <c r="G23" s="34">
        <v>3</v>
      </c>
      <c r="H23" s="194"/>
      <c r="I23" s="195"/>
    </row>
    <row r="24" spans="1:9" ht="22.2" customHeight="1" x14ac:dyDescent="0.3">
      <c r="A24" s="13" t="s">
        <v>392</v>
      </c>
      <c r="B24" s="13"/>
      <c r="C24" s="325" t="s">
        <v>158</v>
      </c>
      <c r="D24" s="326"/>
      <c r="E24" s="327"/>
      <c r="F24" s="12" t="s">
        <v>77</v>
      </c>
      <c r="G24" s="34">
        <v>3</v>
      </c>
      <c r="H24" s="194"/>
      <c r="I24" s="195"/>
    </row>
    <row r="25" spans="1:9" ht="36" customHeight="1" x14ac:dyDescent="0.3">
      <c r="A25" s="13" t="s">
        <v>393</v>
      </c>
      <c r="B25" s="13"/>
      <c r="C25" s="304" t="s">
        <v>159</v>
      </c>
      <c r="D25" s="305"/>
      <c r="E25" s="306"/>
      <c r="F25" s="12" t="s">
        <v>77</v>
      </c>
      <c r="G25" s="34">
        <v>3</v>
      </c>
      <c r="H25" s="194"/>
      <c r="I25" s="195"/>
    </row>
    <row r="26" spans="1:9" ht="36" customHeight="1" x14ac:dyDescent="0.3">
      <c r="A26" s="13"/>
      <c r="B26" s="13"/>
      <c r="C26" s="281"/>
      <c r="D26" s="280"/>
      <c r="E26" s="282"/>
      <c r="F26" s="101"/>
      <c r="G26" s="34"/>
      <c r="H26" s="194"/>
      <c r="I26" s="195"/>
    </row>
    <row r="27" spans="1:9" ht="24" customHeight="1" x14ac:dyDescent="0.3">
      <c r="A27" s="353" t="s">
        <v>30</v>
      </c>
      <c r="B27" s="353"/>
      <c r="C27" s="353"/>
      <c r="D27" s="353"/>
      <c r="E27" s="353"/>
      <c r="F27" s="353"/>
      <c r="G27" s="353"/>
      <c r="H27" s="353"/>
      <c r="I27" s="209" t="s">
        <v>811</v>
      </c>
    </row>
    <row r="28" spans="1:9" s="53" customFormat="1" ht="13.2" x14ac:dyDescent="0.3">
      <c r="A28" s="289" t="s">
        <v>1162</v>
      </c>
      <c r="B28" s="289"/>
      <c r="C28" s="289"/>
      <c r="D28" s="289"/>
      <c r="E28" s="289"/>
      <c r="F28" s="289"/>
      <c r="G28" s="289"/>
      <c r="H28" s="289"/>
      <c r="I28" s="289"/>
    </row>
    <row r="29" spans="1:9" ht="27.6" customHeight="1" x14ac:dyDescent="0.3">
      <c r="A29" s="24" t="s">
        <v>1</v>
      </c>
      <c r="B29" s="24" t="s">
        <v>2</v>
      </c>
      <c r="C29" s="311" t="s">
        <v>3</v>
      </c>
      <c r="D29" s="311"/>
      <c r="E29" s="311"/>
      <c r="F29" s="24" t="s">
        <v>4</v>
      </c>
      <c r="G29" s="1" t="s">
        <v>5</v>
      </c>
      <c r="H29" s="190" t="s">
        <v>6</v>
      </c>
      <c r="I29" s="191" t="s">
        <v>7</v>
      </c>
    </row>
    <row r="30" spans="1:9" ht="27.6" customHeight="1" x14ac:dyDescent="0.3">
      <c r="A30" s="346" t="s">
        <v>31</v>
      </c>
      <c r="B30" s="346"/>
      <c r="C30" s="346"/>
      <c r="D30" s="346"/>
      <c r="E30" s="346"/>
      <c r="F30" s="346"/>
      <c r="G30" s="346"/>
      <c r="H30" s="346"/>
      <c r="I30" s="234" t="str">
        <f>I27</f>
        <v>R</v>
      </c>
    </row>
    <row r="31" spans="1:9" ht="27.6" customHeight="1" x14ac:dyDescent="0.3">
      <c r="A31" s="13" t="s">
        <v>394</v>
      </c>
      <c r="B31" s="13"/>
      <c r="C31" s="304" t="s">
        <v>160</v>
      </c>
      <c r="D31" s="305"/>
      <c r="E31" s="306"/>
      <c r="F31" s="101" t="s">
        <v>96</v>
      </c>
      <c r="G31" s="34">
        <v>3</v>
      </c>
      <c r="H31" s="194"/>
      <c r="I31" s="193"/>
    </row>
    <row r="32" spans="1:9" ht="27.6" customHeight="1" x14ac:dyDescent="0.3">
      <c r="A32" s="13" t="s">
        <v>622</v>
      </c>
      <c r="B32" s="13"/>
      <c r="C32" s="304" t="s">
        <v>161</v>
      </c>
      <c r="D32" s="305"/>
      <c r="E32" s="306"/>
      <c r="F32" s="102" t="s">
        <v>96</v>
      </c>
      <c r="G32" s="34">
        <v>3</v>
      </c>
      <c r="H32" s="194"/>
      <c r="I32" s="193"/>
    </row>
    <row r="33" spans="1:9" ht="42" customHeight="1" x14ac:dyDescent="0.3">
      <c r="A33" s="13" t="s">
        <v>623</v>
      </c>
      <c r="B33" s="13"/>
      <c r="C33" s="304" t="s">
        <v>162</v>
      </c>
      <c r="D33" s="305"/>
      <c r="E33" s="306"/>
      <c r="F33" s="101" t="s">
        <v>96</v>
      </c>
      <c r="G33" s="34">
        <v>3</v>
      </c>
      <c r="H33" s="230"/>
      <c r="I33" s="195"/>
    </row>
    <row r="34" spans="1:9" ht="42.6" customHeight="1" x14ac:dyDescent="0.3">
      <c r="A34" s="13" t="s">
        <v>624</v>
      </c>
      <c r="B34" s="13"/>
      <c r="C34" s="304" t="s">
        <v>163</v>
      </c>
      <c r="D34" s="305"/>
      <c r="E34" s="306"/>
      <c r="F34" s="101" t="s">
        <v>96</v>
      </c>
      <c r="G34" s="34">
        <v>3</v>
      </c>
      <c r="H34" s="230"/>
      <c r="I34" s="195"/>
    </row>
    <row r="35" spans="1:9" ht="44.4" customHeight="1" x14ac:dyDescent="0.3">
      <c r="A35" s="13" t="s">
        <v>625</v>
      </c>
      <c r="B35" s="13"/>
      <c r="C35" s="304" t="s">
        <v>164</v>
      </c>
      <c r="D35" s="305"/>
      <c r="E35" s="306"/>
      <c r="F35" s="101" t="s">
        <v>96</v>
      </c>
      <c r="G35" s="34">
        <v>3</v>
      </c>
      <c r="H35" s="230"/>
      <c r="I35" s="195"/>
    </row>
    <row r="36" spans="1:9" ht="22.8" customHeight="1" x14ac:dyDescent="0.3">
      <c r="A36" s="15" t="s">
        <v>176</v>
      </c>
      <c r="B36" s="13"/>
      <c r="C36" s="317" t="s">
        <v>607</v>
      </c>
      <c r="D36" s="289"/>
      <c r="E36" s="318"/>
      <c r="F36" s="12"/>
      <c r="G36" s="2"/>
      <c r="H36" s="194"/>
      <c r="I36" s="194"/>
    </row>
    <row r="37" spans="1:9" ht="53.4" customHeight="1" x14ac:dyDescent="0.3">
      <c r="A37" s="13" t="s">
        <v>395</v>
      </c>
      <c r="B37" s="13"/>
      <c r="C37" s="281" t="s">
        <v>165</v>
      </c>
      <c r="D37" s="280"/>
      <c r="E37" s="282"/>
      <c r="F37" s="101" t="s">
        <v>96</v>
      </c>
      <c r="G37" s="34">
        <v>2</v>
      </c>
      <c r="H37" s="230"/>
      <c r="I37" s="195"/>
    </row>
    <row r="38" spans="1:9" ht="43.8" customHeight="1" x14ac:dyDescent="0.3">
      <c r="A38" s="13" t="s">
        <v>396</v>
      </c>
      <c r="B38" s="13"/>
      <c r="C38" s="304" t="s">
        <v>166</v>
      </c>
      <c r="D38" s="305"/>
      <c r="E38" s="306"/>
      <c r="F38" s="101" t="s">
        <v>96</v>
      </c>
      <c r="G38" s="34">
        <v>2</v>
      </c>
      <c r="H38" s="230"/>
      <c r="I38" s="195"/>
    </row>
    <row r="39" spans="1:9" ht="33.6" customHeight="1" x14ac:dyDescent="0.3">
      <c r="A39" s="13" t="s">
        <v>397</v>
      </c>
      <c r="B39" s="13"/>
      <c r="C39" s="304" t="s">
        <v>167</v>
      </c>
      <c r="D39" s="305"/>
      <c r="E39" s="306"/>
      <c r="F39" s="101" t="s">
        <v>96</v>
      </c>
      <c r="G39" s="34">
        <v>2</v>
      </c>
      <c r="H39" s="230"/>
      <c r="I39" s="195"/>
    </row>
    <row r="40" spans="1:9" ht="35.4" customHeight="1" x14ac:dyDescent="0.3">
      <c r="A40" s="13" t="s">
        <v>398</v>
      </c>
      <c r="B40" s="13"/>
      <c r="C40" s="304" t="s">
        <v>168</v>
      </c>
      <c r="D40" s="305"/>
      <c r="E40" s="306"/>
      <c r="F40" s="102" t="s">
        <v>96</v>
      </c>
      <c r="G40" s="34">
        <v>2</v>
      </c>
      <c r="H40" s="230"/>
      <c r="I40" s="195"/>
    </row>
    <row r="41" spans="1:9" ht="74.400000000000006" customHeight="1" x14ac:dyDescent="0.3">
      <c r="A41" s="21" t="s">
        <v>626</v>
      </c>
      <c r="B41" s="13"/>
      <c r="C41" s="281" t="s">
        <v>169</v>
      </c>
      <c r="D41" s="280"/>
      <c r="E41" s="282"/>
      <c r="F41" s="101" t="s">
        <v>11</v>
      </c>
      <c r="G41" s="76">
        <v>1</v>
      </c>
      <c r="H41" s="206"/>
      <c r="I41" s="195"/>
    </row>
    <row r="42" spans="1:9" ht="36" customHeight="1" x14ac:dyDescent="0.3">
      <c r="A42" s="21" t="s">
        <v>627</v>
      </c>
      <c r="B42" s="21"/>
      <c r="C42" s="305" t="s">
        <v>171</v>
      </c>
      <c r="D42" s="305"/>
      <c r="E42" s="305"/>
      <c r="F42" s="59" t="s">
        <v>96</v>
      </c>
      <c r="G42" s="19">
        <v>6</v>
      </c>
      <c r="H42" s="206"/>
      <c r="I42" s="195"/>
    </row>
    <row r="43" spans="1:9" x14ac:dyDescent="0.3">
      <c r="A43" s="25" t="s">
        <v>194</v>
      </c>
      <c r="B43" s="21"/>
      <c r="C43" s="9" t="s">
        <v>608</v>
      </c>
      <c r="D43" s="11"/>
      <c r="E43" s="11"/>
      <c r="F43" s="21"/>
      <c r="G43" s="17"/>
      <c r="H43" s="204"/>
      <c r="I43" s="194"/>
    </row>
    <row r="44" spans="1:9" ht="28.2" customHeight="1" x14ac:dyDescent="0.3">
      <c r="A44" s="21" t="s">
        <v>399</v>
      </c>
      <c r="B44" s="21"/>
      <c r="C44" s="280" t="s">
        <v>177</v>
      </c>
      <c r="D44" s="280"/>
      <c r="E44" s="280"/>
      <c r="F44" s="58" t="s">
        <v>96</v>
      </c>
      <c r="G44" s="19">
        <v>2</v>
      </c>
      <c r="H44" s="206"/>
      <c r="I44" s="195"/>
    </row>
    <row r="45" spans="1:9" ht="39.6" customHeight="1" x14ac:dyDescent="0.3">
      <c r="A45" s="21" t="s">
        <v>401</v>
      </c>
      <c r="B45" s="21"/>
      <c r="C45" s="280" t="s">
        <v>178</v>
      </c>
      <c r="D45" s="280"/>
      <c r="E45" s="280"/>
      <c r="F45" s="58" t="s">
        <v>96</v>
      </c>
      <c r="G45" s="19">
        <v>3</v>
      </c>
      <c r="H45" s="206"/>
      <c r="I45" s="195"/>
    </row>
    <row r="46" spans="1:9" ht="40.799999999999997" customHeight="1" x14ac:dyDescent="0.3">
      <c r="A46" s="13" t="s">
        <v>400</v>
      </c>
      <c r="B46" s="13"/>
      <c r="C46" s="281" t="s">
        <v>179</v>
      </c>
      <c r="D46" s="280"/>
      <c r="E46" s="282"/>
      <c r="F46" s="101" t="s">
        <v>96</v>
      </c>
      <c r="G46" s="34">
        <v>3</v>
      </c>
      <c r="H46" s="206"/>
      <c r="I46" s="195"/>
    </row>
    <row r="47" spans="1:9" ht="37.200000000000003" customHeight="1" x14ac:dyDescent="0.3">
      <c r="A47" s="13" t="s">
        <v>401</v>
      </c>
      <c r="B47" s="13"/>
      <c r="C47" s="281" t="s">
        <v>178</v>
      </c>
      <c r="D47" s="280"/>
      <c r="E47" s="282"/>
      <c r="F47" s="101" t="s">
        <v>96</v>
      </c>
      <c r="G47" s="34">
        <v>3</v>
      </c>
      <c r="H47" s="206"/>
      <c r="I47" s="195"/>
    </row>
    <row r="48" spans="1:9" ht="40.200000000000003" customHeight="1" x14ac:dyDescent="0.3">
      <c r="A48" s="13" t="s">
        <v>400</v>
      </c>
      <c r="B48" s="21"/>
      <c r="C48" s="280" t="s">
        <v>179</v>
      </c>
      <c r="D48" s="280"/>
      <c r="E48" s="280"/>
      <c r="F48" s="58" t="s">
        <v>96</v>
      </c>
      <c r="G48" s="19">
        <v>3</v>
      </c>
      <c r="H48" s="206"/>
      <c r="I48" s="195"/>
    </row>
    <row r="49" spans="1:9" ht="35.4" customHeight="1" x14ac:dyDescent="0.3">
      <c r="A49" s="13" t="s">
        <v>402</v>
      </c>
      <c r="B49" s="21"/>
      <c r="C49" s="280" t="s">
        <v>180</v>
      </c>
      <c r="D49" s="280"/>
      <c r="E49" s="280"/>
      <c r="F49" s="58" t="s">
        <v>96</v>
      </c>
      <c r="G49" s="19">
        <v>3</v>
      </c>
      <c r="H49" s="206"/>
      <c r="I49" s="195"/>
    </row>
    <row r="50" spans="1:9" x14ac:dyDescent="0.3">
      <c r="A50" s="15" t="s">
        <v>195</v>
      </c>
      <c r="B50" s="21"/>
      <c r="C50" s="9" t="s">
        <v>609</v>
      </c>
      <c r="D50" s="11"/>
      <c r="E50" s="11"/>
      <c r="F50" s="21"/>
      <c r="G50" s="17"/>
      <c r="H50" s="204"/>
      <c r="I50" s="194"/>
    </row>
    <row r="51" spans="1:9" ht="43.2" customHeight="1" x14ac:dyDescent="0.3">
      <c r="A51" s="13" t="s">
        <v>403</v>
      </c>
      <c r="B51" s="21"/>
      <c r="C51" s="280" t="s">
        <v>573</v>
      </c>
      <c r="D51" s="280"/>
      <c r="E51" s="280"/>
      <c r="F51" s="58" t="s">
        <v>96</v>
      </c>
      <c r="G51" s="19">
        <v>1</v>
      </c>
      <c r="H51" s="206"/>
      <c r="I51" s="195"/>
    </row>
    <row r="52" spans="1:9" ht="43.8" customHeight="1" x14ac:dyDescent="0.3">
      <c r="A52" s="13" t="s">
        <v>404</v>
      </c>
      <c r="B52" s="21"/>
      <c r="C52" s="280" t="s">
        <v>574</v>
      </c>
      <c r="D52" s="280"/>
      <c r="E52" s="280"/>
      <c r="F52" s="58" t="s">
        <v>96</v>
      </c>
      <c r="G52" s="19">
        <v>2</v>
      </c>
      <c r="H52" s="206"/>
      <c r="I52" s="195"/>
    </row>
    <row r="53" spans="1:9" ht="42" customHeight="1" x14ac:dyDescent="0.3">
      <c r="A53" s="13" t="s">
        <v>405</v>
      </c>
      <c r="B53" s="21"/>
      <c r="C53" s="280" t="s">
        <v>575</v>
      </c>
      <c r="D53" s="280"/>
      <c r="E53" s="280"/>
      <c r="F53" s="58" t="s">
        <v>96</v>
      </c>
      <c r="G53" s="19">
        <v>1</v>
      </c>
      <c r="H53" s="206"/>
      <c r="I53" s="195"/>
    </row>
    <row r="54" spans="1:9" ht="24" customHeight="1" x14ac:dyDescent="0.3">
      <c r="A54" s="271" t="s">
        <v>30</v>
      </c>
      <c r="B54" s="271"/>
      <c r="C54" s="271"/>
      <c r="D54" s="271"/>
      <c r="E54" s="271"/>
      <c r="F54" s="271"/>
      <c r="G54" s="271"/>
      <c r="H54" s="271"/>
      <c r="I54" s="196" t="s">
        <v>811</v>
      </c>
    </row>
    <row r="55" spans="1:9" s="53" customFormat="1" ht="13.2" x14ac:dyDescent="0.3">
      <c r="A55" s="289" t="s">
        <v>1162</v>
      </c>
      <c r="B55" s="289"/>
      <c r="C55" s="289"/>
      <c r="D55" s="289"/>
      <c r="E55" s="289"/>
      <c r="F55" s="289"/>
      <c r="G55" s="289"/>
      <c r="H55" s="289"/>
      <c r="I55" s="289"/>
    </row>
    <row r="56" spans="1:9" ht="27.6" customHeight="1" x14ac:dyDescent="0.3">
      <c r="A56" s="24" t="s">
        <v>1</v>
      </c>
      <c r="B56" s="24" t="s">
        <v>2</v>
      </c>
      <c r="C56" s="311" t="s">
        <v>3</v>
      </c>
      <c r="D56" s="311"/>
      <c r="E56" s="311"/>
      <c r="F56" s="24" t="s">
        <v>4</v>
      </c>
      <c r="G56" s="1" t="s">
        <v>5</v>
      </c>
      <c r="H56" s="190" t="s">
        <v>6</v>
      </c>
      <c r="I56" s="191" t="s">
        <v>7</v>
      </c>
    </row>
    <row r="57" spans="1:9" ht="27.6" customHeight="1" x14ac:dyDescent="0.3">
      <c r="A57" s="346" t="s">
        <v>31</v>
      </c>
      <c r="B57" s="346"/>
      <c r="C57" s="346"/>
      <c r="D57" s="346"/>
      <c r="E57" s="346"/>
      <c r="F57" s="346"/>
      <c r="G57" s="346"/>
      <c r="H57" s="346"/>
      <c r="I57" s="234" t="str">
        <f>I54</f>
        <v>R</v>
      </c>
    </row>
    <row r="58" spans="1:9" x14ac:dyDescent="0.3">
      <c r="A58" s="15" t="s">
        <v>203</v>
      </c>
      <c r="B58" s="21"/>
      <c r="C58" s="9" t="s">
        <v>610</v>
      </c>
      <c r="D58" s="11"/>
      <c r="E58" s="11"/>
      <c r="F58" s="21"/>
      <c r="G58" s="17"/>
      <c r="H58" s="204"/>
      <c r="I58" s="194"/>
    </row>
    <row r="59" spans="1:9" ht="36.6" customHeight="1" x14ac:dyDescent="0.3">
      <c r="A59" s="13" t="s">
        <v>408</v>
      </c>
      <c r="B59" s="21"/>
      <c r="C59" s="280" t="s">
        <v>181</v>
      </c>
      <c r="D59" s="280"/>
      <c r="E59" s="280"/>
      <c r="F59" s="58" t="s">
        <v>128</v>
      </c>
      <c r="G59" s="19">
        <v>2</v>
      </c>
      <c r="H59" s="206"/>
      <c r="I59" s="195"/>
    </row>
    <row r="60" spans="1:9" ht="36.6" customHeight="1" x14ac:dyDescent="0.3">
      <c r="A60" s="13" t="s">
        <v>409</v>
      </c>
      <c r="B60" s="21"/>
      <c r="C60" s="280" t="s">
        <v>182</v>
      </c>
      <c r="D60" s="280"/>
      <c r="E60" s="280"/>
      <c r="F60" s="58" t="s">
        <v>128</v>
      </c>
      <c r="G60" s="19">
        <v>1</v>
      </c>
      <c r="H60" s="206"/>
      <c r="I60" s="195"/>
    </row>
    <row r="61" spans="1:9" ht="49.2" customHeight="1" x14ac:dyDescent="0.3">
      <c r="A61" s="13" t="s">
        <v>410</v>
      </c>
      <c r="B61" s="21"/>
      <c r="C61" s="305" t="s">
        <v>567</v>
      </c>
      <c r="D61" s="305"/>
      <c r="E61" s="305"/>
      <c r="F61" s="58" t="s">
        <v>128</v>
      </c>
      <c r="G61" s="19">
        <v>2</v>
      </c>
      <c r="H61" s="206"/>
      <c r="I61" s="195"/>
    </row>
    <row r="62" spans="1:9" ht="84" customHeight="1" x14ac:dyDescent="0.3">
      <c r="A62" s="13" t="s">
        <v>411</v>
      </c>
      <c r="B62" s="21"/>
      <c r="C62" s="320" t="s">
        <v>568</v>
      </c>
      <c r="D62" s="320"/>
      <c r="E62" s="320"/>
      <c r="F62" s="58" t="s">
        <v>96</v>
      </c>
      <c r="G62" s="19">
        <v>2</v>
      </c>
      <c r="H62" s="206"/>
      <c r="I62" s="195"/>
    </row>
    <row r="63" spans="1:9" ht="55.8" customHeight="1" x14ac:dyDescent="0.3">
      <c r="A63" s="13" t="s">
        <v>412</v>
      </c>
      <c r="B63" s="21"/>
      <c r="C63" s="305" t="s">
        <v>569</v>
      </c>
      <c r="D63" s="305"/>
      <c r="E63" s="305"/>
      <c r="F63" s="58" t="s">
        <v>96</v>
      </c>
      <c r="G63" s="19">
        <v>2</v>
      </c>
      <c r="H63" s="206"/>
      <c r="I63" s="195"/>
    </row>
    <row r="64" spans="1:9" ht="47.4" customHeight="1" x14ac:dyDescent="0.3">
      <c r="A64" s="13" t="s">
        <v>564</v>
      </c>
      <c r="B64" s="21"/>
      <c r="C64" s="280" t="s">
        <v>570</v>
      </c>
      <c r="D64" s="280"/>
      <c r="E64" s="280"/>
      <c r="F64" s="58" t="s">
        <v>96</v>
      </c>
      <c r="G64" s="19">
        <v>2</v>
      </c>
      <c r="H64" s="206"/>
      <c r="I64" s="195"/>
    </row>
    <row r="65" spans="1:9" ht="57.6" customHeight="1" x14ac:dyDescent="0.3">
      <c r="A65" s="13" t="s">
        <v>565</v>
      </c>
      <c r="B65" s="21"/>
      <c r="C65" s="305" t="s">
        <v>571</v>
      </c>
      <c r="D65" s="305"/>
      <c r="E65" s="305"/>
      <c r="F65" s="59" t="s">
        <v>96</v>
      </c>
      <c r="G65" s="19">
        <v>2</v>
      </c>
      <c r="H65" s="206"/>
      <c r="I65" s="195"/>
    </row>
    <row r="66" spans="1:9" ht="61.2" customHeight="1" x14ac:dyDescent="0.3">
      <c r="A66" s="13" t="s">
        <v>566</v>
      </c>
      <c r="B66" s="21"/>
      <c r="C66" s="305" t="s">
        <v>572</v>
      </c>
      <c r="D66" s="305"/>
      <c r="E66" s="305"/>
      <c r="F66" s="59" t="s">
        <v>96</v>
      </c>
      <c r="G66" s="19">
        <v>2</v>
      </c>
      <c r="H66" s="206"/>
      <c r="I66" s="195"/>
    </row>
    <row r="67" spans="1:9" ht="14.4" customHeight="1" x14ac:dyDescent="0.3">
      <c r="A67" s="15" t="s">
        <v>204</v>
      </c>
      <c r="B67" s="21"/>
      <c r="C67" s="9" t="s">
        <v>611</v>
      </c>
      <c r="D67" s="9"/>
      <c r="E67" s="9"/>
      <c r="F67" s="21"/>
      <c r="G67" s="17"/>
      <c r="H67" s="204"/>
      <c r="I67" s="194"/>
    </row>
    <row r="68" spans="1:9" ht="54.6" customHeight="1" x14ac:dyDescent="0.3">
      <c r="A68" s="13" t="s">
        <v>413</v>
      </c>
      <c r="B68" s="21"/>
      <c r="C68" s="280" t="s">
        <v>196</v>
      </c>
      <c r="D68" s="280"/>
      <c r="E68" s="280"/>
      <c r="F68" s="34" t="s">
        <v>11</v>
      </c>
      <c r="G68" s="49">
        <v>1</v>
      </c>
      <c r="H68" s="206"/>
      <c r="I68" s="195"/>
    </row>
    <row r="69" spans="1:9" ht="44.4" customHeight="1" x14ac:dyDescent="0.3">
      <c r="A69" s="13" t="s">
        <v>414</v>
      </c>
      <c r="B69" s="21"/>
      <c r="C69" s="305" t="s">
        <v>197</v>
      </c>
      <c r="D69" s="305"/>
      <c r="E69" s="305"/>
      <c r="F69" s="30" t="s">
        <v>96</v>
      </c>
      <c r="G69" s="49">
        <v>12</v>
      </c>
      <c r="H69" s="206"/>
      <c r="I69" s="195"/>
    </row>
    <row r="70" spans="1:9" ht="55.8" customHeight="1" x14ac:dyDescent="0.3">
      <c r="A70" s="13" t="s">
        <v>415</v>
      </c>
      <c r="B70" s="21"/>
      <c r="C70" s="305" t="s">
        <v>198</v>
      </c>
      <c r="D70" s="305"/>
      <c r="E70" s="305"/>
      <c r="F70" s="30" t="s">
        <v>96</v>
      </c>
      <c r="G70" s="49">
        <v>3</v>
      </c>
      <c r="H70" s="206"/>
      <c r="I70" s="195"/>
    </row>
    <row r="71" spans="1:9" ht="56.4" customHeight="1" x14ac:dyDescent="0.3">
      <c r="A71" s="13" t="s">
        <v>416</v>
      </c>
      <c r="B71" s="21"/>
      <c r="C71" s="280" t="s">
        <v>199</v>
      </c>
      <c r="D71" s="280"/>
      <c r="E71" s="280"/>
      <c r="F71" s="30" t="s">
        <v>96</v>
      </c>
      <c r="G71" s="49">
        <v>1</v>
      </c>
      <c r="H71" s="206"/>
      <c r="I71" s="195"/>
    </row>
    <row r="72" spans="1:9" ht="55.8" customHeight="1" x14ac:dyDescent="0.3">
      <c r="A72" s="13" t="s">
        <v>417</v>
      </c>
      <c r="B72" s="21"/>
      <c r="C72" s="280" t="s">
        <v>200</v>
      </c>
      <c r="D72" s="280"/>
      <c r="E72" s="280"/>
      <c r="F72" s="30" t="s">
        <v>96</v>
      </c>
      <c r="G72" s="49">
        <v>1</v>
      </c>
      <c r="H72" s="206"/>
      <c r="I72" s="195"/>
    </row>
    <row r="73" spans="1:9" ht="71.400000000000006" customHeight="1" x14ac:dyDescent="0.3">
      <c r="A73" s="13" t="s">
        <v>418</v>
      </c>
      <c r="B73" s="21"/>
      <c r="C73" s="280" t="s">
        <v>201</v>
      </c>
      <c r="D73" s="280"/>
      <c r="E73" s="280"/>
      <c r="F73" s="30" t="s">
        <v>128</v>
      </c>
      <c r="G73" s="49">
        <v>1</v>
      </c>
      <c r="H73" s="206"/>
      <c r="I73" s="195"/>
    </row>
    <row r="74" spans="1:9" ht="48.6" customHeight="1" x14ac:dyDescent="0.3">
      <c r="A74" s="13" t="s">
        <v>419</v>
      </c>
      <c r="B74" s="21"/>
      <c r="C74" s="280" t="s">
        <v>202</v>
      </c>
      <c r="D74" s="280"/>
      <c r="E74" s="280"/>
      <c r="F74" s="30" t="s">
        <v>128</v>
      </c>
      <c r="G74" s="49">
        <v>1</v>
      </c>
      <c r="H74" s="206"/>
      <c r="I74" s="195"/>
    </row>
    <row r="75" spans="1:9" ht="25.2" customHeight="1" x14ac:dyDescent="0.3">
      <c r="A75" s="271" t="s">
        <v>30</v>
      </c>
      <c r="B75" s="271"/>
      <c r="C75" s="271"/>
      <c r="D75" s="271"/>
      <c r="E75" s="271"/>
      <c r="F75" s="271"/>
      <c r="G75" s="271"/>
      <c r="H75" s="271"/>
      <c r="I75" s="196"/>
    </row>
    <row r="76" spans="1:9" s="53" customFormat="1" ht="13.2" x14ac:dyDescent="0.3">
      <c r="A76" s="289" t="s">
        <v>1162</v>
      </c>
      <c r="B76" s="289"/>
      <c r="C76" s="289"/>
      <c r="D76" s="289"/>
      <c r="E76" s="289"/>
      <c r="F76" s="289"/>
      <c r="G76" s="289"/>
      <c r="H76" s="289"/>
      <c r="I76" s="289"/>
    </row>
    <row r="77" spans="1:9" ht="25.2" customHeight="1" x14ac:dyDescent="0.3">
      <c r="A77" s="24" t="s">
        <v>1</v>
      </c>
      <c r="B77" s="24" t="s">
        <v>2</v>
      </c>
      <c r="C77" s="311" t="s">
        <v>3</v>
      </c>
      <c r="D77" s="311"/>
      <c r="E77" s="311"/>
      <c r="F77" s="24" t="s">
        <v>4</v>
      </c>
      <c r="G77" s="1" t="s">
        <v>5</v>
      </c>
      <c r="H77" s="190" t="s">
        <v>6</v>
      </c>
      <c r="I77" s="191" t="s">
        <v>7</v>
      </c>
    </row>
    <row r="78" spans="1:9" ht="25.2" customHeight="1" x14ac:dyDescent="0.3">
      <c r="A78" s="346" t="s">
        <v>31</v>
      </c>
      <c r="B78" s="346"/>
      <c r="C78" s="346"/>
      <c r="D78" s="346"/>
      <c r="E78" s="346"/>
      <c r="F78" s="346"/>
      <c r="G78" s="346"/>
      <c r="H78" s="346"/>
      <c r="I78" s="234"/>
    </row>
    <row r="79" spans="1:9" ht="28.8" customHeight="1" x14ac:dyDescent="0.3">
      <c r="A79" s="15" t="s">
        <v>206</v>
      </c>
      <c r="B79" s="21"/>
      <c r="C79" s="309" t="s">
        <v>612</v>
      </c>
      <c r="D79" s="309"/>
      <c r="E79" s="309"/>
      <c r="F79" s="21"/>
      <c r="G79" s="17"/>
      <c r="H79" s="204"/>
      <c r="I79" s="194"/>
    </row>
    <row r="80" spans="1:9" ht="24.6" customHeight="1" x14ac:dyDescent="0.3">
      <c r="A80" s="13" t="s">
        <v>420</v>
      </c>
      <c r="B80" s="21"/>
      <c r="C80" s="280" t="s">
        <v>205</v>
      </c>
      <c r="D80" s="280"/>
      <c r="E80" s="280"/>
      <c r="F80" s="30" t="s">
        <v>128</v>
      </c>
      <c r="G80" s="49">
        <v>1</v>
      </c>
      <c r="H80" s="206"/>
      <c r="I80" s="195"/>
    </row>
    <row r="81" spans="1:9" ht="32.4" customHeight="1" x14ac:dyDescent="0.3">
      <c r="A81" s="13" t="s">
        <v>421</v>
      </c>
      <c r="B81" s="21"/>
      <c r="C81" s="280" t="s">
        <v>207</v>
      </c>
      <c r="D81" s="280"/>
      <c r="E81" s="280"/>
      <c r="F81" s="30" t="s">
        <v>128</v>
      </c>
      <c r="G81" s="49">
        <v>1</v>
      </c>
      <c r="H81" s="206"/>
      <c r="I81" s="195"/>
    </row>
    <row r="82" spans="1:9" ht="16.8" customHeight="1" x14ac:dyDescent="0.3">
      <c r="A82" s="15">
        <v>2</v>
      </c>
      <c r="B82" s="21"/>
      <c r="C82" s="27" t="s">
        <v>120</v>
      </c>
      <c r="D82" s="27"/>
      <c r="E82" s="11"/>
      <c r="F82" s="20"/>
      <c r="G82" s="97"/>
      <c r="H82" s="214"/>
      <c r="I82" s="194"/>
    </row>
    <row r="83" spans="1:9" ht="19.2" customHeight="1" x14ac:dyDescent="0.3">
      <c r="A83" s="15" t="s">
        <v>119</v>
      </c>
      <c r="B83" s="25"/>
      <c r="C83" s="336" t="s">
        <v>613</v>
      </c>
      <c r="D83" s="336"/>
      <c r="E83" s="336"/>
      <c r="F83" s="21"/>
      <c r="G83" s="17"/>
      <c r="H83" s="204"/>
      <c r="I83" s="194"/>
    </row>
    <row r="84" spans="1:9" ht="45" customHeight="1" x14ac:dyDescent="0.3">
      <c r="A84" s="13" t="s">
        <v>121</v>
      </c>
      <c r="B84" s="25"/>
      <c r="C84" s="299" t="s">
        <v>543</v>
      </c>
      <c r="D84" s="299"/>
      <c r="E84" s="299"/>
      <c r="F84" s="21" t="s">
        <v>77</v>
      </c>
      <c r="G84" s="19">
        <v>3</v>
      </c>
      <c r="H84" s="204"/>
      <c r="I84" s="195"/>
    </row>
    <row r="85" spans="1:9" ht="65.400000000000006" customHeight="1" x14ac:dyDescent="0.3">
      <c r="A85" s="13" t="s">
        <v>122</v>
      </c>
      <c r="B85" s="21"/>
      <c r="C85" s="299" t="s">
        <v>544</v>
      </c>
      <c r="D85" s="299"/>
      <c r="E85" s="299"/>
      <c r="F85" s="34" t="s">
        <v>77</v>
      </c>
      <c r="G85" s="19">
        <v>3</v>
      </c>
      <c r="H85" s="204"/>
      <c r="I85" s="195"/>
    </row>
    <row r="86" spans="1:9" ht="19.2" customHeight="1" x14ac:dyDescent="0.3">
      <c r="A86" s="88"/>
      <c r="B86" s="21"/>
      <c r="C86" s="280" t="s">
        <v>217</v>
      </c>
      <c r="D86" s="280"/>
      <c r="E86" s="280"/>
      <c r="F86" s="34"/>
      <c r="G86" s="19"/>
      <c r="H86" s="204"/>
      <c r="I86" s="195"/>
    </row>
    <row r="87" spans="1:9" ht="19.2" customHeight="1" x14ac:dyDescent="0.3">
      <c r="A87" s="88"/>
      <c r="B87" s="21"/>
      <c r="C87" s="280" t="s">
        <v>218</v>
      </c>
      <c r="D87" s="280"/>
      <c r="E87" s="280"/>
      <c r="F87" s="34"/>
      <c r="G87" s="19"/>
      <c r="H87" s="204"/>
      <c r="I87" s="195"/>
    </row>
    <row r="88" spans="1:9" ht="19.2" customHeight="1" x14ac:dyDescent="0.3">
      <c r="A88" s="88"/>
      <c r="B88" s="21"/>
      <c r="C88" s="280" t="s">
        <v>219</v>
      </c>
      <c r="D88" s="280"/>
      <c r="E88" s="280"/>
      <c r="F88" s="34"/>
      <c r="G88" s="19"/>
      <c r="H88" s="204"/>
      <c r="I88" s="195"/>
    </row>
    <row r="89" spans="1:9" ht="18.600000000000001" customHeight="1" x14ac:dyDescent="0.3">
      <c r="A89" s="88"/>
      <c r="B89" s="21"/>
      <c r="C89" s="280" t="s">
        <v>220</v>
      </c>
      <c r="D89" s="280"/>
      <c r="E89" s="280"/>
      <c r="F89" s="34"/>
      <c r="G89" s="19"/>
      <c r="H89" s="204"/>
      <c r="I89" s="195"/>
    </row>
    <row r="90" spans="1:9" ht="32.4" customHeight="1" x14ac:dyDescent="0.3">
      <c r="A90" s="25" t="s">
        <v>131</v>
      </c>
      <c r="B90" s="12"/>
      <c r="C90" s="308" t="s">
        <v>614</v>
      </c>
      <c r="D90" s="309"/>
      <c r="E90" s="310"/>
      <c r="F90" s="12"/>
      <c r="G90" s="120"/>
      <c r="H90" s="199"/>
      <c r="I90" s="204"/>
    </row>
    <row r="91" spans="1:9" ht="66" customHeight="1" x14ac:dyDescent="0.3">
      <c r="A91" s="13" t="s">
        <v>132</v>
      </c>
      <c r="B91" s="21"/>
      <c r="C91" s="299" t="s">
        <v>615</v>
      </c>
      <c r="D91" s="299"/>
      <c r="E91" s="299"/>
      <c r="F91" s="21" t="s">
        <v>77</v>
      </c>
      <c r="G91" s="19">
        <v>3</v>
      </c>
      <c r="H91" s="204"/>
      <c r="I91" s="195"/>
    </row>
    <row r="92" spans="1:9" x14ac:dyDescent="0.3">
      <c r="A92" s="15" t="s">
        <v>327</v>
      </c>
      <c r="B92" s="21"/>
      <c r="C92" s="9" t="s">
        <v>616</v>
      </c>
      <c r="D92" s="11"/>
      <c r="E92" s="11"/>
      <c r="F92" s="21"/>
      <c r="G92" s="18"/>
      <c r="H92" s="204"/>
      <c r="I92" s="194"/>
    </row>
    <row r="93" spans="1:9" ht="36.6" customHeight="1" x14ac:dyDescent="0.3">
      <c r="A93" s="13" t="s">
        <v>769</v>
      </c>
      <c r="B93" s="21"/>
      <c r="C93" s="280" t="s">
        <v>126</v>
      </c>
      <c r="D93" s="280"/>
      <c r="E93" s="280"/>
      <c r="F93" s="21" t="s">
        <v>77</v>
      </c>
      <c r="G93" s="19">
        <v>2</v>
      </c>
      <c r="H93" s="204"/>
      <c r="I93" s="194"/>
    </row>
    <row r="94" spans="1:9" ht="38.4" customHeight="1" x14ac:dyDescent="0.3">
      <c r="A94" s="13" t="s">
        <v>770</v>
      </c>
      <c r="B94" s="21"/>
      <c r="C94" s="280" t="s">
        <v>125</v>
      </c>
      <c r="D94" s="280"/>
      <c r="E94" s="280"/>
      <c r="F94" s="21" t="s">
        <v>77</v>
      </c>
      <c r="G94" s="19">
        <v>3</v>
      </c>
      <c r="H94" s="204"/>
      <c r="I94" s="194"/>
    </row>
    <row r="95" spans="1:9" ht="38.4" customHeight="1" x14ac:dyDescent="0.3">
      <c r="A95" s="13" t="s">
        <v>771</v>
      </c>
      <c r="B95" s="21"/>
      <c r="C95" s="280" t="s">
        <v>551</v>
      </c>
      <c r="D95" s="280"/>
      <c r="E95" s="280"/>
      <c r="F95" s="21" t="s">
        <v>77</v>
      </c>
      <c r="G95" s="19">
        <v>2</v>
      </c>
      <c r="H95" s="204"/>
      <c r="I95" s="194"/>
    </row>
    <row r="96" spans="1:9" ht="28.2" customHeight="1" x14ac:dyDescent="0.3">
      <c r="A96" s="13" t="s">
        <v>772</v>
      </c>
      <c r="B96" s="21"/>
      <c r="C96" s="280" t="s">
        <v>124</v>
      </c>
      <c r="D96" s="280"/>
      <c r="E96" s="280"/>
      <c r="F96" s="21" t="s">
        <v>77</v>
      </c>
      <c r="G96" s="19">
        <v>1</v>
      </c>
      <c r="H96" s="204"/>
      <c r="I96" s="194"/>
    </row>
    <row r="97" spans="1:9" ht="27.6" customHeight="1" x14ac:dyDescent="0.3">
      <c r="A97" s="15" t="s">
        <v>328</v>
      </c>
      <c r="B97" s="21"/>
      <c r="C97" s="289" t="s">
        <v>603</v>
      </c>
      <c r="D97" s="289"/>
      <c r="E97" s="289"/>
      <c r="F97" s="21"/>
      <c r="G97" s="18"/>
      <c r="H97" s="204"/>
      <c r="I97" s="194"/>
    </row>
    <row r="98" spans="1:9" ht="21" customHeight="1" x14ac:dyDescent="0.3">
      <c r="A98" s="13" t="s">
        <v>773</v>
      </c>
      <c r="B98" s="21"/>
      <c r="C98" s="92" t="s">
        <v>521</v>
      </c>
      <c r="D98" s="11"/>
      <c r="E98" s="11"/>
      <c r="F98" s="21"/>
      <c r="G98" s="18"/>
      <c r="H98" s="204"/>
      <c r="I98" s="194"/>
    </row>
    <row r="99" spans="1:9" ht="30.6" customHeight="1" x14ac:dyDescent="0.3">
      <c r="A99" s="13" t="s">
        <v>774</v>
      </c>
      <c r="B99" s="21"/>
      <c r="C99" s="11" t="s">
        <v>519</v>
      </c>
      <c r="E99" s="11"/>
      <c r="F99" s="21" t="s">
        <v>77</v>
      </c>
      <c r="G99" s="19">
        <v>30</v>
      </c>
      <c r="H99" s="204"/>
      <c r="I99" s="195"/>
    </row>
    <row r="100" spans="1:9" ht="39.6" customHeight="1" x14ac:dyDescent="0.3">
      <c r="A100" s="13" t="s">
        <v>775</v>
      </c>
      <c r="B100" s="21"/>
      <c r="C100" s="280" t="s">
        <v>215</v>
      </c>
      <c r="D100" s="280"/>
      <c r="E100" s="280"/>
      <c r="F100" s="21" t="s">
        <v>77</v>
      </c>
      <c r="G100" s="19">
        <v>1</v>
      </c>
      <c r="H100" s="204"/>
      <c r="I100" s="195"/>
    </row>
    <row r="101" spans="1:9" ht="19.8" customHeight="1" x14ac:dyDescent="0.3">
      <c r="A101" s="13" t="s">
        <v>776</v>
      </c>
      <c r="B101" s="21"/>
      <c r="C101" s="359" t="s">
        <v>520</v>
      </c>
      <c r="D101" s="359"/>
      <c r="E101" s="359"/>
      <c r="F101" s="21"/>
      <c r="G101" s="18"/>
      <c r="H101" s="204"/>
      <c r="I101" s="194"/>
    </row>
    <row r="102" spans="1:9" ht="25.2" customHeight="1" x14ac:dyDescent="0.3">
      <c r="A102" s="13" t="s">
        <v>777</v>
      </c>
      <c r="B102" s="21"/>
      <c r="C102" s="11" t="s">
        <v>129</v>
      </c>
      <c r="E102" s="11"/>
      <c r="F102" s="21" t="s">
        <v>77</v>
      </c>
      <c r="G102" s="19">
        <v>110</v>
      </c>
      <c r="H102" s="204"/>
      <c r="I102" s="195"/>
    </row>
    <row r="103" spans="1:9" ht="33" customHeight="1" x14ac:dyDescent="0.3">
      <c r="A103" s="13" t="s">
        <v>778</v>
      </c>
      <c r="B103" s="21"/>
      <c r="C103" s="280" t="s">
        <v>215</v>
      </c>
      <c r="D103" s="280"/>
      <c r="E103" s="280"/>
      <c r="F103" s="21" t="s">
        <v>77</v>
      </c>
      <c r="G103" s="19">
        <v>1</v>
      </c>
      <c r="H103" s="204"/>
      <c r="I103" s="195"/>
    </row>
    <row r="104" spans="1:9" x14ac:dyDescent="0.3">
      <c r="A104" s="15" t="s">
        <v>329</v>
      </c>
      <c r="B104" s="21"/>
      <c r="C104" s="309" t="s">
        <v>752</v>
      </c>
      <c r="D104" s="309"/>
      <c r="E104" s="309"/>
      <c r="F104" s="21"/>
      <c r="G104" s="18"/>
      <c r="H104" s="204"/>
      <c r="I104" s="194"/>
    </row>
    <row r="105" spans="1:9" ht="45" customHeight="1" x14ac:dyDescent="0.3">
      <c r="A105" s="13" t="s">
        <v>779</v>
      </c>
      <c r="B105" s="21"/>
      <c r="C105" s="280" t="s">
        <v>644</v>
      </c>
      <c r="D105" s="280"/>
      <c r="E105" s="280"/>
      <c r="F105" s="21" t="s">
        <v>128</v>
      </c>
      <c r="G105" s="19">
        <v>1</v>
      </c>
      <c r="H105" s="204"/>
      <c r="I105" s="195"/>
    </row>
    <row r="106" spans="1:9" ht="38.4" customHeight="1" x14ac:dyDescent="0.3">
      <c r="A106" s="13" t="s">
        <v>780</v>
      </c>
      <c r="B106" s="37"/>
      <c r="C106" s="280" t="s">
        <v>617</v>
      </c>
      <c r="D106" s="280"/>
      <c r="E106" s="280"/>
      <c r="F106" s="21" t="s">
        <v>128</v>
      </c>
      <c r="G106" s="19">
        <v>1</v>
      </c>
      <c r="H106" s="204"/>
      <c r="I106" s="195"/>
    </row>
    <row r="107" spans="1:9" ht="25.8" customHeight="1" x14ac:dyDescent="0.3">
      <c r="A107" s="271" t="s">
        <v>30</v>
      </c>
      <c r="B107" s="271"/>
      <c r="C107" s="271"/>
      <c r="D107" s="271"/>
      <c r="E107" s="271"/>
      <c r="F107" s="271"/>
      <c r="G107" s="271"/>
      <c r="H107" s="271"/>
      <c r="I107" s="196" t="s">
        <v>811</v>
      </c>
    </row>
    <row r="108" spans="1:9" s="53" customFormat="1" ht="13.2" x14ac:dyDescent="0.3">
      <c r="A108" s="289" t="s">
        <v>1162</v>
      </c>
      <c r="B108" s="289"/>
      <c r="C108" s="289"/>
      <c r="D108" s="289"/>
      <c r="E108" s="289"/>
      <c r="F108" s="289"/>
      <c r="G108" s="289"/>
      <c r="H108" s="289"/>
      <c r="I108" s="289"/>
    </row>
    <row r="109" spans="1:9" ht="25.2" customHeight="1" x14ac:dyDescent="0.3">
      <c r="A109" s="24" t="s">
        <v>1</v>
      </c>
      <c r="B109" s="24" t="s">
        <v>2</v>
      </c>
      <c r="C109" s="311" t="s">
        <v>3</v>
      </c>
      <c r="D109" s="311"/>
      <c r="E109" s="311"/>
      <c r="F109" s="24" t="s">
        <v>4</v>
      </c>
      <c r="G109" s="1" t="s">
        <v>5</v>
      </c>
      <c r="H109" s="190" t="s">
        <v>6</v>
      </c>
      <c r="I109" s="191" t="s">
        <v>7</v>
      </c>
    </row>
    <row r="110" spans="1:9" ht="25.2" customHeight="1" x14ac:dyDescent="0.3">
      <c r="A110" s="346" t="s">
        <v>31</v>
      </c>
      <c r="B110" s="346"/>
      <c r="C110" s="346"/>
      <c r="D110" s="346"/>
      <c r="E110" s="346"/>
      <c r="F110" s="346"/>
      <c r="G110" s="346"/>
      <c r="H110" s="346"/>
      <c r="I110" s="234"/>
    </row>
    <row r="111" spans="1:9" ht="54.6" customHeight="1" x14ac:dyDescent="0.3">
      <c r="A111" s="13" t="s">
        <v>781</v>
      </c>
      <c r="B111" s="21"/>
      <c r="C111" s="280" t="s">
        <v>556</v>
      </c>
      <c r="D111" s="280"/>
      <c r="E111" s="280"/>
      <c r="F111" s="21" t="s">
        <v>128</v>
      </c>
      <c r="G111" s="19">
        <v>1</v>
      </c>
      <c r="H111" s="204"/>
      <c r="I111" s="195"/>
    </row>
    <row r="112" spans="1:9" ht="13.2" customHeight="1" x14ac:dyDescent="0.3">
      <c r="A112" s="15" t="s">
        <v>330</v>
      </c>
      <c r="B112" s="21"/>
      <c r="C112" s="309" t="s">
        <v>369</v>
      </c>
      <c r="D112" s="309"/>
      <c r="E112" s="309"/>
      <c r="F112" s="21"/>
      <c r="G112" s="19"/>
      <c r="H112" s="204"/>
      <c r="I112" s="194"/>
    </row>
    <row r="113" spans="1:9" ht="70.2" customHeight="1" x14ac:dyDescent="0.3">
      <c r="A113" s="13" t="s">
        <v>782</v>
      </c>
      <c r="B113" s="21"/>
      <c r="C113" s="299" t="s">
        <v>558</v>
      </c>
      <c r="D113" s="299"/>
      <c r="E113" s="299"/>
      <c r="F113" s="21" t="s">
        <v>77</v>
      </c>
      <c r="G113" s="19">
        <v>1</v>
      </c>
      <c r="H113" s="204"/>
      <c r="I113" s="195"/>
    </row>
    <row r="114" spans="1:9" x14ac:dyDescent="0.3">
      <c r="A114" s="15" t="s">
        <v>332</v>
      </c>
      <c r="B114" s="21"/>
      <c r="C114" s="309" t="s">
        <v>375</v>
      </c>
      <c r="D114" s="309"/>
      <c r="E114" s="309"/>
      <c r="F114" s="21"/>
      <c r="G114" s="19"/>
      <c r="H114" s="204"/>
      <c r="I114" s="194"/>
    </row>
    <row r="115" spans="1:9" ht="54" customHeight="1" x14ac:dyDescent="0.3">
      <c r="A115" s="13" t="s">
        <v>783</v>
      </c>
      <c r="B115" s="21"/>
      <c r="C115" s="299" t="s">
        <v>559</v>
      </c>
      <c r="D115" s="299"/>
      <c r="E115" s="299"/>
      <c r="F115" s="21" t="s">
        <v>77</v>
      </c>
      <c r="G115" s="19">
        <v>3</v>
      </c>
      <c r="H115" s="204"/>
      <c r="I115" s="195"/>
    </row>
    <row r="116" spans="1:9" ht="87.6" customHeight="1" x14ac:dyDescent="0.3">
      <c r="A116" s="13" t="s">
        <v>784</v>
      </c>
      <c r="B116" s="21"/>
      <c r="C116" s="299" t="s">
        <v>560</v>
      </c>
      <c r="D116" s="299"/>
      <c r="E116" s="299"/>
      <c r="F116" s="21" t="s">
        <v>77</v>
      </c>
      <c r="G116" s="19">
        <v>3</v>
      </c>
      <c r="H116" s="204"/>
      <c r="I116" s="195"/>
    </row>
    <row r="117" spans="1:9" ht="96" customHeight="1" x14ac:dyDescent="0.3">
      <c r="A117" s="13" t="s">
        <v>785</v>
      </c>
      <c r="B117" s="21"/>
      <c r="C117" s="299" t="s">
        <v>561</v>
      </c>
      <c r="D117" s="299"/>
      <c r="E117" s="299"/>
      <c r="F117" s="21" t="s">
        <v>77</v>
      </c>
      <c r="G117" s="19">
        <v>2</v>
      </c>
      <c r="H117" s="204"/>
      <c r="I117" s="195"/>
    </row>
    <row r="118" spans="1:9" x14ac:dyDescent="0.3">
      <c r="A118" s="113" t="s">
        <v>331</v>
      </c>
      <c r="B118" s="21"/>
      <c r="C118" s="345" t="s">
        <v>750</v>
      </c>
      <c r="D118" s="345"/>
      <c r="E118" s="345"/>
      <c r="F118" s="21"/>
      <c r="G118" s="19"/>
      <c r="H118" s="204"/>
      <c r="I118" s="194"/>
    </row>
    <row r="119" spans="1:9" ht="46.2" customHeight="1" x14ac:dyDescent="0.3">
      <c r="A119" s="75" t="s">
        <v>786</v>
      </c>
      <c r="B119" s="21"/>
      <c r="C119" s="299" t="s">
        <v>552</v>
      </c>
      <c r="D119" s="299"/>
      <c r="E119" s="299"/>
      <c r="F119" s="21" t="s">
        <v>95</v>
      </c>
      <c r="G119" s="19">
        <v>300</v>
      </c>
      <c r="H119" s="204"/>
      <c r="I119" s="195"/>
    </row>
    <row r="120" spans="1:9" ht="36.6" customHeight="1" x14ac:dyDescent="0.3">
      <c r="A120" s="75" t="s">
        <v>787</v>
      </c>
      <c r="B120" s="21"/>
      <c r="C120" s="299" t="s">
        <v>137</v>
      </c>
      <c r="D120" s="299"/>
      <c r="E120" s="299"/>
      <c r="F120" s="21" t="s">
        <v>77</v>
      </c>
      <c r="G120" s="19">
        <v>20</v>
      </c>
      <c r="H120" s="204"/>
      <c r="I120" s="195"/>
    </row>
    <row r="121" spans="1:9" ht="15" customHeight="1" x14ac:dyDescent="0.3">
      <c r="A121" s="15" t="s">
        <v>333</v>
      </c>
      <c r="B121" s="21"/>
      <c r="C121" s="345" t="s">
        <v>223</v>
      </c>
      <c r="D121" s="345"/>
      <c r="E121" s="345"/>
      <c r="F121" s="21"/>
      <c r="G121" s="19"/>
      <c r="H121" s="204"/>
      <c r="I121" s="195"/>
    </row>
    <row r="122" spans="1:9" ht="37.799999999999997" customHeight="1" x14ac:dyDescent="0.3">
      <c r="A122" s="13" t="s">
        <v>788</v>
      </c>
      <c r="B122" s="21"/>
      <c r="C122" s="299" t="s">
        <v>764</v>
      </c>
      <c r="D122" s="299"/>
      <c r="E122" s="299"/>
      <c r="F122" s="21" t="s">
        <v>95</v>
      </c>
      <c r="G122" s="19">
        <v>265</v>
      </c>
      <c r="H122" s="204"/>
      <c r="I122" s="194"/>
    </row>
    <row r="123" spans="1:9" ht="37.799999999999997" customHeight="1" x14ac:dyDescent="0.3">
      <c r="A123" s="13" t="s">
        <v>789</v>
      </c>
      <c r="B123" s="21"/>
      <c r="C123" s="299" t="s">
        <v>763</v>
      </c>
      <c r="D123" s="299"/>
      <c r="E123" s="299"/>
      <c r="F123" s="21" t="s">
        <v>95</v>
      </c>
      <c r="G123" s="19">
        <v>400</v>
      </c>
      <c r="H123" s="204"/>
      <c r="I123" s="194"/>
    </row>
    <row r="124" spans="1:9" ht="37.799999999999997" customHeight="1" x14ac:dyDescent="0.3">
      <c r="A124" s="13" t="s">
        <v>790</v>
      </c>
      <c r="B124" s="21"/>
      <c r="C124" s="299" t="s">
        <v>762</v>
      </c>
      <c r="D124" s="299"/>
      <c r="E124" s="299"/>
      <c r="F124" s="21" t="s">
        <v>95</v>
      </c>
      <c r="G124" s="19">
        <v>500</v>
      </c>
      <c r="H124" s="204"/>
      <c r="I124" s="194"/>
    </row>
    <row r="125" spans="1:9" ht="26.4" customHeight="1" x14ac:dyDescent="0.3">
      <c r="A125" s="13" t="s">
        <v>791</v>
      </c>
      <c r="B125" s="21"/>
      <c r="C125" s="11" t="s">
        <v>133</v>
      </c>
      <c r="F125" s="21" t="s">
        <v>77</v>
      </c>
      <c r="G125" s="19">
        <v>30</v>
      </c>
      <c r="H125" s="204"/>
      <c r="I125" s="195"/>
    </row>
    <row r="126" spans="1:9" ht="26.4" customHeight="1" x14ac:dyDescent="0.3">
      <c r="A126" s="13" t="s">
        <v>792</v>
      </c>
      <c r="B126" s="21"/>
      <c r="C126" s="11" t="s">
        <v>134</v>
      </c>
      <c r="F126" s="21" t="s">
        <v>77</v>
      </c>
      <c r="G126" s="19">
        <v>30</v>
      </c>
      <c r="H126" s="204"/>
      <c r="I126" s="195"/>
    </row>
    <row r="127" spans="1:9" ht="26.4" customHeight="1" x14ac:dyDescent="0.3">
      <c r="A127" s="13" t="s">
        <v>793</v>
      </c>
      <c r="B127" s="21"/>
      <c r="C127" s="11" t="s">
        <v>135</v>
      </c>
      <c r="F127" s="21" t="s">
        <v>77</v>
      </c>
      <c r="G127" s="19">
        <v>12</v>
      </c>
      <c r="H127" s="204"/>
      <c r="I127" s="195"/>
    </row>
    <row r="128" spans="1:9" ht="26.4" customHeight="1" x14ac:dyDescent="0.3">
      <c r="A128" s="13" t="s">
        <v>794</v>
      </c>
      <c r="B128" s="21"/>
      <c r="C128" s="11" t="s">
        <v>136</v>
      </c>
      <c r="F128" s="21" t="s">
        <v>77</v>
      </c>
      <c r="G128" s="19">
        <v>12</v>
      </c>
      <c r="H128" s="204"/>
      <c r="I128" s="195"/>
    </row>
    <row r="129" spans="1:9" ht="26.4" customHeight="1" x14ac:dyDescent="0.3">
      <c r="A129" s="13" t="s">
        <v>795</v>
      </c>
      <c r="B129" s="21"/>
      <c r="C129" s="11" t="s">
        <v>140</v>
      </c>
      <c r="F129" s="21" t="s">
        <v>77</v>
      </c>
      <c r="G129" s="19">
        <v>100</v>
      </c>
      <c r="H129" s="204"/>
      <c r="I129" s="195"/>
    </row>
    <row r="130" spans="1:9" ht="26.4" customHeight="1" x14ac:dyDescent="0.3">
      <c r="A130" s="13" t="s">
        <v>796</v>
      </c>
      <c r="B130" s="21"/>
      <c r="C130" s="11" t="s">
        <v>141</v>
      </c>
      <c r="F130" s="21" t="s">
        <v>77</v>
      </c>
      <c r="G130" s="19">
        <v>100</v>
      </c>
      <c r="H130" s="204"/>
      <c r="I130" s="195"/>
    </row>
    <row r="131" spans="1:9" ht="25.2" customHeight="1" x14ac:dyDescent="0.3">
      <c r="A131" s="271" t="s">
        <v>30</v>
      </c>
      <c r="B131" s="271"/>
      <c r="C131" s="271"/>
      <c r="D131" s="271"/>
      <c r="E131" s="271"/>
      <c r="F131" s="271"/>
      <c r="G131" s="271"/>
      <c r="H131" s="271"/>
      <c r="I131" s="196" t="s">
        <v>811</v>
      </c>
    </row>
    <row r="132" spans="1:9" s="53" customFormat="1" ht="13.2" x14ac:dyDescent="0.3">
      <c r="A132" s="289" t="s">
        <v>1162</v>
      </c>
      <c r="B132" s="289"/>
      <c r="C132" s="289"/>
      <c r="D132" s="289"/>
      <c r="E132" s="289"/>
      <c r="F132" s="289"/>
      <c r="G132" s="289"/>
      <c r="H132" s="289"/>
      <c r="I132" s="289"/>
    </row>
    <row r="133" spans="1:9" ht="26.4" customHeight="1" x14ac:dyDescent="0.3">
      <c r="A133" s="24" t="s">
        <v>1</v>
      </c>
      <c r="B133" s="24" t="s">
        <v>2</v>
      </c>
      <c r="C133" s="311" t="s">
        <v>3</v>
      </c>
      <c r="D133" s="312"/>
      <c r="E133" s="312"/>
      <c r="F133" s="24" t="s">
        <v>4</v>
      </c>
      <c r="G133" s="1" t="s">
        <v>5</v>
      </c>
      <c r="H133" s="190" t="s">
        <v>6</v>
      </c>
      <c r="I133" s="191" t="s">
        <v>7</v>
      </c>
    </row>
    <row r="134" spans="1:9" ht="25.2" customHeight="1" x14ac:dyDescent="0.3">
      <c r="A134" s="346" t="s">
        <v>31</v>
      </c>
      <c r="B134" s="346"/>
      <c r="C134" s="346"/>
      <c r="D134" s="346"/>
      <c r="E134" s="346"/>
      <c r="F134" s="346"/>
      <c r="G134" s="346"/>
      <c r="H134" s="346"/>
      <c r="I134" s="234" t="str">
        <f>I131</f>
        <v>R</v>
      </c>
    </row>
    <row r="135" spans="1:9" ht="17.399999999999999" customHeight="1" x14ac:dyDescent="0.3">
      <c r="A135" s="15" t="s">
        <v>334</v>
      </c>
      <c r="B135" s="21"/>
      <c r="C135" s="345" t="s">
        <v>224</v>
      </c>
      <c r="D135" s="345"/>
      <c r="E135" s="345"/>
      <c r="F135" s="21"/>
      <c r="G135" s="94"/>
      <c r="H135" s="204"/>
      <c r="I135" s="194"/>
    </row>
    <row r="136" spans="1:9" ht="30.6" customHeight="1" x14ac:dyDescent="0.3">
      <c r="A136" s="13"/>
      <c r="B136" s="21"/>
      <c r="C136" s="299" t="s">
        <v>751</v>
      </c>
      <c r="D136" s="299"/>
      <c r="E136" s="299"/>
      <c r="F136" s="21"/>
      <c r="G136" s="94"/>
      <c r="H136" s="204"/>
      <c r="I136" s="194"/>
    </row>
    <row r="137" spans="1:9" ht="26.4" customHeight="1" x14ac:dyDescent="0.3">
      <c r="A137" s="13" t="s">
        <v>797</v>
      </c>
      <c r="B137" s="21"/>
      <c r="C137" s="11" t="s">
        <v>138</v>
      </c>
      <c r="F137" s="21" t="s">
        <v>95</v>
      </c>
      <c r="G137" s="19">
        <v>500</v>
      </c>
      <c r="H137" s="204"/>
      <c r="I137" s="195"/>
    </row>
    <row r="138" spans="1:9" ht="26.4" customHeight="1" x14ac:dyDescent="0.3">
      <c r="A138" s="13" t="s">
        <v>798</v>
      </c>
      <c r="B138" s="21"/>
      <c r="C138" s="11" t="s">
        <v>139</v>
      </c>
      <c r="F138" s="21" t="s">
        <v>95</v>
      </c>
      <c r="G138" s="19">
        <v>265</v>
      </c>
      <c r="H138" s="204"/>
      <c r="I138" s="195"/>
    </row>
    <row r="139" spans="1:9" ht="26.4" customHeight="1" x14ac:dyDescent="0.3">
      <c r="A139" s="13" t="s">
        <v>799</v>
      </c>
      <c r="B139" s="21"/>
      <c r="C139" s="11" t="s">
        <v>225</v>
      </c>
      <c r="F139" s="21" t="s">
        <v>77</v>
      </c>
      <c r="G139" s="19">
        <v>20</v>
      </c>
      <c r="H139" s="204"/>
      <c r="I139" s="195"/>
    </row>
    <row r="140" spans="1:9" ht="26.4" customHeight="1" x14ac:dyDescent="0.3">
      <c r="A140" s="13" t="s">
        <v>800</v>
      </c>
      <c r="B140" s="21"/>
      <c r="C140" s="11" t="s">
        <v>140</v>
      </c>
      <c r="F140" s="21" t="s">
        <v>77</v>
      </c>
      <c r="G140" s="19">
        <v>100</v>
      </c>
      <c r="H140" s="204"/>
      <c r="I140" s="195"/>
    </row>
    <row r="141" spans="1:9" ht="18" customHeight="1" x14ac:dyDescent="0.3">
      <c r="A141" s="15" t="s">
        <v>335</v>
      </c>
      <c r="B141" s="21"/>
      <c r="C141" s="309" t="s">
        <v>835</v>
      </c>
      <c r="D141" s="309"/>
      <c r="E141" s="309"/>
      <c r="F141" s="21"/>
      <c r="G141" s="19"/>
      <c r="H141" s="204"/>
      <c r="I141" s="194"/>
    </row>
    <row r="142" spans="1:9" ht="51.6" customHeight="1" x14ac:dyDescent="0.3">
      <c r="A142" s="13" t="s">
        <v>801</v>
      </c>
      <c r="B142" s="21"/>
      <c r="C142" s="299" t="s">
        <v>601</v>
      </c>
      <c r="D142" s="299"/>
      <c r="E142" s="299"/>
      <c r="F142" s="21" t="s">
        <v>77</v>
      </c>
      <c r="G142" s="19">
        <v>1</v>
      </c>
      <c r="H142" s="204"/>
      <c r="I142" s="195"/>
    </row>
    <row r="143" spans="1:9" x14ac:dyDescent="0.3">
      <c r="A143" s="15" t="s">
        <v>336</v>
      </c>
      <c r="B143" s="21"/>
      <c r="C143" s="289" t="s">
        <v>600</v>
      </c>
      <c r="D143" s="289"/>
      <c r="E143" s="289"/>
      <c r="F143" s="21"/>
      <c r="G143" s="19"/>
      <c r="H143" s="204"/>
      <c r="I143" s="195"/>
    </row>
    <row r="144" spans="1:9" ht="47.4" customHeight="1" x14ac:dyDescent="0.3">
      <c r="A144" s="13" t="s">
        <v>802</v>
      </c>
      <c r="B144" s="21"/>
      <c r="C144" s="299" t="s">
        <v>236</v>
      </c>
      <c r="D144" s="299"/>
      <c r="E144" s="299"/>
      <c r="F144" s="21" t="s">
        <v>50</v>
      </c>
      <c r="G144" s="19">
        <v>1</v>
      </c>
      <c r="H144" s="204">
        <v>30000</v>
      </c>
      <c r="I144" s="195">
        <f t="shared" ref="I144:I150" si="0">G144*H144</f>
        <v>30000</v>
      </c>
    </row>
    <row r="145" spans="1:9" ht="30.6" customHeight="1" x14ac:dyDescent="0.3">
      <c r="A145" s="13"/>
      <c r="B145" s="21"/>
      <c r="C145" s="302" t="s">
        <v>533</v>
      </c>
      <c r="D145" s="302"/>
      <c r="E145" s="302"/>
      <c r="F145" s="21" t="s">
        <v>60</v>
      </c>
      <c r="G145" s="19"/>
      <c r="H145" s="204">
        <f>H144</f>
        <v>30000</v>
      </c>
      <c r="I145" s="195"/>
    </row>
    <row r="146" spans="1:9" x14ac:dyDescent="0.3">
      <c r="A146" s="15" t="s">
        <v>803</v>
      </c>
      <c r="B146" s="21"/>
      <c r="C146" s="289" t="s">
        <v>602</v>
      </c>
      <c r="D146" s="289"/>
      <c r="E146" s="289"/>
      <c r="F146" s="21"/>
      <c r="G146" s="94"/>
      <c r="H146" s="204"/>
      <c r="I146" s="195"/>
    </row>
    <row r="147" spans="1:9" ht="49.2" customHeight="1" x14ac:dyDescent="0.3">
      <c r="A147" s="13" t="s">
        <v>804</v>
      </c>
      <c r="B147" s="21"/>
      <c r="C147" s="299" t="s">
        <v>238</v>
      </c>
      <c r="D147" s="299"/>
      <c r="E147" s="299"/>
      <c r="F147" s="21" t="s">
        <v>50</v>
      </c>
      <c r="G147" s="19">
        <v>1</v>
      </c>
      <c r="H147" s="204">
        <v>30000</v>
      </c>
      <c r="I147" s="195">
        <f t="shared" si="0"/>
        <v>30000</v>
      </c>
    </row>
    <row r="148" spans="1:9" ht="30.6" customHeight="1" x14ac:dyDescent="0.3">
      <c r="A148" s="13" t="s">
        <v>805</v>
      </c>
      <c r="B148" s="21"/>
      <c r="C148" s="302" t="s">
        <v>533</v>
      </c>
      <c r="D148" s="302"/>
      <c r="E148" s="302"/>
      <c r="F148" s="21" t="s">
        <v>60</v>
      </c>
      <c r="G148" s="19"/>
      <c r="H148" s="204">
        <f>H147</f>
        <v>30000</v>
      </c>
      <c r="I148" s="195"/>
    </row>
    <row r="149" spans="1:9" x14ac:dyDescent="0.3">
      <c r="A149" s="15" t="s">
        <v>806</v>
      </c>
      <c r="B149" s="21"/>
      <c r="C149" s="289" t="s">
        <v>753</v>
      </c>
      <c r="D149" s="289"/>
      <c r="E149" s="289"/>
      <c r="F149" s="21"/>
      <c r="G149" s="19"/>
      <c r="H149" s="204"/>
      <c r="I149" s="195"/>
    </row>
    <row r="150" spans="1:9" ht="58.8" customHeight="1" x14ac:dyDescent="0.3">
      <c r="A150" s="13" t="s">
        <v>808</v>
      </c>
      <c r="B150" s="21"/>
      <c r="C150" s="299" t="s">
        <v>240</v>
      </c>
      <c r="D150" s="299"/>
      <c r="E150" s="299"/>
      <c r="F150" s="21" t="s">
        <v>50</v>
      </c>
      <c r="G150" s="19">
        <v>1</v>
      </c>
      <c r="H150" s="204">
        <v>20000</v>
      </c>
      <c r="I150" s="195">
        <f t="shared" si="0"/>
        <v>20000</v>
      </c>
    </row>
    <row r="151" spans="1:9" ht="40.799999999999997" customHeight="1" x14ac:dyDescent="0.3">
      <c r="A151" s="13" t="s">
        <v>809</v>
      </c>
      <c r="B151" s="13"/>
      <c r="C151" s="307" t="s">
        <v>807</v>
      </c>
      <c r="D151" s="299"/>
      <c r="E151" s="316"/>
      <c r="F151" s="89" t="s">
        <v>77</v>
      </c>
      <c r="G151" s="19">
        <v>1</v>
      </c>
      <c r="H151" s="204"/>
      <c r="I151" s="195"/>
    </row>
    <row r="152" spans="1:9" ht="19.2" customHeight="1" x14ac:dyDescent="0.3">
      <c r="A152" s="15">
        <v>3</v>
      </c>
      <c r="B152" s="13"/>
      <c r="C152" s="126" t="s">
        <v>92</v>
      </c>
      <c r="D152" s="27"/>
      <c r="E152" s="125"/>
      <c r="F152" s="89"/>
      <c r="G152" s="94"/>
      <c r="H152" s="204"/>
      <c r="I152" s="195"/>
    </row>
    <row r="153" spans="1:9" x14ac:dyDescent="0.3">
      <c r="A153" s="40" t="s">
        <v>232</v>
      </c>
      <c r="B153" s="16"/>
      <c r="C153" s="317" t="s">
        <v>580</v>
      </c>
      <c r="D153" s="289"/>
      <c r="E153" s="318"/>
      <c r="F153" s="89"/>
      <c r="G153" s="41"/>
      <c r="H153" s="204"/>
      <c r="I153" s="194"/>
    </row>
    <row r="154" spans="1:9" ht="46.8" customHeight="1" x14ac:dyDescent="0.3">
      <c r="A154" s="13" t="s">
        <v>234</v>
      </c>
      <c r="B154" s="21"/>
      <c r="C154" s="280" t="s">
        <v>93</v>
      </c>
      <c r="D154" s="280"/>
      <c r="E154" s="280"/>
      <c r="F154" s="21" t="s">
        <v>77</v>
      </c>
      <c r="G154" s="49">
        <v>1</v>
      </c>
      <c r="H154" s="204"/>
      <c r="I154" s="195"/>
    </row>
    <row r="155" spans="1:9" ht="46.2" customHeight="1" x14ac:dyDescent="0.3">
      <c r="A155" s="13" t="s">
        <v>235</v>
      </c>
      <c r="B155" s="21"/>
      <c r="C155" s="280" t="s">
        <v>111</v>
      </c>
      <c r="D155" s="280"/>
      <c r="E155" s="280"/>
      <c r="F155" s="21" t="s">
        <v>77</v>
      </c>
      <c r="G155" s="49">
        <v>1</v>
      </c>
      <c r="H155" s="204"/>
      <c r="I155" s="195"/>
    </row>
    <row r="156" spans="1:9" ht="44.4" customHeight="1" x14ac:dyDescent="0.3">
      <c r="A156" s="13" t="s">
        <v>296</v>
      </c>
      <c r="B156" s="21"/>
      <c r="C156" s="280" t="s">
        <v>94</v>
      </c>
      <c r="D156" s="280"/>
      <c r="E156" s="280"/>
      <c r="F156" s="21" t="s">
        <v>77</v>
      </c>
      <c r="G156" s="49">
        <v>1</v>
      </c>
      <c r="H156" s="204"/>
      <c r="I156" s="195"/>
    </row>
    <row r="157" spans="1:9" ht="52.2" customHeight="1" x14ac:dyDescent="0.3">
      <c r="A157" s="13" t="s">
        <v>297</v>
      </c>
      <c r="B157" s="21"/>
      <c r="C157" s="280" t="s">
        <v>108</v>
      </c>
      <c r="D157" s="280"/>
      <c r="E157" s="280"/>
      <c r="F157" s="21" t="s">
        <v>128</v>
      </c>
      <c r="G157" s="49">
        <v>1</v>
      </c>
      <c r="H157" s="204"/>
      <c r="I157" s="195"/>
    </row>
    <row r="158" spans="1:9" x14ac:dyDescent="0.3">
      <c r="A158" s="40" t="s">
        <v>298</v>
      </c>
      <c r="B158" s="30"/>
      <c r="C158" s="289" t="s">
        <v>649</v>
      </c>
      <c r="D158" s="289"/>
      <c r="E158" s="289"/>
      <c r="F158" s="21"/>
      <c r="G158" s="41"/>
      <c r="H158" s="204"/>
      <c r="I158" s="194"/>
    </row>
    <row r="159" spans="1:9" ht="51" customHeight="1" x14ac:dyDescent="0.3">
      <c r="A159" s="13" t="s">
        <v>583</v>
      </c>
      <c r="B159" s="21"/>
      <c r="C159" s="280" t="s">
        <v>98</v>
      </c>
      <c r="D159" s="280"/>
      <c r="E159" s="280"/>
      <c r="F159" s="21" t="s">
        <v>77</v>
      </c>
      <c r="G159" s="49">
        <v>3</v>
      </c>
      <c r="H159" s="204"/>
      <c r="I159" s="195"/>
    </row>
    <row r="160" spans="1:9" ht="28.2" customHeight="1" x14ac:dyDescent="0.3">
      <c r="A160" s="13" t="s">
        <v>584</v>
      </c>
      <c r="B160" s="21"/>
      <c r="C160" s="280" t="s">
        <v>101</v>
      </c>
      <c r="D160" s="280"/>
      <c r="E160" s="280"/>
      <c r="F160" s="21" t="s">
        <v>77</v>
      </c>
      <c r="G160" s="49">
        <v>3</v>
      </c>
      <c r="H160" s="204"/>
      <c r="I160" s="195"/>
    </row>
    <row r="161" spans="1:9" ht="25.2" customHeight="1" x14ac:dyDescent="0.3">
      <c r="A161" s="271" t="s">
        <v>30</v>
      </c>
      <c r="B161" s="271"/>
      <c r="C161" s="271"/>
      <c r="D161" s="271"/>
      <c r="E161" s="271"/>
      <c r="F161" s="271"/>
      <c r="G161" s="271"/>
      <c r="H161" s="271"/>
      <c r="I161" s="196" t="s">
        <v>811</v>
      </c>
    </row>
    <row r="162" spans="1:9" s="53" customFormat="1" ht="13.2" x14ac:dyDescent="0.3">
      <c r="A162" s="289" t="s">
        <v>1162</v>
      </c>
      <c r="B162" s="289"/>
      <c r="C162" s="289"/>
      <c r="D162" s="289"/>
      <c r="E162" s="289"/>
      <c r="F162" s="289"/>
      <c r="G162" s="289"/>
      <c r="H162" s="289"/>
      <c r="I162" s="289"/>
    </row>
    <row r="163" spans="1:9" ht="26.4" customHeight="1" x14ac:dyDescent="0.3">
      <c r="A163" s="24" t="s">
        <v>1</v>
      </c>
      <c r="B163" s="24" t="s">
        <v>2</v>
      </c>
      <c r="C163" s="311" t="s">
        <v>3</v>
      </c>
      <c r="D163" s="312"/>
      <c r="E163" s="312"/>
      <c r="F163" s="24" t="s">
        <v>4</v>
      </c>
      <c r="G163" s="1" t="s">
        <v>5</v>
      </c>
      <c r="H163" s="190" t="s">
        <v>6</v>
      </c>
      <c r="I163" s="191" t="s">
        <v>7</v>
      </c>
    </row>
    <row r="164" spans="1:9" ht="25.2" customHeight="1" x14ac:dyDescent="0.3">
      <c r="A164" s="346" t="s">
        <v>31</v>
      </c>
      <c r="B164" s="346"/>
      <c r="C164" s="346"/>
      <c r="D164" s="346"/>
      <c r="E164" s="346"/>
      <c r="F164" s="346"/>
      <c r="G164" s="346"/>
      <c r="H164" s="346"/>
      <c r="I164" s="234"/>
    </row>
    <row r="165" spans="1:9" ht="54.6" customHeight="1" x14ac:dyDescent="0.3">
      <c r="A165" s="13" t="s">
        <v>585</v>
      </c>
      <c r="B165" s="21"/>
      <c r="C165" s="280" t="s">
        <v>109</v>
      </c>
      <c r="D165" s="280"/>
      <c r="E165" s="280"/>
      <c r="F165" s="21" t="s">
        <v>77</v>
      </c>
      <c r="G165" s="49">
        <v>3</v>
      </c>
      <c r="H165" s="204"/>
      <c r="I165" s="195"/>
    </row>
    <row r="166" spans="1:9" x14ac:dyDescent="0.3">
      <c r="A166" s="40" t="s">
        <v>586</v>
      </c>
      <c r="B166" s="30"/>
      <c r="C166" s="289" t="s">
        <v>578</v>
      </c>
      <c r="D166" s="289"/>
      <c r="E166" s="289"/>
      <c r="F166" s="21"/>
      <c r="G166" s="41"/>
      <c r="H166" s="204"/>
      <c r="I166" s="194"/>
    </row>
    <row r="167" spans="1:9" ht="52.2" customHeight="1" x14ac:dyDescent="0.3">
      <c r="A167" s="13" t="s">
        <v>587</v>
      </c>
      <c r="B167" s="21"/>
      <c r="C167" s="280" t="s">
        <v>104</v>
      </c>
      <c r="D167" s="280"/>
      <c r="E167" s="280"/>
      <c r="F167" s="21" t="s">
        <v>77</v>
      </c>
      <c r="G167" s="49">
        <v>1</v>
      </c>
      <c r="H167" s="204"/>
      <c r="I167" s="195"/>
    </row>
    <row r="168" spans="1:9" ht="49.2" customHeight="1" x14ac:dyDescent="0.3">
      <c r="A168" s="13" t="s">
        <v>588</v>
      </c>
      <c r="B168" s="21"/>
      <c r="C168" s="280" t="s">
        <v>105</v>
      </c>
      <c r="D168" s="280"/>
      <c r="E168" s="280"/>
      <c r="F168" s="21" t="s">
        <v>77</v>
      </c>
      <c r="G168" s="49">
        <v>1</v>
      </c>
      <c r="H168" s="204"/>
      <c r="I168" s="195"/>
    </row>
    <row r="169" spans="1:9" ht="51.6" customHeight="1" x14ac:dyDescent="0.3">
      <c r="A169" s="13" t="s">
        <v>589</v>
      </c>
      <c r="B169" s="21"/>
      <c r="C169" s="280" t="s">
        <v>106</v>
      </c>
      <c r="D169" s="280"/>
      <c r="E169" s="280"/>
      <c r="F169" s="21" t="s">
        <v>77</v>
      </c>
      <c r="G169" s="49">
        <v>6</v>
      </c>
      <c r="H169" s="204"/>
      <c r="I169" s="195"/>
    </row>
    <row r="170" spans="1:9" ht="50.4" customHeight="1" x14ac:dyDescent="0.3">
      <c r="A170" s="13" t="s">
        <v>590</v>
      </c>
      <c r="B170" s="21"/>
      <c r="C170" s="280" t="s">
        <v>102</v>
      </c>
      <c r="D170" s="280"/>
      <c r="E170" s="280"/>
      <c r="F170" s="21" t="s">
        <v>77</v>
      </c>
      <c r="G170" s="49">
        <v>6</v>
      </c>
      <c r="H170" s="204"/>
      <c r="I170" s="195"/>
    </row>
    <row r="171" spans="1:9" ht="26.4" customHeight="1" x14ac:dyDescent="0.3">
      <c r="A171" s="13" t="s">
        <v>591</v>
      </c>
      <c r="B171" s="21"/>
      <c r="C171" s="280" t="s">
        <v>103</v>
      </c>
      <c r="D171" s="280"/>
      <c r="E171" s="280"/>
      <c r="F171" s="21" t="s">
        <v>77</v>
      </c>
      <c r="G171" s="49">
        <v>6</v>
      </c>
      <c r="H171" s="204"/>
      <c r="I171" s="195"/>
    </row>
    <row r="172" spans="1:9" ht="29.4" customHeight="1" x14ac:dyDescent="0.3">
      <c r="A172" s="13" t="s">
        <v>592</v>
      </c>
      <c r="B172" s="30"/>
      <c r="C172" s="280" t="s">
        <v>107</v>
      </c>
      <c r="D172" s="280"/>
      <c r="E172" s="280"/>
      <c r="F172" s="21" t="s">
        <v>77</v>
      </c>
      <c r="G172" s="49">
        <v>1</v>
      </c>
      <c r="H172" s="204"/>
      <c r="I172" s="194"/>
    </row>
    <row r="173" spans="1:9" x14ac:dyDescent="0.3">
      <c r="A173" s="40" t="s">
        <v>593</v>
      </c>
      <c r="B173" s="30"/>
      <c r="C173" s="289" t="s">
        <v>674</v>
      </c>
      <c r="D173" s="289"/>
      <c r="E173" s="289"/>
      <c r="F173" s="21"/>
      <c r="G173" s="41"/>
      <c r="H173" s="204"/>
      <c r="I173" s="194"/>
    </row>
    <row r="174" spans="1:9" ht="54.6" customHeight="1" x14ac:dyDescent="0.3">
      <c r="A174" s="16" t="s">
        <v>594</v>
      </c>
      <c r="B174" s="30"/>
      <c r="C174" s="299" t="s">
        <v>110</v>
      </c>
      <c r="D174" s="300"/>
      <c r="E174" s="300"/>
      <c r="F174" s="34" t="s">
        <v>95</v>
      </c>
      <c r="G174" s="19">
        <v>600</v>
      </c>
      <c r="H174" s="204"/>
      <c r="I174" s="195"/>
    </row>
    <row r="175" spans="1:9" ht="50.4" customHeight="1" x14ac:dyDescent="0.3">
      <c r="A175" s="16" t="s">
        <v>595</v>
      </c>
      <c r="B175" s="30"/>
      <c r="C175" s="299" t="s">
        <v>99</v>
      </c>
      <c r="D175" s="300"/>
      <c r="E175" s="300"/>
      <c r="F175" s="34" t="s">
        <v>96</v>
      </c>
      <c r="G175" s="19">
        <v>30</v>
      </c>
      <c r="H175" s="204"/>
      <c r="I175" s="195"/>
    </row>
    <row r="176" spans="1:9" ht="51" customHeight="1" x14ac:dyDescent="0.3">
      <c r="A176" s="16" t="s">
        <v>596</v>
      </c>
      <c r="B176" s="30"/>
      <c r="C176" s="299" t="s">
        <v>100</v>
      </c>
      <c r="D176" s="300"/>
      <c r="E176" s="300"/>
      <c r="F176" s="34" t="s">
        <v>95</v>
      </c>
      <c r="G176" s="19">
        <v>600</v>
      </c>
      <c r="H176" s="204"/>
      <c r="I176" s="195"/>
    </row>
    <row r="177" spans="1:9" ht="45.6" customHeight="1" x14ac:dyDescent="0.3">
      <c r="A177" s="16" t="s">
        <v>597</v>
      </c>
      <c r="B177" s="21"/>
      <c r="C177" s="299" t="s">
        <v>112</v>
      </c>
      <c r="D177" s="300"/>
      <c r="E177" s="300"/>
      <c r="F177" s="34" t="s">
        <v>95</v>
      </c>
      <c r="G177" s="19">
        <f>800*3/5</f>
        <v>480</v>
      </c>
      <c r="H177" s="204"/>
      <c r="I177" s="195"/>
    </row>
    <row r="178" spans="1:9" ht="44.4" customHeight="1" x14ac:dyDescent="0.3">
      <c r="A178" s="16" t="s">
        <v>598</v>
      </c>
      <c r="B178" s="21"/>
      <c r="C178" s="280" t="s">
        <v>114</v>
      </c>
      <c r="D178" s="280"/>
      <c r="E178" s="280"/>
      <c r="F178" s="21" t="s">
        <v>96</v>
      </c>
      <c r="G178" s="49">
        <v>20</v>
      </c>
      <c r="H178" s="204"/>
      <c r="I178" s="195"/>
    </row>
    <row r="179" spans="1:9" ht="36.6" customHeight="1" x14ac:dyDescent="0.3">
      <c r="A179" s="16" t="s">
        <v>599</v>
      </c>
      <c r="B179" s="21"/>
      <c r="C179" s="280" t="s">
        <v>115</v>
      </c>
      <c r="D179" s="280"/>
      <c r="E179" s="280"/>
      <c r="F179" s="21" t="s">
        <v>97</v>
      </c>
      <c r="G179" s="49">
        <v>20</v>
      </c>
      <c r="H179" s="204"/>
      <c r="I179" s="195"/>
    </row>
    <row r="180" spans="1:9" x14ac:dyDescent="0.3">
      <c r="A180" s="40" t="s">
        <v>651</v>
      </c>
      <c r="B180" s="30"/>
      <c r="C180" s="289" t="s">
        <v>673</v>
      </c>
      <c r="D180" s="289"/>
      <c r="E180" s="289"/>
      <c r="F180" s="21"/>
      <c r="G180" s="41"/>
      <c r="H180" s="204"/>
      <c r="I180" s="194"/>
    </row>
    <row r="181" spans="1:9" ht="36" customHeight="1" x14ac:dyDescent="0.3">
      <c r="A181" s="13" t="s">
        <v>652</v>
      </c>
      <c r="B181" s="21"/>
      <c r="C181" s="299" t="s">
        <v>116</v>
      </c>
      <c r="D181" s="300"/>
      <c r="E181" s="300"/>
      <c r="F181" s="34" t="s">
        <v>95</v>
      </c>
      <c r="G181" s="19">
        <v>60</v>
      </c>
      <c r="H181" s="204"/>
      <c r="I181" s="195"/>
    </row>
    <row r="182" spans="1:9" ht="23.4" customHeight="1" x14ac:dyDescent="0.3">
      <c r="A182" s="13" t="s">
        <v>653</v>
      </c>
      <c r="B182" s="30"/>
      <c r="C182" s="299" t="s">
        <v>118</v>
      </c>
      <c r="D182" s="300"/>
      <c r="E182" s="300"/>
      <c r="F182" s="34" t="s">
        <v>95</v>
      </c>
      <c r="G182" s="19">
        <v>120</v>
      </c>
      <c r="H182" s="204"/>
      <c r="I182" s="195"/>
    </row>
    <row r="183" spans="1:9" ht="42.6" customHeight="1" x14ac:dyDescent="0.3">
      <c r="A183" s="13" t="s">
        <v>654</v>
      </c>
      <c r="B183" s="21"/>
      <c r="C183" s="299" t="s">
        <v>117</v>
      </c>
      <c r="D183" s="300"/>
      <c r="E183" s="300"/>
      <c r="F183" s="34" t="s">
        <v>95</v>
      </c>
      <c r="G183" s="19">
        <v>120</v>
      </c>
      <c r="H183" s="204"/>
      <c r="I183" s="195"/>
    </row>
    <row r="184" spans="1:9" ht="25.2" customHeight="1" x14ac:dyDescent="0.3">
      <c r="A184" s="271" t="s">
        <v>30</v>
      </c>
      <c r="B184" s="271"/>
      <c r="C184" s="271"/>
      <c r="D184" s="271"/>
      <c r="E184" s="271"/>
      <c r="F184" s="271"/>
      <c r="G184" s="271"/>
      <c r="H184" s="271"/>
      <c r="I184" s="196" t="s">
        <v>811</v>
      </c>
    </row>
    <row r="185" spans="1:9" s="53" customFormat="1" ht="13.2" x14ac:dyDescent="0.3">
      <c r="A185" s="289" t="s">
        <v>1162</v>
      </c>
      <c r="B185" s="289"/>
      <c r="C185" s="289"/>
      <c r="D185" s="289"/>
      <c r="E185" s="289"/>
      <c r="F185" s="289"/>
      <c r="G185" s="289"/>
      <c r="H185" s="289"/>
      <c r="I185" s="289"/>
    </row>
    <row r="186" spans="1:9" ht="26.4" customHeight="1" x14ac:dyDescent="0.3">
      <c r="A186" s="24" t="s">
        <v>1</v>
      </c>
      <c r="B186" s="24" t="s">
        <v>2</v>
      </c>
      <c r="C186" s="311" t="s">
        <v>3</v>
      </c>
      <c r="D186" s="312"/>
      <c r="E186" s="312"/>
      <c r="F186" s="24" t="s">
        <v>4</v>
      </c>
      <c r="G186" s="1" t="s">
        <v>5</v>
      </c>
      <c r="H186" s="190" t="s">
        <v>6</v>
      </c>
      <c r="I186" s="191" t="s">
        <v>7</v>
      </c>
    </row>
    <row r="187" spans="1:9" ht="25.2" customHeight="1" x14ac:dyDescent="0.3">
      <c r="A187" s="346" t="s">
        <v>31</v>
      </c>
      <c r="B187" s="346"/>
      <c r="C187" s="346"/>
      <c r="D187" s="346"/>
      <c r="E187" s="346"/>
      <c r="F187" s="346"/>
      <c r="G187" s="346"/>
      <c r="H187" s="346"/>
      <c r="I187" s="234"/>
    </row>
    <row r="188" spans="1:9" x14ac:dyDescent="0.3">
      <c r="A188" s="15">
        <v>4</v>
      </c>
      <c r="B188" s="21"/>
      <c r="C188" s="27" t="s">
        <v>243</v>
      </c>
      <c r="D188" s="27"/>
      <c r="E188" s="11"/>
      <c r="F188" s="21"/>
      <c r="G188" s="17"/>
      <c r="H188" s="204"/>
      <c r="I188" s="194"/>
    </row>
    <row r="189" spans="1:9" x14ac:dyDescent="0.3">
      <c r="A189" s="15" t="s">
        <v>337</v>
      </c>
      <c r="B189" s="21"/>
      <c r="C189" s="54" t="s">
        <v>656</v>
      </c>
      <c r="D189" s="54"/>
      <c r="E189" s="11"/>
      <c r="F189" s="21"/>
      <c r="G189" s="17"/>
      <c r="H189" s="204"/>
      <c r="I189" s="194"/>
    </row>
    <row r="190" spans="1:9" ht="26.4" x14ac:dyDescent="0.3">
      <c r="A190" s="13" t="s">
        <v>658</v>
      </c>
      <c r="B190" s="25" t="s">
        <v>1422</v>
      </c>
      <c r="C190" s="54" t="s">
        <v>657</v>
      </c>
      <c r="D190" s="54"/>
      <c r="E190" s="11"/>
      <c r="F190" s="21"/>
      <c r="G190" s="17"/>
      <c r="H190" s="204"/>
      <c r="I190" s="194"/>
    </row>
    <row r="191" spans="1:9" ht="41.4" customHeight="1" x14ac:dyDescent="0.3">
      <c r="A191" s="13" t="s">
        <v>659</v>
      </c>
      <c r="B191" s="21"/>
      <c r="C191" s="299" t="s">
        <v>227</v>
      </c>
      <c r="D191" s="300"/>
      <c r="E191" s="300"/>
      <c r="F191" s="44" t="s">
        <v>289</v>
      </c>
      <c r="G191" s="52">
        <v>120</v>
      </c>
      <c r="H191" s="204"/>
      <c r="I191" s="195"/>
    </row>
    <row r="192" spans="1:9" ht="48.6" customHeight="1" x14ac:dyDescent="0.3">
      <c r="A192" s="13" t="s">
        <v>660</v>
      </c>
      <c r="B192" s="21"/>
      <c r="C192" s="299" t="s">
        <v>228</v>
      </c>
      <c r="D192" s="300"/>
      <c r="E192" s="300"/>
      <c r="F192" s="21" t="s">
        <v>128</v>
      </c>
      <c r="G192" s="52">
        <v>1</v>
      </c>
      <c r="H192" s="204"/>
      <c r="I192" s="195"/>
    </row>
    <row r="193" spans="1:9" ht="37.200000000000003" customHeight="1" x14ac:dyDescent="0.3">
      <c r="A193" s="13" t="s">
        <v>661</v>
      </c>
      <c r="B193" s="21"/>
      <c r="C193" s="299" t="s">
        <v>229</v>
      </c>
      <c r="D193" s="300"/>
      <c r="E193" s="300"/>
      <c r="F193" s="44" t="s">
        <v>128</v>
      </c>
      <c r="G193" s="52">
        <v>1</v>
      </c>
      <c r="H193" s="204"/>
      <c r="I193" s="195"/>
    </row>
    <row r="194" spans="1:9" ht="35.4" customHeight="1" x14ac:dyDescent="0.3">
      <c r="A194" s="13" t="s">
        <v>754</v>
      </c>
      <c r="B194" s="21"/>
      <c r="C194" s="299" t="s">
        <v>230</v>
      </c>
      <c r="D194" s="300"/>
      <c r="E194" s="300"/>
      <c r="F194" s="21" t="s">
        <v>290</v>
      </c>
      <c r="G194" s="115">
        <v>10</v>
      </c>
      <c r="H194" s="204"/>
      <c r="I194" s="195"/>
    </row>
    <row r="195" spans="1:9" ht="26.4" x14ac:dyDescent="0.3">
      <c r="A195" s="13" t="s">
        <v>662</v>
      </c>
      <c r="B195" s="25" t="s">
        <v>1423</v>
      </c>
      <c r="C195" s="54" t="s">
        <v>672</v>
      </c>
      <c r="D195" s="27"/>
      <c r="E195" s="11"/>
      <c r="F195" s="44"/>
      <c r="G195" s="52"/>
      <c r="H195" s="204"/>
      <c r="I195" s="194" t="str">
        <f>IF(H195="","",IF(#REF!=0,"",#REF!*H195))</f>
        <v/>
      </c>
    </row>
    <row r="196" spans="1:9" ht="13.8" customHeight="1" x14ac:dyDescent="0.3">
      <c r="A196" s="13" t="s">
        <v>663</v>
      </c>
      <c r="B196" s="21"/>
      <c r="C196" s="334" t="s">
        <v>231</v>
      </c>
      <c r="D196" s="334"/>
      <c r="E196" s="334"/>
      <c r="F196" s="44"/>
      <c r="G196" s="52"/>
      <c r="H196" s="204"/>
      <c r="I196" s="195" t="str">
        <f>IF(H196="","",IF(#REF!=0,"",#REF!*H196))</f>
        <v/>
      </c>
    </row>
    <row r="197" spans="1:9" ht="37.799999999999997" customHeight="1" x14ac:dyDescent="0.3">
      <c r="A197" s="13" t="s">
        <v>664</v>
      </c>
      <c r="B197" s="21"/>
      <c r="C197" s="299" t="s">
        <v>244</v>
      </c>
      <c r="D197" s="300"/>
      <c r="E197" s="300"/>
      <c r="F197" s="47" t="s">
        <v>291</v>
      </c>
      <c r="G197" s="52">
        <v>135</v>
      </c>
      <c r="H197" s="204"/>
      <c r="I197" s="195"/>
    </row>
    <row r="198" spans="1:9" ht="36.6" customHeight="1" x14ac:dyDescent="0.3">
      <c r="A198" s="13" t="s">
        <v>665</v>
      </c>
      <c r="B198" s="21"/>
      <c r="C198" s="299" t="s">
        <v>245</v>
      </c>
      <c r="D198" s="300"/>
      <c r="E198" s="300"/>
      <c r="F198" s="47" t="s">
        <v>291</v>
      </c>
      <c r="G198" s="52">
        <v>20</v>
      </c>
      <c r="H198" s="204"/>
      <c r="I198" s="195"/>
    </row>
    <row r="199" spans="1:9" ht="39.6" customHeight="1" x14ac:dyDescent="0.3">
      <c r="A199" s="13" t="s">
        <v>666</v>
      </c>
      <c r="B199" s="21"/>
      <c r="C199" s="299" t="s">
        <v>246</v>
      </c>
      <c r="D199" s="300"/>
      <c r="E199" s="300"/>
      <c r="F199" s="44" t="s">
        <v>291</v>
      </c>
      <c r="G199" s="52">
        <v>80</v>
      </c>
      <c r="H199" s="204"/>
      <c r="I199" s="195"/>
    </row>
    <row r="200" spans="1:9" ht="39" customHeight="1" x14ac:dyDescent="0.3">
      <c r="A200" s="13" t="s">
        <v>667</v>
      </c>
      <c r="B200" s="21"/>
      <c r="C200" s="299" t="s">
        <v>247</v>
      </c>
      <c r="D200" s="300"/>
      <c r="E200" s="300"/>
      <c r="F200" s="44" t="s">
        <v>292</v>
      </c>
      <c r="G200" s="52">
        <v>1</v>
      </c>
      <c r="H200" s="204"/>
      <c r="I200" s="195"/>
    </row>
    <row r="201" spans="1:9" ht="73.2" customHeight="1" x14ac:dyDescent="0.3">
      <c r="A201" s="13" t="s">
        <v>668</v>
      </c>
      <c r="B201" s="21"/>
      <c r="C201" s="299" t="s">
        <v>248</v>
      </c>
      <c r="D201" s="300"/>
      <c r="E201" s="300"/>
      <c r="F201" s="44" t="s">
        <v>291</v>
      </c>
      <c r="G201" s="52">
        <v>135</v>
      </c>
      <c r="H201" s="204"/>
      <c r="I201" s="195"/>
    </row>
    <row r="202" spans="1:9" ht="36.6" customHeight="1" x14ac:dyDescent="0.3">
      <c r="A202" s="13" t="s">
        <v>669</v>
      </c>
      <c r="B202" s="21"/>
      <c r="C202" s="280" t="s">
        <v>249</v>
      </c>
      <c r="D202" s="280"/>
      <c r="E202" s="280"/>
      <c r="F202" s="44" t="s">
        <v>291</v>
      </c>
      <c r="G202" s="52">
        <v>5</v>
      </c>
      <c r="H202" s="204"/>
      <c r="I202" s="195"/>
    </row>
    <row r="203" spans="1:9" ht="37.799999999999997" customHeight="1" x14ac:dyDescent="0.3">
      <c r="A203" s="13" t="s">
        <v>670</v>
      </c>
      <c r="B203" s="21"/>
      <c r="C203" s="299" t="s">
        <v>250</v>
      </c>
      <c r="D203" s="300"/>
      <c r="E203" s="300"/>
      <c r="F203" s="44" t="s">
        <v>291</v>
      </c>
      <c r="G203" s="52">
        <v>10</v>
      </c>
      <c r="H203" s="204"/>
      <c r="I203" s="195"/>
    </row>
    <row r="204" spans="1:9" ht="30.6" customHeight="1" x14ac:dyDescent="0.3">
      <c r="A204" s="13" t="s">
        <v>671</v>
      </c>
      <c r="B204" s="21"/>
      <c r="C204" s="280" t="s">
        <v>251</v>
      </c>
      <c r="D204" s="280"/>
      <c r="E204" s="280"/>
      <c r="F204" s="44"/>
      <c r="G204" s="52"/>
      <c r="H204" s="204"/>
      <c r="I204" s="195"/>
    </row>
    <row r="205" spans="1:9" ht="46.2" customHeight="1" x14ac:dyDescent="0.3">
      <c r="A205" s="15"/>
      <c r="B205" s="21"/>
      <c r="C205" s="280" t="s">
        <v>460</v>
      </c>
      <c r="D205" s="280"/>
      <c r="E205" s="280"/>
      <c r="F205" s="44" t="s">
        <v>289</v>
      </c>
      <c r="G205" s="52">
        <v>13</v>
      </c>
      <c r="H205" s="204"/>
      <c r="I205" s="195"/>
    </row>
    <row r="206" spans="1:9" ht="42.6" customHeight="1" x14ac:dyDescent="0.3">
      <c r="A206" s="13"/>
      <c r="B206" s="21"/>
      <c r="C206" s="280" t="s">
        <v>461</v>
      </c>
      <c r="D206" s="280"/>
      <c r="E206" s="280"/>
      <c r="F206" s="44" t="s">
        <v>289</v>
      </c>
      <c r="G206" s="52">
        <v>22</v>
      </c>
      <c r="H206" s="204"/>
      <c r="I206" s="195"/>
    </row>
    <row r="207" spans="1:9" ht="13.8" customHeight="1" x14ac:dyDescent="0.3">
      <c r="A207" s="13" t="s">
        <v>675</v>
      </c>
      <c r="B207" s="21"/>
      <c r="C207" s="334" t="s">
        <v>295</v>
      </c>
      <c r="D207" s="334"/>
      <c r="E207" s="334"/>
      <c r="F207" s="44"/>
      <c r="G207" s="52"/>
      <c r="H207" s="204"/>
      <c r="I207" s="195"/>
    </row>
    <row r="208" spans="1:9" ht="72.599999999999994" customHeight="1" x14ac:dyDescent="0.3">
      <c r="A208" s="13" t="s">
        <v>676</v>
      </c>
      <c r="B208" s="21"/>
      <c r="C208" s="299" t="s">
        <v>252</v>
      </c>
      <c r="D208" s="300"/>
      <c r="E208" s="300"/>
      <c r="F208" s="44" t="s">
        <v>289</v>
      </c>
      <c r="G208" s="52">
        <v>135</v>
      </c>
      <c r="H208" s="204"/>
      <c r="I208" s="195"/>
    </row>
    <row r="209" spans="1:9" ht="21.6" customHeight="1" x14ac:dyDescent="0.3">
      <c r="A209" s="13" t="s">
        <v>677</v>
      </c>
      <c r="B209" s="21"/>
      <c r="C209" s="280" t="s">
        <v>253</v>
      </c>
      <c r="D209" s="280"/>
      <c r="E209" s="280"/>
      <c r="F209" s="44" t="s">
        <v>289</v>
      </c>
      <c r="G209" s="52">
        <v>60</v>
      </c>
      <c r="H209" s="204"/>
      <c r="I209" s="195"/>
    </row>
    <row r="210" spans="1:9" ht="35.4" customHeight="1" x14ac:dyDescent="0.3">
      <c r="A210" s="13" t="s">
        <v>678</v>
      </c>
      <c r="B210" s="21"/>
      <c r="C210" s="280" t="s">
        <v>254</v>
      </c>
      <c r="D210" s="280"/>
      <c r="E210" s="280"/>
      <c r="F210" s="44" t="s">
        <v>289</v>
      </c>
      <c r="G210" s="52">
        <v>10</v>
      </c>
      <c r="H210" s="204"/>
      <c r="I210" s="195"/>
    </row>
    <row r="211" spans="1:9" ht="16.8" customHeight="1" x14ac:dyDescent="0.3">
      <c r="A211" s="13" t="s">
        <v>679</v>
      </c>
      <c r="B211" s="21"/>
      <c r="C211" s="334" t="s">
        <v>255</v>
      </c>
      <c r="D211" s="334"/>
      <c r="E211" s="334"/>
      <c r="F211" s="44"/>
      <c r="G211" s="52"/>
      <c r="H211" s="204"/>
      <c r="I211" s="194"/>
    </row>
    <row r="212" spans="1:9" ht="21.6" customHeight="1" x14ac:dyDescent="0.3">
      <c r="A212" s="13" t="s">
        <v>680</v>
      </c>
      <c r="B212" s="21"/>
      <c r="C212" s="280" t="s">
        <v>256</v>
      </c>
      <c r="D212" s="280"/>
      <c r="E212" s="280"/>
      <c r="F212" s="44"/>
      <c r="G212" s="52"/>
      <c r="H212" s="204"/>
      <c r="I212" s="195"/>
    </row>
    <row r="213" spans="1:9" ht="25.2" customHeight="1" x14ac:dyDescent="0.3">
      <c r="A213" s="271" t="s">
        <v>30</v>
      </c>
      <c r="B213" s="271"/>
      <c r="C213" s="271"/>
      <c r="D213" s="271"/>
      <c r="E213" s="271"/>
      <c r="F213" s="271"/>
      <c r="G213" s="271"/>
      <c r="H213" s="271"/>
      <c r="I213" s="196" t="s">
        <v>811</v>
      </c>
    </row>
    <row r="214" spans="1:9" s="53" customFormat="1" ht="13.2" x14ac:dyDescent="0.3">
      <c r="A214" s="289" t="s">
        <v>1162</v>
      </c>
      <c r="B214" s="289"/>
      <c r="C214" s="289"/>
      <c r="D214" s="289"/>
      <c r="E214" s="289"/>
      <c r="F214" s="289"/>
      <c r="G214" s="289"/>
      <c r="H214" s="289"/>
      <c r="I214" s="289"/>
    </row>
    <row r="215" spans="1:9" ht="25.2" customHeight="1" x14ac:dyDescent="0.3">
      <c r="A215" s="24" t="s">
        <v>1</v>
      </c>
      <c r="B215" s="24" t="s">
        <v>2</v>
      </c>
      <c r="C215" s="311" t="s">
        <v>3</v>
      </c>
      <c r="D215" s="312"/>
      <c r="E215" s="312"/>
      <c r="F215" s="24" t="s">
        <v>4</v>
      </c>
      <c r="G215" s="1" t="s">
        <v>5</v>
      </c>
      <c r="H215" s="190" t="s">
        <v>6</v>
      </c>
      <c r="I215" s="191" t="s">
        <v>7</v>
      </c>
    </row>
    <row r="216" spans="1:9" ht="25.2" customHeight="1" x14ac:dyDescent="0.3">
      <c r="A216" s="346" t="s">
        <v>31</v>
      </c>
      <c r="B216" s="346"/>
      <c r="C216" s="346"/>
      <c r="D216" s="346"/>
      <c r="E216" s="346"/>
      <c r="F216" s="346"/>
      <c r="G216" s="346"/>
      <c r="H216" s="346"/>
      <c r="I216" s="234"/>
    </row>
    <row r="217" spans="1:9" ht="25.2" customHeight="1" x14ac:dyDescent="0.3">
      <c r="A217" s="183"/>
      <c r="B217" s="20"/>
      <c r="C217" s="280" t="s">
        <v>462</v>
      </c>
      <c r="D217" s="280"/>
      <c r="E217" s="280"/>
      <c r="F217" s="44" t="s">
        <v>289</v>
      </c>
      <c r="G217" s="52">
        <v>47</v>
      </c>
      <c r="H217" s="20"/>
      <c r="I217" s="193"/>
    </row>
    <row r="218" spans="1:9" x14ac:dyDescent="0.3">
      <c r="A218" s="13" t="s">
        <v>755</v>
      </c>
      <c r="B218" s="21"/>
      <c r="C218" s="280" t="s">
        <v>257</v>
      </c>
      <c r="D218" s="280"/>
      <c r="E218" s="280"/>
      <c r="F218" s="44"/>
      <c r="G218" s="52"/>
      <c r="H218" s="217"/>
      <c r="I218" s="195"/>
    </row>
    <row r="219" spans="1:9" ht="39" customHeight="1" x14ac:dyDescent="0.3">
      <c r="A219" s="13"/>
      <c r="B219" s="21"/>
      <c r="C219" s="280" t="s">
        <v>463</v>
      </c>
      <c r="D219" s="280"/>
      <c r="E219" s="280"/>
      <c r="F219" s="44" t="s">
        <v>289</v>
      </c>
      <c r="G219" s="52">
        <v>95</v>
      </c>
      <c r="H219" s="204"/>
      <c r="I219" s="195"/>
    </row>
    <row r="220" spans="1:9" ht="20.399999999999999" customHeight="1" x14ac:dyDescent="0.3">
      <c r="A220" s="13" t="s">
        <v>683</v>
      </c>
      <c r="B220" s="21"/>
      <c r="C220" s="334" t="s">
        <v>258</v>
      </c>
      <c r="D220" s="334"/>
      <c r="E220" s="334"/>
      <c r="F220" s="44"/>
      <c r="G220" s="52"/>
      <c r="H220" s="204"/>
      <c r="I220" s="195"/>
    </row>
    <row r="221" spans="1:9" x14ac:dyDescent="0.3">
      <c r="A221" s="13" t="s">
        <v>684</v>
      </c>
      <c r="B221" s="21"/>
      <c r="C221" s="280" t="s">
        <v>259</v>
      </c>
      <c r="D221" s="280"/>
      <c r="E221" s="280"/>
      <c r="F221" s="44"/>
      <c r="G221" s="52"/>
      <c r="H221" s="204"/>
      <c r="I221" s="195"/>
    </row>
    <row r="222" spans="1:9" ht="28.8" customHeight="1" x14ac:dyDescent="0.3">
      <c r="A222" s="13"/>
      <c r="B222" s="21"/>
      <c r="C222" s="334" t="s">
        <v>464</v>
      </c>
      <c r="D222" s="334"/>
      <c r="E222" s="334"/>
      <c r="F222" s="44" t="s">
        <v>293</v>
      </c>
      <c r="G222" s="52">
        <v>3</v>
      </c>
      <c r="H222" s="204"/>
      <c r="I222" s="195"/>
    </row>
    <row r="223" spans="1:9" ht="28.8" customHeight="1" x14ac:dyDescent="0.3">
      <c r="A223" s="13" t="s">
        <v>685</v>
      </c>
      <c r="B223" s="21"/>
      <c r="C223" s="334" t="s">
        <v>260</v>
      </c>
      <c r="D223" s="334"/>
      <c r="E223" s="334"/>
      <c r="F223" s="44" t="s">
        <v>291</v>
      </c>
      <c r="G223" s="52">
        <v>38</v>
      </c>
      <c r="H223" s="204"/>
      <c r="I223" s="195"/>
    </row>
    <row r="224" spans="1:9" ht="28.8" customHeight="1" x14ac:dyDescent="0.3">
      <c r="A224" s="13" t="s">
        <v>686</v>
      </c>
      <c r="B224" s="21"/>
      <c r="C224" s="334" t="s">
        <v>261</v>
      </c>
      <c r="D224" s="334"/>
      <c r="E224" s="334"/>
      <c r="F224" s="44" t="s">
        <v>291</v>
      </c>
      <c r="G224" s="52">
        <v>6</v>
      </c>
      <c r="H224" s="204"/>
      <c r="I224" s="195"/>
    </row>
    <row r="225" spans="1:9" ht="54.6" customHeight="1" x14ac:dyDescent="0.3">
      <c r="A225" s="13" t="s">
        <v>687</v>
      </c>
      <c r="B225" s="55"/>
      <c r="C225" s="302" t="s">
        <v>262</v>
      </c>
      <c r="D225" s="302"/>
      <c r="E225" s="302"/>
      <c r="F225" s="44" t="s">
        <v>294</v>
      </c>
      <c r="G225" s="52">
        <v>4</v>
      </c>
      <c r="H225" s="204"/>
      <c r="I225" s="195"/>
    </row>
    <row r="226" spans="1:9" ht="40.200000000000003" customHeight="1" x14ac:dyDescent="0.3">
      <c r="A226" s="13" t="s">
        <v>688</v>
      </c>
      <c r="B226" s="55"/>
      <c r="C226" s="302" t="s">
        <v>263</v>
      </c>
      <c r="D226" s="302"/>
      <c r="E226" s="302"/>
      <c r="F226" s="44" t="s">
        <v>95</v>
      </c>
      <c r="G226" s="52">
        <v>148</v>
      </c>
      <c r="H226" s="204"/>
      <c r="I226" s="195"/>
    </row>
    <row r="227" spans="1:9" ht="28.8" customHeight="1" x14ac:dyDescent="0.3">
      <c r="A227" s="13" t="s">
        <v>689</v>
      </c>
      <c r="B227" s="21"/>
      <c r="C227" s="334" t="s">
        <v>264</v>
      </c>
      <c r="D227" s="334"/>
      <c r="E227" s="334"/>
      <c r="F227" s="44" t="s">
        <v>95</v>
      </c>
      <c r="G227" s="52">
        <v>85</v>
      </c>
      <c r="H227" s="204"/>
      <c r="I227" s="195"/>
    </row>
    <row r="228" spans="1:9" ht="23.4" customHeight="1" x14ac:dyDescent="0.3">
      <c r="A228" s="13" t="s">
        <v>690</v>
      </c>
      <c r="B228" s="55"/>
      <c r="C228" s="334" t="s">
        <v>265</v>
      </c>
      <c r="D228" s="334"/>
      <c r="E228" s="334"/>
      <c r="F228" s="116"/>
      <c r="G228" s="52"/>
      <c r="H228" s="204"/>
      <c r="I228" s="225"/>
    </row>
    <row r="229" spans="1:9" ht="23.4" customHeight="1" x14ac:dyDescent="0.3">
      <c r="A229" s="13"/>
      <c r="B229" s="55"/>
      <c r="C229" s="334" t="s">
        <v>502</v>
      </c>
      <c r="D229" s="334"/>
      <c r="E229" s="334"/>
      <c r="F229" s="116" t="s">
        <v>291</v>
      </c>
      <c r="G229" s="52">
        <v>19</v>
      </c>
      <c r="H229" s="204"/>
      <c r="I229" s="225"/>
    </row>
    <row r="230" spans="1:9" ht="23.4" customHeight="1" x14ac:dyDescent="0.3">
      <c r="A230" s="13"/>
      <c r="B230" s="55"/>
      <c r="C230" s="334" t="s">
        <v>503</v>
      </c>
      <c r="D230" s="334"/>
      <c r="E230" s="334"/>
      <c r="F230" s="116" t="s">
        <v>291</v>
      </c>
      <c r="G230" s="52">
        <v>2</v>
      </c>
      <c r="H230" s="204"/>
      <c r="I230" s="225"/>
    </row>
    <row r="231" spans="1:9" ht="23.4" customHeight="1" x14ac:dyDescent="0.3">
      <c r="A231" s="13"/>
      <c r="B231" s="55"/>
      <c r="C231" s="334" t="s">
        <v>504</v>
      </c>
      <c r="D231" s="334"/>
      <c r="E231" s="334"/>
      <c r="F231" s="116" t="s">
        <v>291</v>
      </c>
      <c r="G231" s="52">
        <v>1</v>
      </c>
      <c r="H231" s="204"/>
      <c r="I231" s="225"/>
    </row>
    <row r="232" spans="1:9" ht="27" customHeight="1" x14ac:dyDescent="0.3">
      <c r="A232" s="75" t="s">
        <v>691</v>
      </c>
      <c r="B232" s="83" t="s">
        <v>1424</v>
      </c>
      <c r="C232" s="347" t="s">
        <v>682</v>
      </c>
      <c r="D232" s="329"/>
      <c r="E232" s="362"/>
      <c r="F232" s="117"/>
      <c r="G232" s="52"/>
      <c r="H232" s="217"/>
      <c r="I232" s="225"/>
    </row>
    <row r="233" spans="1:9" ht="56.4" customHeight="1" x14ac:dyDescent="0.3">
      <c r="A233" s="75" t="s">
        <v>692</v>
      </c>
      <c r="B233" s="55"/>
      <c r="C233" s="363" t="s">
        <v>266</v>
      </c>
      <c r="D233" s="363"/>
      <c r="E233" s="363"/>
      <c r="F233" s="21" t="s">
        <v>289</v>
      </c>
      <c r="G233" s="52">
        <v>135</v>
      </c>
      <c r="H233" s="204"/>
      <c r="I233" s="195"/>
    </row>
    <row r="234" spans="1:9" ht="28.8" customHeight="1" x14ac:dyDescent="0.3">
      <c r="A234" s="75" t="s">
        <v>693</v>
      </c>
      <c r="B234" s="55"/>
      <c r="C234" s="302" t="s">
        <v>267</v>
      </c>
      <c r="D234" s="302"/>
      <c r="E234" s="302"/>
      <c r="F234" s="44"/>
      <c r="G234" s="52"/>
      <c r="H234" s="217"/>
      <c r="I234" s="225"/>
    </row>
    <row r="235" spans="1:9" ht="23.4" customHeight="1" x14ac:dyDescent="0.3">
      <c r="A235" s="13"/>
      <c r="B235" s="55"/>
      <c r="C235" s="334" t="s">
        <v>465</v>
      </c>
      <c r="D235" s="334"/>
      <c r="E235" s="334"/>
      <c r="F235" s="116" t="s">
        <v>95</v>
      </c>
      <c r="G235" s="52">
        <v>60</v>
      </c>
      <c r="H235" s="204"/>
      <c r="I235" s="225"/>
    </row>
    <row r="236" spans="1:9" ht="23.4" customHeight="1" x14ac:dyDescent="0.3">
      <c r="A236" s="13"/>
      <c r="B236" s="55"/>
      <c r="C236" s="334" t="s">
        <v>466</v>
      </c>
      <c r="D236" s="334"/>
      <c r="E236" s="334"/>
      <c r="F236" s="116" t="s">
        <v>95</v>
      </c>
      <c r="G236" s="52">
        <v>25</v>
      </c>
      <c r="H236" s="204"/>
      <c r="I236" s="225"/>
    </row>
    <row r="237" spans="1:9" ht="31.2" customHeight="1" x14ac:dyDescent="0.3">
      <c r="A237" s="48" t="s">
        <v>695</v>
      </c>
      <c r="B237" s="170" t="s">
        <v>1425</v>
      </c>
      <c r="C237" s="347" t="s">
        <v>694</v>
      </c>
      <c r="D237" s="329"/>
      <c r="E237" s="362"/>
      <c r="F237" s="44"/>
      <c r="G237" s="52"/>
      <c r="H237" s="217"/>
      <c r="I237" s="225"/>
    </row>
    <row r="238" spans="1:9" ht="31.2" customHeight="1" x14ac:dyDescent="0.3">
      <c r="A238" s="13" t="s">
        <v>696</v>
      </c>
      <c r="B238" s="21"/>
      <c r="C238" s="280" t="s">
        <v>268</v>
      </c>
      <c r="D238" s="280"/>
      <c r="E238" s="280"/>
      <c r="F238" s="44" t="s">
        <v>289</v>
      </c>
      <c r="G238" s="52">
        <v>110</v>
      </c>
      <c r="H238" s="204"/>
      <c r="I238" s="195"/>
    </row>
    <row r="239" spans="1:9" ht="31.2" customHeight="1" x14ac:dyDescent="0.3">
      <c r="A239" s="13" t="s">
        <v>697</v>
      </c>
      <c r="B239" s="21"/>
      <c r="C239" s="280" t="s">
        <v>269</v>
      </c>
      <c r="D239" s="280"/>
      <c r="E239" s="280"/>
      <c r="F239" s="44" t="s">
        <v>289</v>
      </c>
      <c r="G239" s="52">
        <v>110</v>
      </c>
      <c r="H239" s="204"/>
      <c r="I239" s="195"/>
    </row>
    <row r="240" spans="1:9" ht="31.2" customHeight="1" x14ac:dyDescent="0.3">
      <c r="A240" s="13" t="s">
        <v>698</v>
      </c>
      <c r="B240" s="21"/>
      <c r="C240" s="280" t="s">
        <v>270</v>
      </c>
      <c r="D240" s="280"/>
      <c r="E240" s="280"/>
      <c r="F240" s="44" t="s">
        <v>95</v>
      </c>
      <c r="G240" s="52">
        <v>300</v>
      </c>
      <c r="H240" s="204"/>
      <c r="I240" s="195"/>
    </row>
    <row r="241" spans="1:9" ht="31.2" customHeight="1" x14ac:dyDescent="0.3">
      <c r="A241" s="13" t="s">
        <v>699</v>
      </c>
      <c r="B241" s="21"/>
      <c r="C241" s="280" t="s">
        <v>271</v>
      </c>
      <c r="D241" s="280"/>
      <c r="E241" s="280"/>
      <c r="F241" s="44" t="s">
        <v>95</v>
      </c>
      <c r="G241" s="52">
        <v>135</v>
      </c>
      <c r="H241" s="204"/>
      <c r="I241" s="195"/>
    </row>
    <row r="242" spans="1:9" ht="31.2" customHeight="1" x14ac:dyDescent="0.3">
      <c r="A242" s="13" t="s">
        <v>700</v>
      </c>
      <c r="B242" s="21"/>
      <c r="C242" s="280" t="s">
        <v>272</v>
      </c>
      <c r="D242" s="280"/>
      <c r="E242" s="280"/>
      <c r="F242" s="44" t="s">
        <v>96</v>
      </c>
      <c r="G242" s="52">
        <v>8</v>
      </c>
      <c r="H242" s="204"/>
      <c r="I242" s="195"/>
    </row>
    <row r="243" spans="1:9" ht="46.2" customHeight="1" x14ac:dyDescent="0.3">
      <c r="A243" s="48" t="s">
        <v>701</v>
      </c>
      <c r="B243" s="55"/>
      <c r="C243" s="302" t="s">
        <v>273</v>
      </c>
      <c r="D243" s="302"/>
      <c r="E243" s="302"/>
      <c r="F243" s="44" t="s">
        <v>95</v>
      </c>
      <c r="G243" s="52">
        <v>9</v>
      </c>
      <c r="H243" s="204"/>
      <c r="I243" s="195"/>
    </row>
    <row r="244" spans="1:9" ht="42.6" customHeight="1" x14ac:dyDescent="0.3">
      <c r="A244" s="48" t="s">
        <v>702</v>
      </c>
      <c r="B244" s="55"/>
      <c r="C244" s="302" t="s">
        <v>274</v>
      </c>
      <c r="D244" s="302"/>
      <c r="E244" s="302"/>
      <c r="F244" s="44" t="s">
        <v>95</v>
      </c>
      <c r="G244" s="52">
        <v>12</v>
      </c>
      <c r="H244" s="204"/>
      <c r="I244" s="195"/>
    </row>
    <row r="245" spans="1:9" ht="25.2" customHeight="1" x14ac:dyDescent="0.3">
      <c r="A245" s="271" t="s">
        <v>30</v>
      </c>
      <c r="B245" s="271"/>
      <c r="C245" s="271"/>
      <c r="D245" s="271"/>
      <c r="E245" s="271"/>
      <c r="F245" s="271"/>
      <c r="G245" s="271"/>
      <c r="H245" s="271"/>
      <c r="I245" s="196" t="s">
        <v>811</v>
      </c>
    </row>
    <row r="246" spans="1:9" s="53" customFormat="1" ht="13.2" x14ac:dyDescent="0.3">
      <c r="A246" s="289" t="s">
        <v>1162</v>
      </c>
      <c r="B246" s="289"/>
      <c r="C246" s="289"/>
      <c r="D246" s="289"/>
      <c r="E246" s="289"/>
      <c r="F246" s="289"/>
      <c r="G246" s="289"/>
      <c r="H246" s="289"/>
      <c r="I246" s="289"/>
    </row>
    <row r="247" spans="1:9" ht="25.2" customHeight="1" x14ac:dyDescent="0.3">
      <c r="A247" s="24" t="s">
        <v>1</v>
      </c>
      <c r="B247" s="24" t="s">
        <v>2</v>
      </c>
      <c r="C247" s="311" t="s">
        <v>3</v>
      </c>
      <c r="D247" s="312"/>
      <c r="E247" s="312"/>
      <c r="F247" s="24" t="s">
        <v>4</v>
      </c>
      <c r="G247" s="1" t="s">
        <v>5</v>
      </c>
      <c r="H247" s="190" t="s">
        <v>6</v>
      </c>
      <c r="I247" s="191" t="s">
        <v>7</v>
      </c>
    </row>
    <row r="248" spans="1:9" ht="25.2" customHeight="1" x14ac:dyDescent="0.3">
      <c r="A248" s="346" t="s">
        <v>31</v>
      </c>
      <c r="B248" s="346"/>
      <c r="C248" s="346"/>
      <c r="D248" s="346"/>
      <c r="E248" s="346"/>
      <c r="F248" s="346"/>
      <c r="G248" s="346"/>
      <c r="H248" s="346"/>
      <c r="I248" s="234"/>
    </row>
    <row r="249" spans="1:9" ht="53.4" customHeight="1" x14ac:dyDescent="0.3">
      <c r="A249" s="48" t="s">
        <v>703</v>
      </c>
      <c r="B249" s="55"/>
      <c r="C249" s="302" t="s">
        <v>275</v>
      </c>
      <c r="D249" s="302"/>
      <c r="E249" s="302"/>
      <c r="F249" s="44" t="s">
        <v>95</v>
      </c>
      <c r="G249" s="52">
        <v>30</v>
      </c>
      <c r="H249" s="204"/>
      <c r="I249" s="195"/>
    </row>
    <row r="250" spans="1:9" ht="13.8" customHeight="1" x14ac:dyDescent="0.3">
      <c r="A250" s="48" t="s">
        <v>704</v>
      </c>
      <c r="B250" s="83" t="s">
        <v>1426</v>
      </c>
      <c r="C250" s="329" t="s">
        <v>706</v>
      </c>
      <c r="D250" s="329"/>
      <c r="E250" s="329"/>
      <c r="F250" s="78"/>
      <c r="H250" s="217"/>
      <c r="I250" s="225"/>
    </row>
    <row r="251" spans="1:9" x14ac:dyDescent="0.3">
      <c r="A251" s="48" t="s">
        <v>705</v>
      </c>
      <c r="B251" s="55"/>
      <c r="C251" s="302" t="s">
        <v>276</v>
      </c>
      <c r="D251" s="302"/>
      <c r="E251" s="302"/>
      <c r="F251" s="78"/>
      <c r="H251" s="217"/>
      <c r="I251" s="225"/>
    </row>
    <row r="252" spans="1:9" ht="31.2" customHeight="1" x14ac:dyDescent="0.3">
      <c r="A252" s="13"/>
      <c r="B252" s="21"/>
      <c r="C252" s="280" t="s">
        <v>467</v>
      </c>
      <c r="D252" s="280"/>
      <c r="E252" s="280"/>
      <c r="F252" s="44" t="s">
        <v>289</v>
      </c>
      <c r="G252" s="52">
        <v>110</v>
      </c>
      <c r="H252" s="204"/>
      <c r="I252" s="195"/>
    </row>
    <row r="253" spans="1:9" ht="31.2" customHeight="1" x14ac:dyDescent="0.3">
      <c r="A253" s="13"/>
      <c r="B253" s="21"/>
      <c r="C253" s="280" t="s">
        <v>468</v>
      </c>
      <c r="D253" s="280"/>
      <c r="E253" s="280"/>
      <c r="F253" s="44" t="s">
        <v>289</v>
      </c>
      <c r="G253" s="52">
        <v>22</v>
      </c>
      <c r="H253" s="204"/>
      <c r="I253" s="195"/>
    </row>
    <row r="254" spans="1:9" ht="31.2" customHeight="1" x14ac:dyDescent="0.3">
      <c r="A254" s="13"/>
      <c r="B254" s="21"/>
      <c r="C254" s="280" t="s">
        <v>469</v>
      </c>
      <c r="D254" s="280"/>
      <c r="E254" s="280"/>
      <c r="F254" s="44" t="s">
        <v>95</v>
      </c>
      <c r="G254" s="52">
        <v>120</v>
      </c>
      <c r="H254" s="204"/>
      <c r="I254" s="195"/>
    </row>
    <row r="255" spans="1:9" ht="31.2" customHeight="1" x14ac:dyDescent="0.3">
      <c r="A255" s="13"/>
      <c r="B255" s="21"/>
      <c r="C255" s="280" t="s">
        <v>470</v>
      </c>
      <c r="D255" s="280"/>
      <c r="E255" s="280"/>
      <c r="F255" s="44" t="s">
        <v>289</v>
      </c>
      <c r="G255" s="52">
        <v>110</v>
      </c>
      <c r="H255" s="204"/>
      <c r="I255" s="195"/>
    </row>
    <row r="256" spans="1:9" ht="31.2" customHeight="1" x14ac:dyDescent="0.3">
      <c r="A256" s="13"/>
      <c r="B256" s="21"/>
      <c r="C256" s="280" t="s">
        <v>471</v>
      </c>
      <c r="D256" s="280"/>
      <c r="E256" s="280"/>
      <c r="F256" s="44" t="s">
        <v>289</v>
      </c>
      <c r="G256" s="52">
        <v>110</v>
      </c>
      <c r="H256" s="204"/>
      <c r="I256" s="195"/>
    </row>
    <row r="257" spans="1:9" ht="31.2" customHeight="1" x14ac:dyDescent="0.3">
      <c r="A257" s="13" t="s">
        <v>756</v>
      </c>
      <c r="B257" s="21"/>
      <c r="C257" s="280" t="s">
        <v>278</v>
      </c>
      <c r="D257" s="280"/>
      <c r="E257" s="280"/>
      <c r="F257" s="44"/>
      <c r="G257" s="52"/>
      <c r="H257" s="204"/>
      <c r="I257" s="195"/>
    </row>
    <row r="258" spans="1:9" ht="31.2" customHeight="1" x14ac:dyDescent="0.3">
      <c r="A258" s="13"/>
      <c r="B258" s="21"/>
      <c r="C258" s="280" t="s">
        <v>472</v>
      </c>
      <c r="D258" s="280"/>
      <c r="E258" s="280"/>
      <c r="F258" s="44" t="s">
        <v>289</v>
      </c>
      <c r="G258" s="52">
        <v>0</v>
      </c>
      <c r="H258" s="204"/>
      <c r="I258" s="195"/>
    </row>
    <row r="259" spans="1:9" ht="31.2" customHeight="1" x14ac:dyDescent="0.3">
      <c r="A259" s="13"/>
      <c r="B259" s="21"/>
      <c r="C259" s="280" t="s">
        <v>473</v>
      </c>
      <c r="D259" s="280"/>
      <c r="E259" s="280"/>
      <c r="F259" s="44" t="s">
        <v>289</v>
      </c>
      <c r="G259" s="52">
        <v>0</v>
      </c>
      <c r="H259" s="204"/>
      <c r="I259" s="195"/>
    </row>
    <row r="260" spans="1:9" ht="31.2" customHeight="1" x14ac:dyDescent="0.3">
      <c r="A260" s="13"/>
      <c r="B260" s="21"/>
      <c r="C260" s="280" t="s">
        <v>474</v>
      </c>
      <c r="D260" s="280"/>
      <c r="E260" s="280"/>
      <c r="F260" s="44" t="s">
        <v>289</v>
      </c>
      <c r="G260" s="52">
        <v>0</v>
      </c>
      <c r="H260" s="204"/>
      <c r="I260" s="195"/>
    </row>
    <row r="261" spans="1:9" ht="31.2" customHeight="1" x14ac:dyDescent="0.3">
      <c r="A261" s="13" t="s">
        <v>757</v>
      </c>
      <c r="B261" s="21"/>
      <c r="C261" s="280" t="s">
        <v>279</v>
      </c>
      <c r="D261" s="280"/>
      <c r="E261" s="280"/>
      <c r="F261" s="44"/>
      <c r="G261" s="52"/>
      <c r="H261" s="204"/>
      <c r="I261" s="195"/>
    </row>
    <row r="262" spans="1:9" ht="31.2" customHeight="1" x14ac:dyDescent="0.3">
      <c r="A262" s="13"/>
      <c r="B262" s="21"/>
      <c r="C262" s="280" t="s">
        <v>475</v>
      </c>
      <c r="D262" s="280"/>
      <c r="E262" s="280"/>
      <c r="F262" s="44" t="s">
        <v>289</v>
      </c>
      <c r="G262" s="52">
        <v>115</v>
      </c>
      <c r="H262" s="204"/>
      <c r="I262" s="195"/>
    </row>
    <row r="263" spans="1:9" ht="27" customHeight="1" x14ac:dyDescent="0.3">
      <c r="A263" s="48" t="s">
        <v>708</v>
      </c>
      <c r="B263" s="83" t="s">
        <v>1429</v>
      </c>
      <c r="C263" s="329" t="s">
        <v>712</v>
      </c>
      <c r="D263" s="329"/>
      <c r="E263" s="329"/>
      <c r="F263" s="44"/>
      <c r="G263" s="52"/>
      <c r="H263" s="217"/>
      <c r="I263" s="225"/>
    </row>
    <row r="264" spans="1:9" ht="32.4" customHeight="1" x14ac:dyDescent="0.3">
      <c r="A264" s="48" t="s">
        <v>709</v>
      </c>
      <c r="B264" s="55"/>
      <c r="C264" s="302" t="s">
        <v>280</v>
      </c>
      <c r="D264" s="302"/>
      <c r="E264" s="302"/>
      <c r="F264" s="44"/>
      <c r="G264" s="52"/>
      <c r="H264" s="217"/>
      <c r="I264" s="225"/>
    </row>
    <row r="265" spans="1:9" ht="31.2" customHeight="1" x14ac:dyDescent="0.3">
      <c r="A265" s="13"/>
      <c r="B265" s="21"/>
      <c r="C265" s="280" t="s">
        <v>476</v>
      </c>
      <c r="D265" s="280"/>
      <c r="E265" s="280"/>
      <c r="F265" s="44" t="s">
        <v>96</v>
      </c>
      <c r="G265" s="52">
        <v>4</v>
      </c>
      <c r="H265" s="204"/>
      <c r="I265" s="195"/>
    </row>
    <row r="266" spans="1:9" ht="31.2" customHeight="1" x14ac:dyDescent="0.3">
      <c r="A266" s="13"/>
      <c r="B266" s="21"/>
      <c r="C266" s="280" t="s">
        <v>477</v>
      </c>
      <c r="D266" s="280"/>
      <c r="E266" s="280"/>
      <c r="F266" s="44" t="s">
        <v>95</v>
      </c>
      <c r="G266" s="52">
        <v>9</v>
      </c>
      <c r="H266" s="204"/>
      <c r="I266" s="195"/>
    </row>
    <row r="267" spans="1:9" ht="20.399999999999999" customHeight="1" x14ac:dyDescent="0.3">
      <c r="A267" s="48" t="s">
        <v>710</v>
      </c>
      <c r="B267" s="83"/>
      <c r="C267" s="302" t="s">
        <v>281</v>
      </c>
      <c r="D267" s="302"/>
      <c r="E267" s="302"/>
      <c r="F267" s="44"/>
      <c r="G267" s="52"/>
      <c r="H267" s="217"/>
      <c r="I267" s="225"/>
    </row>
    <row r="268" spans="1:9" ht="25.8" customHeight="1" x14ac:dyDescent="0.3">
      <c r="A268" s="13"/>
      <c r="B268" s="21"/>
      <c r="C268" s="280" t="s">
        <v>478</v>
      </c>
      <c r="D268" s="280"/>
      <c r="E268" s="280"/>
      <c r="F268" s="44" t="s">
        <v>289</v>
      </c>
      <c r="G268" s="52">
        <v>18</v>
      </c>
      <c r="H268" s="204"/>
      <c r="I268" s="195"/>
    </row>
    <row r="269" spans="1:9" ht="27" customHeight="1" x14ac:dyDescent="0.3">
      <c r="A269" s="13"/>
      <c r="B269" s="21"/>
      <c r="C269" s="280" t="s">
        <v>479</v>
      </c>
      <c r="D269" s="280"/>
      <c r="E269" s="280"/>
      <c r="F269" s="44" t="s">
        <v>289</v>
      </c>
      <c r="G269" s="52">
        <v>18</v>
      </c>
      <c r="H269" s="204"/>
      <c r="I269" s="195"/>
    </row>
    <row r="270" spans="1:9" ht="26.4" customHeight="1" x14ac:dyDescent="0.3">
      <c r="A270" s="13"/>
      <c r="B270" s="21"/>
      <c r="C270" s="280" t="s">
        <v>480</v>
      </c>
      <c r="D270" s="280"/>
      <c r="E270" s="280"/>
      <c r="F270" s="44" t="s">
        <v>289</v>
      </c>
      <c r="G270" s="52">
        <f>G269</f>
        <v>18</v>
      </c>
      <c r="H270" s="204"/>
      <c r="I270" s="195"/>
    </row>
    <row r="271" spans="1:9" ht="31.2" customHeight="1" x14ac:dyDescent="0.3">
      <c r="A271" s="13"/>
      <c r="B271" s="21"/>
      <c r="C271" s="280" t="s">
        <v>481</v>
      </c>
      <c r="D271" s="280"/>
      <c r="E271" s="280"/>
      <c r="F271" s="44" t="s">
        <v>289</v>
      </c>
      <c r="G271" s="52">
        <v>70</v>
      </c>
      <c r="H271" s="204"/>
      <c r="I271" s="195"/>
    </row>
    <row r="272" spans="1:9" ht="31.2" customHeight="1" x14ac:dyDescent="0.3">
      <c r="A272" s="13"/>
      <c r="B272" s="21"/>
      <c r="C272" s="280" t="s">
        <v>482</v>
      </c>
      <c r="D272" s="280"/>
      <c r="E272" s="280"/>
      <c r="F272" s="44" t="s">
        <v>289</v>
      </c>
      <c r="G272" s="52">
        <v>70</v>
      </c>
      <c r="H272" s="204"/>
      <c r="I272" s="195"/>
    </row>
    <row r="273" spans="1:9" ht="14.4" customHeight="1" x14ac:dyDescent="0.3">
      <c r="A273" s="48" t="s">
        <v>711</v>
      </c>
      <c r="B273" s="55"/>
      <c r="C273" s="302" t="s">
        <v>282</v>
      </c>
      <c r="D273" s="302"/>
      <c r="E273" s="302"/>
      <c r="F273" s="44"/>
      <c r="G273" s="52"/>
      <c r="H273" s="217"/>
      <c r="I273" s="225"/>
    </row>
    <row r="274" spans="1:9" ht="31.2" customHeight="1" x14ac:dyDescent="0.3">
      <c r="A274" s="13"/>
      <c r="B274" s="21"/>
      <c r="C274" s="280" t="s">
        <v>483</v>
      </c>
      <c r="D274" s="280"/>
      <c r="E274" s="280"/>
      <c r="F274" s="44" t="s">
        <v>289</v>
      </c>
      <c r="G274" s="52">
        <v>15</v>
      </c>
      <c r="H274" s="204"/>
      <c r="I274" s="195"/>
    </row>
    <row r="275" spans="1:9" ht="22.2" customHeight="1" x14ac:dyDescent="0.3">
      <c r="A275" s="13"/>
      <c r="B275" s="21"/>
      <c r="C275" s="280" t="s">
        <v>484</v>
      </c>
      <c r="D275" s="280"/>
      <c r="E275" s="280"/>
      <c r="F275" s="44" t="s">
        <v>289</v>
      </c>
      <c r="G275" s="52">
        <v>15</v>
      </c>
      <c r="H275" s="204"/>
      <c r="I275" s="195"/>
    </row>
    <row r="276" spans="1:9" ht="31.2" customHeight="1" x14ac:dyDescent="0.3">
      <c r="A276" s="13"/>
      <c r="B276" s="21"/>
      <c r="C276" s="280" t="s">
        <v>485</v>
      </c>
      <c r="D276" s="280"/>
      <c r="E276" s="280"/>
      <c r="F276" s="44" t="s">
        <v>289</v>
      </c>
      <c r="G276" s="52">
        <v>15</v>
      </c>
      <c r="H276" s="204"/>
      <c r="I276" s="195"/>
    </row>
    <row r="277" spans="1:9" ht="20.399999999999999" customHeight="1" x14ac:dyDescent="0.3">
      <c r="A277" s="13"/>
      <c r="B277" s="21"/>
      <c r="C277" s="280" t="s">
        <v>486</v>
      </c>
      <c r="D277" s="280"/>
      <c r="E277" s="280"/>
      <c r="F277" s="44" t="s">
        <v>289</v>
      </c>
      <c r="G277" s="52">
        <f>G276</f>
        <v>15</v>
      </c>
      <c r="H277" s="204"/>
      <c r="I277" s="195"/>
    </row>
    <row r="278" spans="1:9" ht="25.2" customHeight="1" x14ac:dyDescent="0.3">
      <c r="A278" s="271" t="s">
        <v>30</v>
      </c>
      <c r="B278" s="271"/>
      <c r="C278" s="271"/>
      <c r="D278" s="271"/>
      <c r="E278" s="271"/>
      <c r="F278" s="271"/>
      <c r="G278" s="271"/>
      <c r="H278" s="271"/>
      <c r="I278" s="196" t="s">
        <v>811</v>
      </c>
    </row>
    <row r="279" spans="1:9" s="53" customFormat="1" ht="13.2" x14ac:dyDescent="0.3">
      <c r="A279" s="289" t="s">
        <v>1162</v>
      </c>
      <c r="B279" s="289"/>
      <c r="C279" s="289"/>
      <c r="D279" s="289"/>
      <c r="E279" s="289"/>
      <c r="F279" s="289"/>
      <c r="G279" s="289"/>
      <c r="H279" s="289"/>
      <c r="I279" s="289"/>
    </row>
    <row r="280" spans="1:9" ht="25.2" customHeight="1" x14ac:dyDescent="0.3">
      <c r="A280" s="24" t="s">
        <v>1</v>
      </c>
      <c r="B280" s="24" t="s">
        <v>2</v>
      </c>
      <c r="C280" s="311" t="s">
        <v>3</v>
      </c>
      <c r="D280" s="312"/>
      <c r="E280" s="312"/>
      <c r="F280" s="24" t="s">
        <v>4</v>
      </c>
      <c r="G280" s="1" t="s">
        <v>5</v>
      </c>
      <c r="H280" s="190" t="s">
        <v>6</v>
      </c>
      <c r="I280" s="191" t="s">
        <v>7</v>
      </c>
    </row>
    <row r="281" spans="1:9" ht="25.2" customHeight="1" x14ac:dyDescent="0.3">
      <c r="A281" s="346" t="s">
        <v>31</v>
      </c>
      <c r="B281" s="346"/>
      <c r="C281" s="346"/>
      <c r="D281" s="346"/>
      <c r="E281" s="346"/>
      <c r="F281" s="346"/>
      <c r="G281" s="346"/>
      <c r="H281" s="346"/>
      <c r="I281" s="234"/>
    </row>
    <row r="282" spans="1:9" ht="31.2" customHeight="1" x14ac:dyDescent="0.3">
      <c r="A282" s="13"/>
      <c r="B282" s="21"/>
      <c r="C282" s="280" t="s">
        <v>487</v>
      </c>
      <c r="D282" s="280"/>
      <c r="E282" s="280"/>
      <c r="F282" s="44" t="s">
        <v>289</v>
      </c>
      <c r="G282" s="52">
        <f>G277</f>
        <v>15</v>
      </c>
      <c r="H282" s="204"/>
      <c r="I282" s="195"/>
    </row>
    <row r="283" spans="1:9" ht="27" customHeight="1" x14ac:dyDescent="0.3">
      <c r="A283" s="48" t="s">
        <v>758</v>
      </c>
      <c r="B283" s="83" t="s">
        <v>1430</v>
      </c>
      <c r="C283" s="329" t="s">
        <v>283</v>
      </c>
      <c r="D283" s="329"/>
      <c r="E283" s="329"/>
      <c r="F283" s="44"/>
      <c r="G283" s="52"/>
      <c r="H283" s="217"/>
      <c r="I283" s="225"/>
    </row>
    <row r="284" spans="1:9" ht="36.6" customHeight="1" x14ac:dyDescent="0.3">
      <c r="A284" s="48"/>
      <c r="B284" s="55"/>
      <c r="C284" s="302" t="s">
        <v>284</v>
      </c>
      <c r="D284" s="302"/>
      <c r="E284" s="302"/>
      <c r="F284" s="44"/>
      <c r="G284" s="52"/>
      <c r="H284" s="217"/>
      <c r="I284" s="225"/>
    </row>
    <row r="285" spans="1:9" ht="40.799999999999997" customHeight="1" x14ac:dyDescent="0.3">
      <c r="A285" s="48"/>
      <c r="B285" s="55"/>
      <c r="C285" s="302" t="s">
        <v>488</v>
      </c>
      <c r="D285" s="302"/>
      <c r="E285" s="302"/>
      <c r="F285" s="44" t="s">
        <v>289</v>
      </c>
      <c r="G285" s="52">
        <v>20</v>
      </c>
      <c r="H285" s="204"/>
      <c r="I285" s="195"/>
    </row>
    <row r="286" spans="1:9" x14ac:dyDescent="0.3">
      <c r="A286" s="48" t="s">
        <v>759</v>
      </c>
      <c r="B286" s="55"/>
      <c r="C286" s="302" t="s">
        <v>285</v>
      </c>
      <c r="D286" s="302"/>
      <c r="E286" s="302"/>
      <c r="F286" s="44"/>
      <c r="G286" s="52"/>
      <c r="H286" s="217"/>
      <c r="I286" s="225"/>
    </row>
    <row r="287" spans="1:9" ht="28.2" customHeight="1" x14ac:dyDescent="0.3">
      <c r="A287" s="48"/>
      <c r="B287" s="55"/>
      <c r="C287" s="302" t="s">
        <v>286</v>
      </c>
      <c r="D287" s="302"/>
      <c r="E287" s="302"/>
      <c r="F287" s="44"/>
      <c r="G287" s="52"/>
      <c r="H287" s="217"/>
      <c r="I287" s="225"/>
    </row>
    <row r="288" spans="1:9" ht="39" customHeight="1" x14ac:dyDescent="0.3">
      <c r="A288" s="48"/>
      <c r="B288" s="55"/>
      <c r="C288" s="302" t="s">
        <v>489</v>
      </c>
      <c r="D288" s="302"/>
      <c r="E288" s="302"/>
      <c r="F288" s="44" t="s">
        <v>96</v>
      </c>
      <c r="G288" s="52">
        <v>8</v>
      </c>
      <c r="H288" s="204"/>
      <c r="I288" s="195"/>
    </row>
    <row r="289" spans="1:9" ht="13.8" customHeight="1" x14ac:dyDescent="0.3">
      <c r="A289" s="48" t="s">
        <v>719</v>
      </c>
      <c r="B289" s="83" t="s">
        <v>1431</v>
      </c>
      <c r="C289" s="329" t="s">
        <v>722</v>
      </c>
      <c r="D289" s="329"/>
      <c r="E289" s="329"/>
      <c r="F289" s="44"/>
      <c r="G289" s="52"/>
      <c r="H289" s="217"/>
      <c r="I289" s="225"/>
    </row>
    <row r="290" spans="1:9" x14ac:dyDescent="0.3">
      <c r="A290" s="48" t="s">
        <v>720</v>
      </c>
      <c r="B290" s="55"/>
      <c r="C290" s="302" t="s">
        <v>255</v>
      </c>
      <c r="D290" s="302"/>
      <c r="E290" s="302"/>
      <c r="F290" s="44"/>
      <c r="G290" s="52"/>
      <c r="H290" s="217"/>
      <c r="I290" s="225"/>
    </row>
    <row r="291" spans="1:9" ht="43.2" customHeight="1" x14ac:dyDescent="0.3">
      <c r="A291" s="48"/>
      <c r="B291" s="55"/>
      <c r="C291" s="302" t="s">
        <v>490</v>
      </c>
      <c r="D291" s="302"/>
      <c r="E291" s="302"/>
      <c r="F291" s="44" t="s">
        <v>289</v>
      </c>
      <c r="G291" s="52">
        <v>55</v>
      </c>
      <c r="H291" s="204"/>
      <c r="I291" s="195"/>
    </row>
    <row r="292" spans="1:9" ht="54" customHeight="1" x14ac:dyDescent="0.3">
      <c r="A292" s="48"/>
      <c r="B292" s="55"/>
      <c r="C292" s="302" t="s">
        <v>491</v>
      </c>
      <c r="D292" s="302"/>
      <c r="E292" s="302"/>
      <c r="F292" s="44" t="s">
        <v>289</v>
      </c>
      <c r="G292" s="52">
        <v>85</v>
      </c>
      <c r="H292" s="204"/>
      <c r="I292" s="195"/>
    </row>
    <row r="293" spans="1:9" ht="46.2" customHeight="1" x14ac:dyDescent="0.3">
      <c r="A293" s="48"/>
      <c r="B293" s="55"/>
      <c r="C293" s="302" t="s">
        <v>492</v>
      </c>
      <c r="D293" s="302"/>
      <c r="E293" s="302"/>
      <c r="F293" s="44" t="s">
        <v>289</v>
      </c>
      <c r="G293" s="52">
        <v>75</v>
      </c>
      <c r="H293" s="204"/>
      <c r="I293" s="195"/>
    </row>
    <row r="294" spans="1:9" x14ac:dyDescent="0.3">
      <c r="A294" s="48" t="s">
        <v>721</v>
      </c>
      <c r="B294" s="55"/>
      <c r="C294" s="302" t="s">
        <v>258</v>
      </c>
      <c r="D294" s="302"/>
      <c r="E294" s="302"/>
      <c r="F294" s="44"/>
      <c r="G294" s="52"/>
      <c r="H294" s="217"/>
      <c r="I294" s="225"/>
    </row>
    <row r="295" spans="1:9" x14ac:dyDescent="0.3">
      <c r="A295" s="48"/>
      <c r="B295" s="55"/>
      <c r="C295" s="302" t="s">
        <v>287</v>
      </c>
      <c r="D295" s="302"/>
      <c r="E295" s="302"/>
      <c r="F295" s="44"/>
      <c r="G295" s="52"/>
      <c r="H295" s="217"/>
      <c r="I295" s="225"/>
    </row>
    <row r="296" spans="1:9" ht="26.4" customHeight="1" x14ac:dyDescent="0.3">
      <c r="A296" s="48"/>
      <c r="B296" s="55"/>
      <c r="C296" s="302" t="s">
        <v>493</v>
      </c>
      <c r="D296" s="302"/>
      <c r="E296" s="302"/>
      <c r="F296" s="44" t="s">
        <v>293</v>
      </c>
      <c r="G296" s="52">
        <v>2</v>
      </c>
      <c r="H296" s="204"/>
      <c r="I296" s="195"/>
    </row>
    <row r="297" spans="1:9" ht="26.4" customHeight="1" x14ac:dyDescent="0.3">
      <c r="A297" s="48"/>
      <c r="B297" s="55"/>
      <c r="C297" s="302" t="s">
        <v>494</v>
      </c>
      <c r="D297" s="302"/>
      <c r="E297" s="302"/>
      <c r="F297" s="44" t="s">
        <v>291</v>
      </c>
      <c r="G297" s="52">
        <v>20</v>
      </c>
      <c r="H297" s="204"/>
      <c r="I297" s="195"/>
    </row>
    <row r="298" spans="1:9" ht="56.4" customHeight="1" x14ac:dyDescent="0.3">
      <c r="A298" s="48"/>
      <c r="B298" s="55"/>
      <c r="C298" s="302" t="s">
        <v>495</v>
      </c>
      <c r="D298" s="302"/>
      <c r="E298" s="302"/>
      <c r="F298" s="44" t="s">
        <v>294</v>
      </c>
      <c r="G298" s="52">
        <v>4</v>
      </c>
      <c r="H298" s="204"/>
      <c r="I298" s="195"/>
    </row>
    <row r="299" spans="1:9" ht="57.6" customHeight="1" x14ac:dyDescent="0.3">
      <c r="A299" s="48"/>
      <c r="B299" s="55"/>
      <c r="C299" s="302" t="s">
        <v>496</v>
      </c>
      <c r="D299" s="302"/>
      <c r="E299" s="302"/>
      <c r="F299" s="44" t="s">
        <v>289</v>
      </c>
      <c r="G299" s="52">
        <v>80</v>
      </c>
      <c r="H299" s="204"/>
      <c r="I299" s="195"/>
    </row>
    <row r="300" spans="1:9" ht="49.2" customHeight="1" x14ac:dyDescent="0.3">
      <c r="A300" s="48"/>
      <c r="B300" s="55"/>
      <c r="C300" s="302" t="s">
        <v>497</v>
      </c>
      <c r="D300" s="302"/>
      <c r="E300" s="302"/>
      <c r="F300" s="44" t="s">
        <v>95</v>
      </c>
      <c r="G300" s="52">
        <v>15</v>
      </c>
      <c r="H300" s="204"/>
      <c r="I300" s="195"/>
    </row>
    <row r="301" spans="1:9" ht="15" customHeight="1" x14ac:dyDescent="0.3">
      <c r="A301" s="48" t="s">
        <v>723</v>
      </c>
      <c r="B301" s="170" t="s">
        <v>1432</v>
      </c>
      <c r="C301" s="347" t="s">
        <v>288</v>
      </c>
      <c r="D301" s="329"/>
      <c r="E301" s="362"/>
      <c r="F301" s="123"/>
      <c r="H301" s="217"/>
      <c r="I301" s="225"/>
    </row>
    <row r="302" spans="1:9" ht="36" customHeight="1" x14ac:dyDescent="0.3">
      <c r="A302" s="20"/>
      <c r="B302" s="97"/>
      <c r="C302" s="301" t="s">
        <v>498</v>
      </c>
      <c r="D302" s="302"/>
      <c r="E302" s="303"/>
      <c r="F302" s="51" t="s">
        <v>96</v>
      </c>
      <c r="G302" s="52">
        <v>4</v>
      </c>
      <c r="H302" s="204"/>
      <c r="I302" s="195"/>
    </row>
    <row r="303" spans="1:9" ht="40.200000000000003" customHeight="1" x14ac:dyDescent="0.3">
      <c r="A303" s="20"/>
      <c r="B303" s="97"/>
      <c r="C303" s="301" t="s">
        <v>499</v>
      </c>
      <c r="D303" s="302"/>
      <c r="E303" s="303"/>
      <c r="F303" s="114" t="s">
        <v>96</v>
      </c>
      <c r="G303" s="45">
        <v>4</v>
      </c>
      <c r="H303" s="204"/>
      <c r="I303" s="195"/>
    </row>
    <row r="304" spans="1:9" ht="14.4" customHeight="1" x14ac:dyDescent="0.3">
      <c r="A304" s="25" t="s">
        <v>338</v>
      </c>
      <c r="B304" s="12"/>
      <c r="C304" s="335" t="s">
        <v>760</v>
      </c>
      <c r="D304" s="336"/>
      <c r="E304" s="337"/>
      <c r="G304" s="48"/>
      <c r="I304" s="217"/>
    </row>
    <row r="305" spans="1:9" ht="26.4" x14ac:dyDescent="0.3">
      <c r="A305" s="48" t="s">
        <v>726</v>
      </c>
      <c r="B305" s="36" t="s">
        <v>299</v>
      </c>
      <c r="C305" s="93" t="s">
        <v>725</v>
      </c>
      <c r="E305" s="124"/>
      <c r="F305" s="123"/>
      <c r="H305" s="217"/>
      <c r="I305" s="225"/>
    </row>
    <row r="306" spans="1:9" x14ac:dyDescent="0.3">
      <c r="A306" s="75" t="s">
        <v>727</v>
      </c>
      <c r="B306" s="48"/>
      <c r="C306" s="302" t="s">
        <v>300</v>
      </c>
      <c r="D306" s="302"/>
      <c r="E306" s="302"/>
      <c r="F306" s="78"/>
      <c r="H306" s="217"/>
      <c r="I306" s="225"/>
    </row>
    <row r="307" spans="1:9" ht="27" customHeight="1" x14ac:dyDescent="0.3">
      <c r="A307" s="75"/>
      <c r="B307" s="55"/>
      <c r="C307" s="302" t="s">
        <v>500</v>
      </c>
      <c r="D307" s="302"/>
      <c r="E307" s="302"/>
      <c r="F307" s="258" t="s">
        <v>293</v>
      </c>
      <c r="G307" s="52">
        <v>1</v>
      </c>
      <c r="H307" s="204"/>
      <c r="I307" s="195"/>
    </row>
    <row r="308" spans="1:9" ht="22.2" customHeight="1" x14ac:dyDescent="0.3">
      <c r="A308" s="75"/>
      <c r="B308" s="55"/>
      <c r="C308" s="302" t="s">
        <v>501</v>
      </c>
      <c r="D308" s="302"/>
      <c r="E308" s="302"/>
      <c r="F308" s="258" t="s">
        <v>293</v>
      </c>
      <c r="G308" s="52">
        <v>1</v>
      </c>
      <c r="H308" s="204"/>
      <c r="I308" s="195"/>
    </row>
    <row r="309" spans="1:9" ht="25.2" customHeight="1" x14ac:dyDescent="0.3">
      <c r="A309" s="271" t="s">
        <v>30</v>
      </c>
      <c r="B309" s="271"/>
      <c r="C309" s="271"/>
      <c r="D309" s="271"/>
      <c r="E309" s="271"/>
      <c r="F309" s="271"/>
      <c r="G309" s="271"/>
      <c r="H309" s="271"/>
      <c r="I309" s="196" t="s">
        <v>811</v>
      </c>
    </row>
    <row r="310" spans="1:9" s="53" customFormat="1" ht="13.2" x14ac:dyDescent="0.3">
      <c r="A310" s="289" t="s">
        <v>1162</v>
      </c>
      <c r="B310" s="289"/>
      <c r="C310" s="289"/>
      <c r="D310" s="289"/>
      <c r="E310" s="289"/>
      <c r="F310" s="289"/>
      <c r="G310" s="289"/>
      <c r="H310" s="289"/>
      <c r="I310" s="289"/>
    </row>
    <row r="311" spans="1:9" ht="25.2" customHeight="1" x14ac:dyDescent="0.3">
      <c r="A311" s="24" t="s">
        <v>1</v>
      </c>
      <c r="B311" s="24" t="s">
        <v>2</v>
      </c>
      <c r="C311" s="311" t="s">
        <v>3</v>
      </c>
      <c r="D311" s="312"/>
      <c r="E311" s="312"/>
      <c r="F311" s="24" t="s">
        <v>4</v>
      </c>
      <c r="G311" s="1" t="s">
        <v>5</v>
      </c>
      <c r="H311" s="190" t="s">
        <v>6</v>
      </c>
      <c r="I311" s="191" t="s">
        <v>7</v>
      </c>
    </row>
    <row r="312" spans="1:9" ht="25.2" customHeight="1" x14ac:dyDescent="0.3">
      <c r="A312" s="346" t="s">
        <v>31</v>
      </c>
      <c r="B312" s="346"/>
      <c r="C312" s="346"/>
      <c r="D312" s="346"/>
      <c r="E312" s="346"/>
      <c r="F312" s="346"/>
      <c r="G312" s="346"/>
      <c r="H312" s="346"/>
      <c r="I312" s="234"/>
    </row>
    <row r="313" spans="1:9" x14ac:dyDescent="0.3">
      <c r="A313" s="75" t="s">
        <v>728</v>
      </c>
      <c r="B313" s="83" t="s">
        <v>1433</v>
      </c>
      <c r="C313" s="329" t="s">
        <v>302</v>
      </c>
      <c r="D313" s="329"/>
      <c r="E313" s="329"/>
      <c r="F313" s="78"/>
      <c r="H313" s="217"/>
      <c r="I313" s="225"/>
    </row>
    <row r="314" spans="1:9" x14ac:dyDescent="0.3">
      <c r="A314" s="75"/>
      <c r="B314" s="55"/>
      <c r="C314" s="302" t="s">
        <v>304</v>
      </c>
      <c r="D314" s="302"/>
      <c r="E314" s="302"/>
      <c r="F314" s="78"/>
      <c r="H314" s="217"/>
      <c r="I314" s="225"/>
    </row>
    <row r="315" spans="1:9" ht="34.200000000000003" customHeight="1" x14ac:dyDescent="0.3">
      <c r="A315" s="75"/>
      <c r="B315" s="55"/>
      <c r="C315" s="302" t="s">
        <v>505</v>
      </c>
      <c r="D315" s="302"/>
      <c r="E315" s="302"/>
      <c r="F315" s="30" t="s">
        <v>305</v>
      </c>
      <c r="G315" s="49">
        <v>1</v>
      </c>
      <c r="H315" s="200">
        <v>20000</v>
      </c>
      <c r="I315" s="195">
        <f>G315*H315</f>
        <v>20000</v>
      </c>
    </row>
    <row r="316" spans="1:9" ht="25.8" customHeight="1" x14ac:dyDescent="0.3">
      <c r="A316" s="75"/>
      <c r="B316" s="55"/>
      <c r="C316" s="302" t="s">
        <v>506</v>
      </c>
      <c r="D316" s="302"/>
      <c r="E316" s="302"/>
      <c r="F316" s="30" t="s">
        <v>60</v>
      </c>
      <c r="H316" s="200">
        <v>20000</v>
      </c>
      <c r="I316" s="195"/>
    </row>
    <row r="317" spans="1:9" x14ac:dyDescent="0.3">
      <c r="A317" s="75" t="s">
        <v>729</v>
      </c>
      <c r="B317" s="55"/>
      <c r="C317" s="302" t="s">
        <v>306</v>
      </c>
      <c r="D317" s="302"/>
      <c r="E317" s="302"/>
      <c r="F317" s="78"/>
      <c r="H317" s="217"/>
      <c r="I317" s="195"/>
    </row>
    <row r="318" spans="1:9" x14ac:dyDescent="0.3">
      <c r="A318" s="75"/>
      <c r="B318" s="55"/>
      <c r="C318" s="338" t="s">
        <v>307</v>
      </c>
      <c r="D318" s="338"/>
      <c r="E318" s="338"/>
      <c r="F318" s="78"/>
      <c r="H318" s="217"/>
      <c r="I318" s="225"/>
    </row>
    <row r="319" spans="1:9" ht="22.2" customHeight="1" x14ac:dyDescent="0.3">
      <c r="A319" s="75"/>
      <c r="B319" s="55"/>
      <c r="C319" s="302" t="s">
        <v>507</v>
      </c>
      <c r="D319" s="302"/>
      <c r="E319" s="302"/>
      <c r="F319" s="259" t="s">
        <v>95</v>
      </c>
      <c r="G319" s="49">
        <v>25</v>
      </c>
      <c r="H319" s="200"/>
      <c r="I319" s="195"/>
    </row>
    <row r="320" spans="1:9" x14ac:dyDescent="0.3">
      <c r="A320" s="75" t="s">
        <v>730</v>
      </c>
      <c r="B320" s="55"/>
      <c r="C320" s="302" t="s">
        <v>308</v>
      </c>
      <c r="D320" s="302"/>
      <c r="E320" s="302"/>
      <c r="F320" s="78"/>
      <c r="H320" s="217"/>
      <c r="I320" s="225"/>
    </row>
    <row r="321" spans="1:9" ht="30" customHeight="1" x14ac:dyDescent="0.3">
      <c r="A321" s="360"/>
      <c r="B321" s="55"/>
      <c r="C321" s="302" t="s">
        <v>309</v>
      </c>
      <c r="D321" s="302"/>
      <c r="E321" s="302"/>
      <c r="F321" s="296" t="s">
        <v>95</v>
      </c>
      <c r="G321" s="328">
        <v>30</v>
      </c>
      <c r="H321" s="217"/>
      <c r="I321" s="225"/>
    </row>
    <row r="322" spans="1:9" ht="59.4" customHeight="1" x14ac:dyDescent="0.3">
      <c r="A322" s="360"/>
      <c r="B322" s="55"/>
      <c r="C322" s="302" t="s">
        <v>508</v>
      </c>
      <c r="D322" s="302"/>
      <c r="E322" s="302"/>
      <c r="F322" s="296"/>
      <c r="G322" s="328"/>
      <c r="H322" s="204"/>
      <c r="I322" s="195"/>
    </row>
    <row r="323" spans="1:9" ht="28.8" customHeight="1" x14ac:dyDescent="0.3">
      <c r="A323" s="75"/>
      <c r="B323" s="55"/>
      <c r="C323" s="302" t="s">
        <v>310</v>
      </c>
      <c r="D323" s="302"/>
      <c r="E323" s="302"/>
      <c r="F323" s="78"/>
      <c r="H323" s="217"/>
      <c r="I323" s="225"/>
    </row>
    <row r="324" spans="1:9" ht="14.4" x14ac:dyDescent="0.3">
      <c r="A324" s="75" t="s">
        <v>731</v>
      </c>
      <c r="B324" s="170" t="s">
        <v>1434</v>
      </c>
      <c r="C324" s="118" t="s">
        <v>312</v>
      </c>
      <c r="D324" s="62"/>
      <c r="E324" s="62"/>
      <c r="F324" s="78"/>
      <c r="H324" s="217"/>
      <c r="I324" s="225"/>
    </row>
    <row r="325" spans="1:9" ht="21.6" customHeight="1" x14ac:dyDescent="0.3">
      <c r="A325" s="75"/>
      <c r="B325" s="55"/>
      <c r="C325" s="302" t="s">
        <v>509</v>
      </c>
      <c r="D325" s="302"/>
      <c r="E325" s="302"/>
      <c r="F325" s="61" t="s">
        <v>291</v>
      </c>
      <c r="G325" s="49">
        <v>5</v>
      </c>
      <c r="H325" s="204"/>
      <c r="I325" s="361"/>
    </row>
    <row r="326" spans="1:9" x14ac:dyDescent="0.3">
      <c r="A326" s="75"/>
      <c r="B326" s="55"/>
      <c r="C326" s="302" t="s">
        <v>510</v>
      </c>
      <c r="D326" s="302"/>
      <c r="E326" s="302"/>
      <c r="F326" s="78"/>
      <c r="H326" s="204"/>
      <c r="I326" s="361"/>
    </row>
    <row r="327" spans="1:9" ht="21.6" customHeight="1" x14ac:dyDescent="0.3">
      <c r="A327" s="75"/>
      <c r="B327" s="55"/>
      <c r="C327" s="302" t="s">
        <v>511</v>
      </c>
      <c r="D327" s="302"/>
      <c r="E327" s="302"/>
      <c r="F327" s="61" t="s">
        <v>315</v>
      </c>
      <c r="G327" s="49">
        <v>500</v>
      </c>
      <c r="H327" s="204"/>
      <c r="I327" s="195"/>
    </row>
    <row r="328" spans="1:9" ht="29.4" customHeight="1" x14ac:dyDescent="0.3">
      <c r="A328" s="75"/>
      <c r="B328" s="55"/>
      <c r="C328" s="302" t="s">
        <v>314</v>
      </c>
      <c r="D328" s="302"/>
      <c r="E328" s="302"/>
      <c r="F328" s="61"/>
      <c r="H328" s="217"/>
      <c r="I328" s="195"/>
    </row>
    <row r="329" spans="1:9" ht="21.6" customHeight="1" x14ac:dyDescent="0.3">
      <c r="A329" s="75"/>
      <c r="B329" s="55"/>
      <c r="C329" s="302" t="s">
        <v>512</v>
      </c>
      <c r="D329" s="302"/>
      <c r="E329" s="302"/>
      <c r="F329" s="61" t="s">
        <v>315</v>
      </c>
      <c r="G329" s="49">
        <v>0</v>
      </c>
      <c r="H329" s="204"/>
      <c r="I329" s="195"/>
    </row>
    <row r="330" spans="1:9" ht="21.6" customHeight="1" x14ac:dyDescent="0.3">
      <c r="A330" s="75"/>
      <c r="B330" s="55"/>
      <c r="C330" s="302" t="s">
        <v>513</v>
      </c>
      <c r="D330" s="302"/>
      <c r="E330" s="302"/>
      <c r="F330" s="61" t="s">
        <v>315</v>
      </c>
      <c r="G330" s="49">
        <v>0</v>
      </c>
      <c r="H330" s="204"/>
      <c r="I330" s="195"/>
    </row>
    <row r="331" spans="1:9" ht="14.4" x14ac:dyDescent="0.3">
      <c r="A331" s="75" t="s">
        <v>732</v>
      </c>
      <c r="B331" s="170" t="s">
        <v>1435</v>
      </c>
      <c r="C331" s="119" t="s">
        <v>316</v>
      </c>
      <c r="D331" s="62"/>
      <c r="E331" s="62"/>
      <c r="F331" s="78"/>
      <c r="H331" s="217"/>
      <c r="I331" s="225"/>
    </row>
    <row r="332" spans="1:9" x14ac:dyDescent="0.3">
      <c r="A332" s="75" t="s">
        <v>765</v>
      </c>
      <c r="B332" s="55"/>
      <c r="C332" s="302" t="s">
        <v>317</v>
      </c>
      <c r="D332" s="302"/>
      <c r="E332" s="302"/>
      <c r="F332" s="78"/>
      <c r="H332" s="217"/>
      <c r="I332" s="225"/>
    </row>
    <row r="333" spans="1:9" ht="39.6" customHeight="1" x14ac:dyDescent="0.3">
      <c r="A333" s="75"/>
      <c r="B333" s="55"/>
      <c r="C333" s="302" t="s">
        <v>514</v>
      </c>
      <c r="D333" s="302"/>
      <c r="E333" s="302"/>
      <c r="F333" s="61" t="s">
        <v>95</v>
      </c>
      <c r="G333" s="49">
        <v>75</v>
      </c>
      <c r="H333" s="204"/>
      <c r="I333" s="195"/>
    </row>
    <row r="334" spans="1:9" x14ac:dyDescent="0.3">
      <c r="A334" s="75" t="s">
        <v>766</v>
      </c>
      <c r="B334" s="55"/>
      <c r="C334" s="302" t="s">
        <v>318</v>
      </c>
      <c r="D334" s="302"/>
      <c r="E334" s="302"/>
      <c r="F334" s="78"/>
      <c r="H334" s="217"/>
      <c r="I334" s="225"/>
    </row>
    <row r="335" spans="1:9" ht="28.8" customHeight="1" x14ac:dyDescent="0.3">
      <c r="A335" s="75"/>
      <c r="B335" s="55"/>
      <c r="C335" s="302" t="s">
        <v>515</v>
      </c>
      <c r="D335" s="302"/>
      <c r="E335" s="302"/>
      <c r="F335" s="61" t="s">
        <v>77</v>
      </c>
      <c r="G335" s="49">
        <v>0</v>
      </c>
      <c r="H335" s="217"/>
      <c r="I335" s="225"/>
    </row>
    <row r="336" spans="1:9" ht="14.4" x14ac:dyDescent="0.3">
      <c r="A336" s="75" t="s">
        <v>733</v>
      </c>
      <c r="B336" s="170" t="s">
        <v>1428</v>
      </c>
      <c r="C336" s="119" t="s">
        <v>319</v>
      </c>
      <c r="D336" s="119"/>
      <c r="E336" s="119"/>
      <c r="F336" s="78"/>
      <c r="H336" s="217"/>
      <c r="I336" s="225"/>
    </row>
    <row r="337" spans="1:9" ht="29.4" customHeight="1" x14ac:dyDescent="0.3">
      <c r="A337" s="75"/>
      <c r="B337" s="55"/>
      <c r="C337" s="302" t="s">
        <v>320</v>
      </c>
      <c r="D337" s="302"/>
      <c r="E337" s="302"/>
      <c r="F337" s="78"/>
      <c r="H337" s="217"/>
      <c r="I337" s="225"/>
    </row>
    <row r="338" spans="1:9" x14ac:dyDescent="0.3">
      <c r="A338" s="75" t="s">
        <v>767</v>
      </c>
      <c r="B338" s="55"/>
      <c r="C338" s="302" t="s">
        <v>321</v>
      </c>
      <c r="D338" s="302"/>
      <c r="E338" s="302"/>
      <c r="F338" s="78"/>
      <c r="H338" s="217"/>
      <c r="I338" s="225"/>
    </row>
    <row r="339" spans="1:9" ht="54" customHeight="1" x14ac:dyDescent="0.3">
      <c r="A339" s="75"/>
      <c r="B339" s="55"/>
      <c r="C339" s="302" t="s">
        <v>516</v>
      </c>
      <c r="D339" s="302"/>
      <c r="E339" s="302"/>
      <c r="F339" s="61" t="s">
        <v>289</v>
      </c>
      <c r="G339" s="49">
        <v>25</v>
      </c>
      <c r="H339" s="204"/>
      <c r="I339" s="195"/>
    </row>
    <row r="340" spans="1:9" x14ac:dyDescent="0.3">
      <c r="A340" s="75" t="s">
        <v>768</v>
      </c>
      <c r="B340" s="55"/>
      <c r="C340" s="302" t="s">
        <v>322</v>
      </c>
      <c r="D340" s="302"/>
      <c r="E340" s="302"/>
      <c r="F340" s="78"/>
      <c r="H340" s="206"/>
      <c r="I340" s="195"/>
    </row>
    <row r="341" spans="1:9" ht="28.2" customHeight="1" x14ac:dyDescent="0.3">
      <c r="A341" s="75"/>
      <c r="B341" s="55"/>
      <c r="C341" s="302" t="s">
        <v>517</v>
      </c>
      <c r="D341" s="302"/>
      <c r="E341" s="302"/>
      <c r="F341" s="61" t="s">
        <v>289</v>
      </c>
      <c r="G341" s="49">
        <v>25</v>
      </c>
      <c r="H341" s="204"/>
      <c r="I341" s="195"/>
    </row>
    <row r="342" spans="1:9" ht="43.8" customHeight="1" x14ac:dyDescent="0.25">
      <c r="A342" s="75" t="s">
        <v>734</v>
      </c>
      <c r="B342" s="83"/>
      <c r="C342" s="342" t="s">
        <v>534</v>
      </c>
      <c r="D342" s="342"/>
      <c r="E342" s="342"/>
      <c r="F342" s="61" t="s">
        <v>289</v>
      </c>
      <c r="G342" s="49">
        <v>30</v>
      </c>
      <c r="H342" s="204"/>
      <c r="I342" s="195"/>
    </row>
    <row r="343" spans="1:9" x14ac:dyDescent="0.25">
      <c r="A343" s="75" t="s">
        <v>735</v>
      </c>
      <c r="B343" s="83"/>
      <c r="C343" s="84" t="s">
        <v>536</v>
      </c>
      <c r="D343" s="33"/>
      <c r="E343" s="33"/>
      <c r="F343" s="61"/>
      <c r="H343" s="204"/>
      <c r="I343" s="195"/>
    </row>
    <row r="344" spans="1:9" ht="26.4" customHeight="1" x14ac:dyDescent="0.3">
      <c r="A344" s="75"/>
      <c r="B344" s="83"/>
      <c r="C344" s="85" t="s">
        <v>538</v>
      </c>
      <c r="D344" s="302" t="s">
        <v>539</v>
      </c>
      <c r="E344" s="302"/>
      <c r="F344" s="61" t="s">
        <v>289</v>
      </c>
      <c r="G344" s="49">
        <v>30</v>
      </c>
      <c r="H344" s="204"/>
      <c r="I344" s="195"/>
    </row>
    <row r="345" spans="1:9" ht="36" customHeight="1" x14ac:dyDescent="0.3">
      <c r="A345" s="75"/>
      <c r="B345" s="83"/>
      <c r="C345" s="85" t="s">
        <v>540</v>
      </c>
      <c r="D345" s="302" t="s">
        <v>541</v>
      </c>
      <c r="E345" s="302"/>
      <c r="F345" s="61" t="s">
        <v>289</v>
      </c>
      <c r="G345" s="49">
        <v>30</v>
      </c>
      <c r="H345" s="204"/>
      <c r="I345" s="195"/>
    </row>
    <row r="346" spans="1:9" ht="26.4" x14ac:dyDescent="0.3">
      <c r="A346" s="75" t="s">
        <v>761</v>
      </c>
      <c r="B346" s="25" t="s">
        <v>324</v>
      </c>
      <c r="C346" s="340" t="s">
        <v>736</v>
      </c>
      <c r="D346" s="340"/>
      <c r="E346" s="340"/>
      <c r="F346" s="78"/>
      <c r="H346" s="206"/>
      <c r="I346" s="230"/>
    </row>
    <row r="347" spans="1:9" ht="15" customHeight="1" x14ac:dyDescent="0.25">
      <c r="A347" s="75"/>
      <c r="B347" s="65"/>
      <c r="C347" s="302" t="s">
        <v>518</v>
      </c>
      <c r="D347" s="302"/>
      <c r="E347" s="302"/>
      <c r="F347" s="61" t="s">
        <v>532</v>
      </c>
      <c r="G347" s="49">
        <v>1</v>
      </c>
      <c r="H347" s="204"/>
      <c r="I347" s="195"/>
    </row>
    <row r="348" spans="1:9" ht="24.6" customHeight="1" x14ac:dyDescent="0.3">
      <c r="A348" s="271" t="s">
        <v>1344</v>
      </c>
      <c r="B348" s="271"/>
      <c r="C348" s="271"/>
      <c r="D348" s="271"/>
      <c r="E348" s="271"/>
      <c r="F348" s="271"/>
      <c r="G348" s="271"/>
      <c r="H348" s="271"/>
      <c r="I348" s="196" t="s">
        <v>811</v>
      </c>
    </row>
    <row r="349" spans="1:9" ht="25.8" customHeight="1" x14ac:dyDescent="0.3">
      <c r="A349" s="33"/>
      <c r="B349" s="33"/>
      <c r="C349" s="33"/>
      <c r="D349" s="33"/>
      <c r="E349" s="33"/>
      <c r="F349" s="53"/>
      <c r="G349" s="33"/>
    </row>
    <row r="350" spans="1:9" ht="27.6" customHeight="1" x14ac:dyDescent="0.3">
      <c r="A350" s="53"/>
      <c r="B350" s="33"/>
      <c r="C350" s="33"/>
      <c r="D350" s="33"/>
      <c r="E350" s="33"/>
      <c r="F350" s="53"/>
      <c r="G350" s="33"/>
    </row>
  </sheetData>
  <mergeCells count="318">
    <mergeCell ref="C207:E207"/>
    <mergeCell ref="C208:E208"/>
    <mergeCell ref="C209:E209"/>
    <mergeCell ref="C226:E226"/>
    <mergeCell ref="C227:E227"/>
    <mergeCell ref="C228:E228"/>
    <mergeCell ref="C229:E229"/>
    <mergeCell ref="A245:H245"/>
    <mergeCell ref="C234:E234"/>
    <mergeCell ref="C236:E236"/>
    <mergeCell ref="C237:E237"/>
    <mergeCell ref="C238:E238"/>
    <mergeCell ref="C239:E239"/>
    <mergeCell ref="C231:E231"/>
    <mergeCell ref="C232:E232"/>
    <mergeCell ref="C233:E233"/>
    <mergeCell ref="C230:E230"/>
    <mergeCell ref="C220:E220"/>
    <mergeCell ref="C221:E221"/>
    <mergeCell ref="C222:E222"/>
    <mergeCell ref="C223:E223"/>
    <mergeCell ref="C224:E224"/>
    <mergeCell ref="C225:E225"/>
    <mergeCell ref="C173:E173"/>
    <mergeCell ref="C177:E177"/>
    <mergeCell ref="C166:E166"/>
    <mergeCell ref="C174:E174"/>
    <mergeCell ref="C175:E175"/>
    <mergeCell ref="A161:H161"/>
    <mergeCell ref="A162:I162"/>
    <mergeCell ref="C163:E163"/>
    <mergeCell ref="A164:H164"/>
    <mergeCell ref="C159:E159"/>
    <mergeCell ref="C160:E160"/>
    <mergeCell ref="C165:E165"/>
    <mergeCell ref="C87:E87"/>
    <mergeCell ref="C88:E88"/>
    <mergeCell ref="C180:E180"/>
    <mergeCell ref="C181:E181"/>
    <mergeCell ref="C179:E179"/>
    <mergeCell ref="C123:E123"/>
    <mergeCell ref="C124:E124"/>
    <mergeCell ref="A131:H131"/>
    <mergeCell ref="A132:I132"/>
    <mergeCell ref="C133:E133"/>
    <mergeCell ref="A134:H134"/>
    <mergeCell ref="C118:E118"/>
    <mergeCell ref="C119:E119"/>
    <mergeCell ref="C120:E120"/>
    <mergeCell ref="C121:E121"/>
    <mergeCell ref="C122:E122"/>
    <mergeCell ref="C116:E116"/>
    <mergeCell ref="C156:E156"/>
    <mergeCell ref="C157:E157"/>
    <mergeCell ref="C158:E158"/>
    <mergeCell ref="C172:E172"/>
    <mergeCell ref="C45:E45"/>
    <mergeCell ref="C46:E46"/>
    <mergeCell ref="C89:E89"/>
    <mergeCell ref="C90:E90"/>
    <mergeCell ref="C91:E91"/>
    <mergeCell ref="C48:E48"/>
    <mergeCell ref="C53:E53"/>
    <mergeCell ref="C85:E85"/>
    <mergeCell ref="C86:E86"/>
    <mergeCell ref="C83:E83"/>
    <mergeCell ref="C70:E70"/>
    <mergeCell ref="C59:E59"/>
    <mergeCell ref="C60:E60"/>
    <mergeCell ref="C64:E64"/>
    <mergeCell ref="C65:E65"/>
    <mergeCell ref="C66:E66"/>
    <mergeCell ref="C81:E81"/>
    <mergeCell ref="C302:E302"/>
    <mergeCell ref="C301:E301"/>
    <mergeCell ref="A309:H309"/>
    <mergeCell ref="A310:I310"/>
    <mergeCell ref="C311:E311"/>
    <mergeCell ref="A312:H312"/>
    <mergeCell ref="C168:E168"/>
    <mergeCell ref="A54:H54"/>
    <mergeCell ref="A55:I55"/>
    <mergeCell ref="C56:E56"/>
    <mergeCell ref="A57:H57"/>
    <mergeCell ref="C296:E296"/>
    <mergeCell ref="C297:E297"/>
    <mergeCell ref="A75:H75"/>
    <mergeCell ref="A76:I76"/>
    <mergeCell ref="C77:E77"/>
    <mergeCell ref="A78:H78"/>
    <mergeCell ref="C68:E68"/>
    <mergeCell ref="C69:E69"/>
    <mergeCell ref="A107:H107"/>
    <mergeCell ref="A184:H184"/>
    <mergeCell ref="C169:E169"/>
    <mergeCell ref="C170:E170"/>
    <mergeCell ref="C171:E171"/>
    <mergeCell ref="I325:I326"/>
    <mergeCell ref="G321:G322"/>
    <mergeCell ref="C306:E306"/>
    <mergeCell ref="C307:E307"/>
    <mergeCell ref="C308:E308"/>
    <mergeCell ref="C313:E313"/>
    <mergeCell ref="C314:E314"/>
    <mergeCell ref="C304:E304"/>
    <mergeCell ref="C303:E303"/>
    <mergeCell ref="D344:E344"/>
    <mergeCell ref="D345:E345"/>
    <mergeCell ref="C346:E346"/>
    <mergeCell ref="C347:E347"/>
    <mergeCell ref="C342:E342"/>
    <mergeCell ref="C315:E315"/>
    <mergeCell ref="C316:E316"/>
    <mergeCell ref="C317:E317"/>
    <mergeCell ref="C318:E318"/>
    <mergeCell ref="C319:E319"/>
    <mergeCell ref="C320:E320"/>
    <mergeCell ref="A348:H348"/>
    <mergeCell ref="C101:E101"/>
    <mergeCell ref="C337:E337"/>
    <mergeCell ref="C338:E338"/>
    <mergeCell ref="C339:E339"/>
    <mergeCell ref="C340:E340"/>
    <mergeCell ref="C341:E341"/>
    <mergeCell ref="C335:E335"/>
    <mergeCell ref="C330:E330"/>
    <mergeCell ref="C332:E332"/>
    <mergeCell ref="C333:E333"/>
    <mergeCell ref="C334:E334"/>
    <mergeCell ref="C327:E327"/>
    <mergeCell ref="C328:E328"/>
    <mergeCell ref="C329:E329"/>
    <mergeCell ref="C323:E323"/>
    <mergeCell ref="C325:E325"/>
    <mergeCell ref="C326:E326"/>
    <mergeCell ref="A321:A322"/>
    <mergeCell ref="C321:E321"/>
    <mergeCell ref="F321:F322"/>
    <mergeCell ref="C322:E322"/>
    <mergeCell ref="C148:E148"/>
    <mergeCell ref="C182:E182"/>
    <mergeCell ref="C298:E298"/>
    <mergeCell ref="C299:E299"/>
    <mergeCell ref="C300:E300"/>
    <mergeCell ref="C290:E290"/>
    <mergeCell ref="C291:E291"/>
    <mergeCell ref="C292:E292"/>
    <mergeCell ref="C293:E293"/>
    <mergeCell ref="C294:E294"/>
    <mergeCell ref="C295:E295"/>
    <mergeCell ref="C285:E285"/>
    <mergeCell ref="C286:E286"/>
    <mergeCell ref="C287:E287"/>
    <mergeCell ref="C288:E288"/>
    <mergeCell ref="C289:E289"/>
    <mergeCell ref="C274:E274"/>
    <mergeCell ref="C275:E275"/>
    <mergeCell ref="C276:E276"/>
    <mergeCell ref="C277:E277"/>
    <mergeCell ref="C282:E282"/>
    <mergeCell ref="C283:E283"/>
    <mergeCell ref="A278:H278"/>
    <mergeCell ref="A279:I279"/>
    <mergeCell ref="C280:E280"/>
    <mergeCell ref="A281:H281"/>
    <mergeCell ref="C270:E270"/>
    <mergeCell ref="C271:E271"/>
    <mergeCell ref="C272:E272"/>
    <mergeCell ref="C273:E273"/>
    <mergeCell ref="C266:E266"/>
    <mergeCell ref="C267:E267"/>
    <mergeCell ref="C268:E268"/>
    <mergeCell ref="C269:E269"/>
    <mergeCell ref="C284:E284"/>
    <mergeCell ref="C257:E257"/>
    <mergeCell ref="C258:E258"/>
    <mergeCell ref="C259:E259"/>
    <mergeCell ref="C255:E255"/>
    <mergeCell ref="C256:E256"/>
    <mergeCell ref="C263:E263"/>
    <mergeCell ref="C264:E264"/>
    <mergeCell ref="C265:E265"/>
    <mergeCell ref="C260:E260"/>
    <mergeCell ref="C261:E261"/>
    <mergeCell ref="C262:E262"/>
    <mergeCell ref="C251:E251"/>
    <mergeCell ref="C252:E252"/>
    <mergeCell ref="C253:E253"/>
    <mergeCell ref="C254:E254"/>
    <mergeCell ref="C240:E240"/>
    <mergeCell ref="C241:E241"/>
    <mergeCell ref="C242:E242"/>
    <mergeCell ref="C243:E243"/>
    <mergeCell ref="C244:E244"/>
    <mergeCell ref="C249:E249"/>
    <mergeCell ref="A246:I246"/>
    <mergeCell ref="C247:E247"/>
    <mergeCell ref="A248:H248"/>
    <mergeCell ref="C250:E250"/>
    <mergeCell ref="A185:I185"/>
    <mergeCell ref="C186:E186"/>
    <mergeCell ref="A187:H187"/>
    <mergeCell ref="A213:H213"/>
    <mergeCell ref="C217:E217"/>
    <mergeCell ref="A214:I214"/>
    <mergeCell ref="C215:E215"/>
    <mergeCell ref="A216:H216"/>
    <mergeCell ref="C143:E143"/>
    <mergeCell ref="C144:E144"/>
    <mergeCell ref="C153:E153"/>
    <mergeCell ref="C154:E154"/>
    <mergeCell ref="C155:E155"/>
    <mergeCell ref="C198:E198"/>
    <mergeCell ref="C199:E199"/>
    <mergeCell ref="C200:E200"/>
    <mergeCell ref="C196:E196"/>
    <mergeCell ref="C197:E197"/>
    <mergeCell ref="C191:E191"/>
    <mergeCell ref="C192:E192"/>
    <mergeCell ref="C193:E193"/>
    <mergeCell ref="C194:E194"/>
    <mergeCell ref="C183:E183"/>
    <mergeCell ref="C178:E178"/>
    <mergeCell ref="C117:E117"/>
    <mergeCell ref="C113:E113"/>
    <mergeCell ref="C93:E93"/>
    <mergeCell ref="C94:E94"/>
    <mergeCell ref="C96:E96"/>
    <mergeCell ref="C97:E97"/>
    <mergeCell ref="C100:E100"/>
    <mergeCell ref="C111:E111"/>
    <mergeCell ref="C112:E112"/>
    <mergeCell ref="C105:E105"/>
    <mergeCell ref="A108:I108"/>
    <mergeCell ref="C109:E109"/>
    <mergeCell ref="A110:H110"/>
    <mergeCell ref="C95:E95"/>
    <mergeCell ref="C103:E103"/>
    <mergeCell ref="C104:E104"/>
    <mergeCell ref="C106:E106"/>
    <mergeCell ref="C114:E114"/>
    <mergeCell ref="C115:E115"/>
    <mergeCell ref="C71:E71"/>
    <mergeCell ref="C72:E72"/>
    <mergeCell ref="C73:E73"/>
    <mergeCell ref="C74:E74"/>
    <mergeCell ref="C79:E79"/>
    <mergeCell ref="C80:E80"/>
    <mergeCell ref="C84:E84"/>
    <mergeCell ref="C52:E52"/>
    <mergeCell ref="C61:E61"/>
    <mergeCell ref="C62:E62"/>
    <mergeCell ref="C63:E63"/>
    <mergeCell ref="A1:I1"/>
    <mergeCell ref="C2:E2"/>
    <mergeCell ref="C5:E5"/>
    <mergeCell ref="C6:E6"/>
    <mergeCell ref="C7:E7"/>
    <mergeCell ref="C8:E8"/>
    <mergeCell ref="C47:E47"/>
    <mergeCell ref="C49:E49"/>
    <mergeCell ref="C51:E51"/>
    <mergeCell ref="C37:E37"/>
    <mergeCell ref="C38:E38"/>
    <mergeCell ref="C39:E39"/>
    <mergeCell ref="C40:E40"/>
    <mergeCell ref="C33:E33"/>
    <mergeCell ref="C34:E34"/>
    <mergeCell ref="C9:E9"/>
    <mergeCell ref="C10:E10"/>
    <mergeCell ref="C12:E12"/>
    <mergeCell ref="C44:E44"/>
    <mergeCell ref="C13:E13"/>
    <mergeCell ref="C14:E14"/>
    <mergeCell ref="C15:E15"/>
    <mergeCell ref="C16:E16"/>
    <mergeCell ref="C21:E21"/>
    <mergeCell ref="C22:E22"/>
    <mergeCell ref="C23:E23"/>
    <mergeCell ref="C29:E29"/>
    <mergeCell ref="C32:E32"/>
    <mergeCell ref="C41:E41"/>
    <mergeCell ref="C42:E42"/>
    <mergeCell ref="C35:E35"/>
    <mergeCell ref="C36:E36"/>
    <mergeCell ref="C18:E18"/>
    <mergeCell ref="C19:E19"/>
    <mergeCell ref="A27:H27"/>
    <mergeCell ref="C24:E24"/>
    <mergeCell ref="C25:E25"/>
    <mergeCell ref="A28:I28"/>
    <mergeCell ref="A30:H30"/>
    <mergeCell ref="C26:E26"/>
    <mergeCell ref="C31:E31"/>
    <mergeCell ref="C136:E136"/>
    <mergeCell ref="C135:E135"/>
    <mergeCell ref="C176:E176"/>
    <mergeCell ref="C235:E235"/>
    <mergeCell ref="C201:E201"/>
    <mergeCell ref="C202:E202"/>
    <mergeCell ref="C203:E203"/>
    <mergeCell ref="C210:E210"/>
    <mergeCell ref="C211:E211"/>
    <mergeCell ref="C212:E212"/>
    <mergeCell ref="C218:E218"/>
    <mergeCell ref="C219:E219"/>
    <mergeCell ref="C204:E204"/>
    <mergeCell ref="C205:E205"/>
    <mergeCell ref="C206:E206"/>
    <mergeCell ref="C167:E167"/>
    <mergeCell ref="C149:E149"/>
    <mergeCell ref="C150:E150"/>
    <mergeCell ref="C151:E151"/>
    <mergeCell ref="C145:E145"/>
    <mergeCell ref="C146:E146"/>
    <mergeCell ref="C147:E147"/>
    <mergeCell ref="C141:E141"/>
    <mergeCell ref="C142:E142"/>
  </mergeCells>
  <phoneticPr fontId="16" type="noConversion"/>
  <pageMargins left="0.7" right="0.7" top="0.75" bottom="0.75" header="0.3" footer="0.3"/>
  <pageSetup paperSize="9" scale="65" orientation="portrait" r:id="rId1"/>
  <rowBreaks count="11" manualBreakCount="11">
    <brk id="27" max="16383" man="1"/>
    <brk id="54" max="16383" man="1"/>
    <brk id="75" max="16383" man="1"/>
    <brk id="107" max="16383" man="1"/>
    <brk id="131" max="16383" man="1"/>
    <brk id="161" max="16383" man="1"/>
    <brk id="184" max="16383" man="1"/>
    <brk id="213" max="16383" man="1"/>
    <brk id="245" max="16383" man="1"/>
    <brk id="278" max="16383" man="1"/>
    <brk id="30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E1AFF-DEF6-4E62-ACBF-D8EDAF9A4F30}">
  <dimension ref="A1:I340"/>
  <sheetViews>
    <sheetView showGridLines="0" view="pageBreakPreview" topLeftCell="A52" zoomScale="80" zoomScaleNormal="100" zoomScaleSheetLayoutView="80" workbookViewId="0">
      <selection activeCell="C57" sqref="C57:E59"/>
    </sheetView>
  </sheetViews>
  <sheetFormatPr defaultRowHeight="13.8" x14ac:dyDescent="0.3"/>
  <cols>
    <col min="1" max="1" width="12.33203125" style="49" customWidth="1"/>
    <col min="2" max="2" width="10.6640625" style="56" customWidth="1"/>
    <col min="3" max="3" width="3.109375" style="43" customWidth="1"/>
    <col min="4" max="4" width="3.6640625" style="43" customWidth="1"/>
    <col min="5" max="5" width="47.33203125" style="43" customWidth="1"/>
    <col min="6" max="6" width="6.77734375" style="39" customWidth="1"/>
    <col min="7" max="7" width="8.109375" style="49" customWidth="1"/>
    <col min="8" max="8" width="15.44140625" style="224" customWidth="1"/>
    <col min="9" max="9" width="20" style="224" customWidth="1"/>
    <col min="10" max="16384" width="8.88671875" style="33"/>
  </cols>
  <sheetData>
    <row r="1" spans="1:9" s="53" customFormat="1" ht="13.2" x14ac:dyDescent="0.3">
      <c r="A1" s="289" t="s">
        <v>1163</v>
      </c>
      <c r="B1" s="289"/>
      <c r="C1" s="289"/>
      <c r="D1" s="289"/>
      <c r="E1" s="289"/>
      <c r="F1" s="289"/>
      <c r="G1" s="289"/>
      <c r="H1" s="289"/>
      <c r="I1" s="289"/>
    </row>
    <row r="2" spans="1:9" ht="26.4" x14ac:dyDescent="0.3">
      <c r="A2" s="24" t="s">
        <v>1</v>
      </c>
      <c r="B2" s="24" t="s">
        <v>2</v>
      </c>
      <c r="C2" s="311" t="s">
        <v>3</v>
      </c>
      <c r="D2" s="312"/>
      <c r="E2" s="312"/>
      <c r="F2" s="24" t="s">
        <v>4</v>
      </c>
      <c r="G2" s="1" t="s">
        <v>5</v>
      </c>
      <c r="H2" s="190" t="s">
        <v>6</v>
      </c>
      <c r="I2" s="191" t="s">
        <v>7</v>
      </c>
    </row>
    <row r="3" spans="1:9" x14ac:dyDescent="0.3">
      <c r="A3" s="25">
        <v>1</v>
      </c>
      <c r="B3" s="21"/>
      <c r="C3" s="27" t="s">
        <v>76</v>
      </c>
      <c r="D3" s="27"/>
      <c r="E3" s="11"/>
      <c r="F3" s="21"/>
      <c r="G3" s="2"/>
      <c r="H3" s="204"/>
      <c r="I3" s="204"/>
    </row>
    <row r="4" spans="1:9" x14ac:dyDescent="0.3">
      <c r="A4" s="25" t="s">
        <v>148</v>
      </c>
      <c r="B4" s="13"/>
      <c r="C4" s="8" t="s">
        <v>604</v>
      </c>
      <c r="D4" s="9"/>
      <c r="E4" s="9"/>
      <c r="F4" s="57"/>
      <c r="G4" s="87"/>
      <c r="H4" s="204"/>
      <c r="I4" s="195"/>
    </row>
    <row r="5" spans="1:9" ht="40.200000000000003" customHeight="1" x14ac:dyDescent="0.3">
      <c r="A5" s="28" t="s">
        <v>376</v>
      </c>
      <c r="B5" s="13"/>
      <c r="C5" s="281" t="s">
        <v>542</v>
      </c>
      <c r="D5" s="280"/>
      <c r="E5" s="282"/>
      <c r="F5" s="21" t="s">
        <v>96</v>
      </c>
      <c r="G5" s="76">
        <v>3</v>
      </c>
      <c r="H5" s="204"/>
      <c r="I5" s="195"/>
    </row>
    <row r="6" spans="1:9" ht="45.6" customHeight="1" x14ac:dyDescent="0.3">
      <c r="A6" s="21" t="s">
        <v>377</v>
      </c>
      <c r="B6" s="13"/>
      <c r="C6" s="281" t="s">
        <v>143</v>
      </c>
      <c r="D6" s="280"/>
      <c r="E6" s="282"/>
      <c r="F6" s="21" t="s">
        <v>96</v>
      </c>
      <c r="G6" s="76">
        <v>3</v>
      </c>
      <c r="H6" s="204"/>
      <c r="I6" s="195"/>
    </row>
    <row r="7" spans="1:9" ht="48.6" customHeight="1" x14ac:dyDescent="0.3">
      <c r="A7" s="21" t="s">
        <v>378</v>
      </c>
      <c r="B7" s="13"/>
      <c r="C7" s="304" t="s">
        <v>144</v>
      </c>
      <c r="D7" s="305"/>
      <c r="E7" s="306"/>
      <c r="F7" s="21" t="s">
        <v>96</v>
      </c>
      <c r="G7" s="76">
        <v>3</v>
      </c>
      <c r="H7" s="204"/>
      <c r="I7" s="195"/>
    </row>
    <row r="8" spans="1:9" ht="52.2" customHeight="1" x14ac:dyDescent="0.3">
      <c r="A8" s="21" t="s">
        <v>379</v>
      </c>
      <c r="B8" s="13"/>
      <c r="C8" s="304" t="s">
        <v>145</v>
      </c>
      <c r="D8" s="305"/>
      <c r="E8" s="306"/>
      <c r="F8" s="21" t="s">
        <v>96</v>
      </c>
      <c r="G8" s="76">
        <v>3</v>
      </c>
      <c r="H8" s="204"/>
      <c r="I8" s="195"/>
    </row>
    <row r="9" spans="1:9" ht="51.6" customHeight="1" x14ac:dyDescent="0.3">
      <c r="A9" s="21" t="s">
        <v>380</v>
      </c>
      <c r="B9" s="13"/>
      <c r="C9" s="319" t="s">
        <v>146</v>
      </c>
      <c r="D9" s="320"/>
      <c r="E9" s="321"/>
      <c r="F9" s="21" t="s">
        <v>77</v>
      </c>
      <c r="G9" s="76">
        <v>3</v>
      </c>
      <c r="H9" s="204"/>
      <c r="I9" s="195"/>
    </row>
    <row r="10" spans="1:9" ht="56.4" customHeight="1" x14ac:dyDescent="0.3">
      <c r="A10" s="30" t="s">
        <v>381</v>
      </c>
      <c r="B10" s="16"/>
      <c r="C10" s="319" t="s">
        <v>147</v>
      </c>
      <c r="D10" s="320"/>
      <c r="E10" s="321"/>
      <c r="F10" s="21" t="s">
        <v>96</v>
      </c>
      <c r="G10" s="76">
        <v>3</v>
      </c>
      <c r="H10" s="204"/>
      <c r="I10" s="195"/>
    </row>
    <row r="11" spans="1:9" ht="13.8" customHeight="1" x14ac:dyDescent="0.3">
      <c r="A11" s="25" t="s">
        <v>149</v>
      </c>
      <c r="B11" s="21"/>
      <c r="C11" s="317" t="s">
        <v>605</v>
      </c>
      <c r="D11" s="289"/>
      <c r="E11" s="289"/>
      <c r="F11" s="57"/>
      <c r="G11" s="76"/>
      <c r="H11" s="204"/>
      <c r="I11" s="195"/>
    </row>
    <row r="12" spans="1:9" ht="97.8" customHeight="1" x14ac:dyDescent="0.3">
      <c r="A12" s="30" t="s">
        <v>382</v>
      </c>
      <c r="B12" s="30"/>
      <c r="C12" s="304" t="s">
        <v>527</v>
      </c>
      <c r="D12" s="305"/>
      <c r="E12" s="306"/>
      <c r="F12" s="21" t="s">
        <v>77</v>
      </c>
      <c r="G12" s="76">
        <v>3</v>
      </c>
      <c r="H12" s="219"/>
      <c r="I12" s="200"/>
    </row>
    <row r="13" spans="1:9" ht="38.4" customHeight="1" x14ac:dyDescent="0.3">
      <c r="A13" s="21" t="s">
        <v>383</v>
      </c>
      <c r="B13" s="21"/>
      <c r="C13" s="281" t="s">
        <v>152</v>
      </c>
      <c r="D13" s="280"/>
      <c r="E13" s="282"/>
      <c r="F13" s="89" t="s">
        <v>77</v>
      </c>
      <c r="G13" s="76">
        <v>3</v>
      </c>
      <c r="H13" s="219"/>
      <c r="I13" s="200"/>
    </row>
    <row r="14" spans="1:9" ht="54" customHeight="1" x14ac:dyDescent="0.3">
      <c r="A14" s="21" t="s">
        <v>384</v>
      </c>
      <c r="B14" s="21"/>
      <c r="C14" s="304" t="s">
        <v>150</v>
      </c>
      <c r="D14" s="305"/>
      <c r="E14" s="306"/>
      <c r="F14" s="89" t="s">
        <v>128</v>
      </c>
      <c r="G14" s="76">
        <v>1</v>
      </c>
      <c r="H14" s="204"/>
      <c r="I14" s="195"/>
    </row>
    <row r="15" spans="1:9" ht="27.6" customHeight="1" x14ac:dyDescent="0.3">
      <c r="A15" s="21" t="s">
        <v>385</v>
      </c>
      <c r="B15" s="21"/>
      <c r="C15" s="322" t="s">
        <v>153</v>
      </c>
      <c r="D15" s="323"/>
      <c r="E15" s="324"/>
      <c r="F15" s="21" t="s">
        <v>128</v>
      </c>
      <c r="G15" s="76">
        <v>1</v>
      </c>
      <c r="H15" s="204"/>
      <c r="I15" s="195"/>
    </row>
    <row r="16" spans="1:9" ht="30" customHeight="1" x14ac:dyDescent="0.3">
      <c r="A16" s="21" t="s">
        <v>386</v>
      </c>
      <c r="B16" s="21"/>
      <c r="C16" s="325" t="s">
        <v>154</v>
      </c>
      <c r="D16" s="326"/>
      <c r="E16" s="327"/>
      <c r="F16" s="21" t="s">
        <v>77</v>
      </c>
      <c r="G16" s="76">
        <v>3</v>
      </c>
      <c r="H16" s="204"/>
      <c r="I16" s="195"/>
    </row>
    <row r="17" spans="1:9" ht="29.4" customHeight="1" x14ac:dyDescent="0.3">
      <c r="A17" s="25" t="s">
        <v>156</v>
      </c>
      <c r="B17" s="13"/>
      <c r="C17" s="308" t="s">
        <v>618</v>
      </c>
      <c r="D17" s="309"/>
      <c r="E17" s="310"/>
      <c r="F17" s="12"/>
      <c r="G17" s="34"/>
      <c r="H17" s="199"/>
      <c r="I17" s="200"/>
    </row>
    <row r="18" spans="1:9" ht="44.4" customHeight="1" x14ac:dyDescent="0.3">
      <c r="A18" s="21" t="s">
        <v>387</v>
      </c>
      <c r="B18" s="13"/>
      <c r="C18" s="307" t="s">
        <v>619</v>
      </c>
      <c r="D18" s="299"/>
      <c r="E18" s="316"/>
      <c r="F18" s="19" t="s">
        <v>620</v>
      </c>
      <c r="G18" s="34">
        <v>24</v>
      </c>
      <c r="H18" s="199"/>
      <c r="I18" s="200"/>
    </row>
    <row r="19" spans="1:9" ht="34.200000000000003" customHeight="1" x14ac:dyDescent="0.3">
      <c r="A19" s="21" t="s">
        <v>388</v>
      </c>
      <c r="B19" s="13"/>
      <c r="C19" s="364" t="s">
        <v>621</v>
      </c>
      <c r="D19" s="365"/>
      <c r="E19" s="366"/>
      <c r="F19" s="12" t="s">
        <v>96</v>
      </c>
      <c r="G19" s="34">
        <v>3</v>
      </c>
      <c r="H19" s="199"/>
      <c r="I19" s="200"/>
    </row>
    <row r="20" spans="1:9" ht="30.6" customHeight="1" x14ac:dyDescent="0.3">
      <c r="A20" s="25" t="s">
        <v>170</v>
      </c>
      <c r="B20" s="21"/>
      <c r="C20" s="317" t="s">
        <v>606</v>
      </c>
      <c r="D20" s="289"/>
      <c r="E20" s="318"/>
      <c r="F20" s="21"/>
      <c r="G20" s="76"/>
      <c r="H20" s="204"/>
      <c r="I20" s="194"/>
    </row>
    <row r="21" spans="1:9" ht="46.2" customHeight="1" x14ac:dyDescent="0.3">
      <c r="A21" s="21" t="s">
        <v>389</v>
      </c>
      <c r="B21" s="21"/>
      <c r="C21" s="305" t="s">
        <v>155</v>
      </c>
      <c r="D21" s="305"/>
      <c r="E21" s="306"/>
      <c r="F21" s="21" t="s">
        <v>77</v>
      </c>
      <c r="G21" s="76">
        <v>6</v>
      </c>
      <c r="H21" s="204"/>
      <c r="I21" s="195"/>
    </row>
    <row r="22" spans="1:9" ht="34.200000000000003" customHeight="1" x14ac:dyDescent="0.3">
      <c r="A22" s="21" t="s">
        <v>390</v>
      </c>
      <c r="B22" s="21"/>
      <c r="C22" s="325" t="s">
        <v>151</v>
      </c>
      <c r="D22" s="326"/>
      <c r="E22" s="327"/>
      <c r="F22" s="21" t="s">
        <v>77</v>
      </c>
      <c r="G22" s="76">
        <v>3</v>
      </c>
      <c r="H22" s="204"/>
      <c r="I22" s="195"/>
    </row>
    <row r="23" spans="1:9" ht="27.6" customHeight="1" x14ac:dyDescent="0.3">
      <c r="A23" s="21" t="s">
        <v>391</v>
      </c>
      <c r="B23" s="21"/>
      <c r="C23" s="325" t="s">
        <v>157</v>
      </c>
      <c r="D23" s="326"/>
      <c r="E23" s="327"/>
      <c r="F23" s="21" t="s">
        <v>77</v>
      </c>
      <c r="G23" s="76">
        <v>3</v>
      </c>
      <c r="H23" s="204"/>
      <c r="I23" s="195"/>
    </row>
    <row r="24" spans="1:9" ht="27.6" customHeight="1" x14ac:dyDescent="0.3">
      <c r="A24" s="271" t="s">
        <v>30</v>
      </c>
      <c r="B24" s="271"/>
      <c r="C24" s="271"/>
      <c r="D24" s="271"/>
      <c r="E24" s="271"/>
      <c r="F24" s="271"/>
      <c r="G24" s="271"/>
      <c r="H24" s="271"/>
      <c r="I24" s="196" t="s">
        <v>811</v>
      </c>
    </row>
    <row r="25" spans="1:9" s="53" customFormat="1" ht="13.2" x14ac:dyDescent="0.3">
      <c r="A25" s="289" t="s">
        <v>1163</v>
      </c>
      <c r="B25" s="289"/>
      <c r="C25" s="289"/>
      <c r="D25" s="289"/>
      <c r="E25" s="289"/>
      <c r="F25" s="289"/>
      <c r="G25" s="289"/>
      <c r="H25" s="289"/>
      <c r="I25" s="289"/>
    </row>
    <row r="26" spans="1:9" ht="27.6" customHeight="1" x14ac:dyDescent="0.3">
      <c r="A26" s="24" t="s">
        <v>1</v>
      </c>
      <c r="B26" s="24" t="s">
        <v>2</v>
      </c>
      <c r="C26" s="311" t="s">
        <v>3</v>
      </c>
      <c r="D26" s="312"/>
      <c r="E26" s="312"/>
      <c r="F26" s="24" t="s">
        <v>4</v>
      </c>
      <c r="G26" s="1" t="s">
        <v>5</v>
      </c>
      <c r="H26" s="190" t="s">
        <v>6</v>
      </c>
      <c r="I26" s="191" t="s">
        <v>7</v>
      </c>
    </row>
    <row r="27" spans="1:9" ht="27.6" customHeight="1" x14ac:dyDescent="0.3">
      <c r="A27" s="346" t="s">
        <v>31</v>
      </c>
      <c r="B27" s="346"/>
      <c r="C27" s="346"/>
      <c r="D27" s="346"/>
      <c r="E27" s="346"/>
      <c r="F27" s="346"/>
      <c r="G27" s="346"/>
      <c r="H27" s="346"/>
      <c r="I27" s="234" t="str">
        <f>I24</f>
        <v>R</v>
      </c>
    </row>
    <row r="28" spans="1:9" ht="46.2" customHeight="1" x14ac:dyDescent="0.3">
      <c r="A28" s="21" t="s">
        <v>392</v>
      </c>
      <c r="B28" s="21"/>
      <c r="C28" s="325" t="s">
        <v>158</v>
      </c>
      <c r="D28" s="326"/>
      <c r="E28" s="327"/>
      <c r="F28" s="21" t="s">
        <v>77</v>
      </c>
      <c r="G28" s="76">
        <v>3</v>
      </c>
      <c r="H28" s="204"/>
      <c r="I28" s="195"/>
    </row>
    <row r="29" spans="1:9" ht="43.8" customHeight="1" x14ac:dyDescent="0.3">
      <c r="A29" s="21" t="s">
        <v>393</v>
      </c>
      <c r="B29" s="21"/>
      <c r="C29" s="304" t="s">
        <v>159</v>
      </c>
      <c r="D29" s="305"/>
      <c r="E29" s="306"/>
      <c r="F29" s="21" t="s">
        <v>77</v>
      </c>
      <c r="G29" s="76">
        <v>3</v>
      </c>
      <c r="H29" s="204"/>
      <c r="I29" s="195"/>
    </row>
    <row r="30" spans="1:9" ht="39" customHeight="1" x14ac:dyDescent="0.3">
      <c r="A30" s="21" t="s">
        <v>394</v>
      </c>
      <c r="B30" s="21"/>
      <c r="C30" s="304" t="s">
        <v>160</v>
      </c>
      <c r="D30" s="305"/>
      <c r="E30" s="306"/>
      <c r="F30" s="58" t="s">
        <v>96</v>
      </c>
      <c r="G30" s="76">
        <v>3</v>
      </c>
      <c r="H30" s="206"/>
      <c r="I30" s="195"/>
    </row>
    <row r="31" spans="1:9" ht="42" customHeight="1" x14ac:dyDescent="0.3">
      <c r="A31" s="21" t="s">
        <v>622</v>
      </c>
      <c r="B31" s="21"/>
      <c r="C31" s="304" t="s">
        <v>161</v>
      </c>
      <c r="D31" s="305"/>
      <c r="E31" s="306"/>
      <c r="F31" s="59" t="s">
        <v>96</v>
      </c>
      <c r="G31" s="76">
        <v>3</v>
      </c>
      <c r="H31" s="206"/>
      <c r="I31" s="195"/>
    </row>
    <row r="32" spans="1:9" ht="37.799999999999997" customHeight="1" x14ac:dyDescent="0.3">
      <c r="A32" s="21" t="s">
        <v>623</v>
      </c>
      <c r="B32" s="21"/>
      <c r="C32" s="304" t="s">
        <v>162</v>
      </c>
      <c r="D32" s="305"/>
      <c r="E32" s="306"/>
      <c r="F32" s="58" t="s">
        <v>96</v>
      </c>
      <c r="G32" s="19">
        <v>3</v>
      </c>
      <c r="H32" s="206"/>
      <c r="I32" s="195"/>
    </row>
    <row r="33" spans="1:9" ht="46.2" customHeight="1" x14ac:dyDescent="0.3">
      <c r="A33" s="21" t="s">
        <v>624</v>
      </c>
      <c r="B33" s="21"/>
      <c r="C33" s="304" t="s">
        <v>163</v>
      </c>
      <c r="D33" s="305"/>
      <c r="E33" s="306"/>
      <c r="F33" s="58" t="s">
        <v>96</v>
      </c>
      <c r="G33" s="19">
        <v>3</v>
      </c>
      <c r="H33" s="206"/>
      <c r="I33" s="195"/>
    </row>
    <row r="34" spans="1:9" ht="54.6" customHeight="1" x14ac:dyDescent="0.3">
      <c r="A34" s="21" t="s">
        <v>625</v>
      </c>
      <c r="B34" s="21"/>
      <c r="C34" s="304" t="s">
        <v>164</v>
      </c>
      <c r="D34" s="305"/>
      <c r="E34" s="306"/>
      <c r="F34" s="58" t="s">
        <v>96</v>
      </c>
      <c r="G34" s="19">
        <v>3</v>
      </c>
      <c r="H34" s="206"/>
      <c r="I34" s="200"/>
    </row>
    <row r="35" spans="1:9" ht="29.4" customHeight="1" x14ac:dyDescent="0.3">
      <c r="A35" s="25" t="s">
        <v>176</v>
      </c>
      <c r="B35" s="21"/>
      <c r="C35" s="317" t="s">
        <v>607</v>
      </c>
      <c r="D35" s="289"/>
      <c r="E35" s="289"/>
      <c r="F35" s="21"/>
      <c r="G35" s="17"/>
      <c r="H35" s="204"/>
      <c r="I35" s="204"/>
    </row>
    <row r="36" spans="1:9" ht="55.8" customHeight="1" x14ac:dyDescent="0.3">
      <c r="A36" s="21" t="s">
        <v>395</v>
      </c>
      <c r="B36" s="12"/>
      <c r="C36" s="281" t="s">
        <v>165</v>
      </c>
      <c r="D36" s="280"/>
      <c r="E36" s="282"/>
      <c r="F36" s="58" t="s">
        <v>96</v>
      </c>
      <c r="G36" s="19">
        <v>2</v>
      </c>
      <c r="H36" s="206"/>
      <c r="I36" s="200"/>
    </row>
    <row r="37" spans="1:9" ht="51" customHeight="1" x14ac:dyDescent="0.3">
      <c r="A37" s="21" t="s">
        <v>396</v>
      </c>
      <c r="B37" s="21"/>
      <c r="C37" s="304" t="s">
        <v>166</v>
      </c>
      <c r="D37" s="305"/>
      <c r="E37" s="306"/>
      <c r="F37" s="58" t="s">
        <v>96</v>
      </c>
      <c r="G37" s="19">
        <v>2</v>
      </c>
      <c r="H37" s="206"/>
      <c r="I37" s="200"/>
    </row>
    <row r="38" spans="1:9" ht="49.2" customHeight="1" x14ac:dyDescent="0.3">
      <c r="A38" s="21" t="s">
        <v>397</v>
      </c>
      <c r="B38" s="21"/>
      <c r="C38" s="304" t="s">
        <v>167</v>
      </c>
      <c r="D38" s="305"/>
      <c r="E38" s="306"/>
      <c r="F38" s="58" t="s">
        <v>96</v>
      </c>
      <c r="G38" s="19">
        <v>2</v>
      </c>
      <c r="H38" s="206"/>
      <c r="I38" s="200"/>
    </row>
    <row r="39" spans="1:9" ht="46.8" customHeight="1" x14ac:dyDescent="0.3">
      <c r="A39" s="21" t="s">
        <v>398</v>
      </c>
      <c r="B39" s="21"/>
      <c r="C39" s="304" t="s">
        <v>168</v>
      </c>
      <c r="D39" s="305"/>
      <c r="E39" s="306"/>
      <c r="F39" s="59" t="s">
        <v>96</v>
      </c>
      <c r="G39" s="19">
        <v>2</v>
      </c>
      <c r="H39" s="206"/>
      <c r="I39" s="200"/>
    </row>
    <row r="40" spans="1:9" ht="72" customHeight="1" x14ac:dyDescent="0.3">
      <c r="A40" s="21" t="s">
        <v>626</v>
      </c>
      <c r="B40" s="21"/>
      <c r="C40" s="281" t="s">
        <v>169</v>
      </c>
      <c r="D40" s="280"/>
      <c r="E40" s="282"/>
      <c r="F40" s="58" t="s">
        <v>11</v>
      </c>
      <c r="G40" s="19">
        <v>1</v>
      </c>
      <c r="H40" s="206"/>
      <c r="I40" s="200"/>
    </row>
    <row r="41" spans="1:9" ht="46.2" customHeight="1" x14ac:dyDescent="0.3">
      <c r="A41" s="21" t="s">
        <v>627</v>
      </c>
      <c r="B41" s="21"/>
      <c r="C41" s="304" t="s">
        <v>171</v>
      </c>
      <c r="D41" s="305"/>
      <c r="E41" s="306"/>
      <c r="F41" s="59" t="s">
        <v>96</v>
      </c>
      <c r="G41" s="19">
        <v>6</v>
      </c>
      <c r="H41" s="206"/>
      <c r="I41" s="200"/>
    </row>
    <row r="42" spans="1:9" x14ac:dyDescent="0.3">
      <c r="A42" s="25" t="s">
        <v>194</v>
      </c>
      <c r="B42" s="21"/>
      <c r="C42" s="9" t="s">
        <v>608</v>
      </c>
      <c r="D42" s="11"/>
      <c r="E42" s="11"/>
      <c r="F42" s="21"/>
      <c r="G42" s="17"/>
      <c r="H42" s="204"/>
      <c r="I42" s="204"/>
    </row>
    <row r="43" spans="1:9" ht="42" customHeight="1" x14ac:dyDescent="0.3">
      <c r="A43" s="21" t="s">
        <v>399</v>
      </c>
      <c r="B43" s="21"/>
      <c r="C43" s="281" t="s">
        <v>177</v>
      </c>
      <c r="D43" s="280"/>
      <c r="E43" s="282"/>
      <c r="F43" s="58" t="s">
        <v>96</v>
      </c>
      <c r="G43" s="19">
        <v>2</v>
      </c>
      <c r="H43" s="206"/>
      <c r="I43" s="200"/>
    </row>
    <row r="44" spans="1:9" ht="23.4" customHeight="1" x14ac:dyDescent="0.3">
      <c r="A44" s="271" t="s">
        <v>30</v>
      </c>
      <c r="B44" s="271"/>
      <c r="C44" s="271"/>
      <c r="D44" s="271"/>
      <c r="E44" s="271"/>
      <c r="F44" s="271"/>
      <c r="G44" s="271"/>
      <c r="H44" s="271"/>
      <c r="I44" s="196" t="s">
        <v>811</v>
      </c>
    </row>
    <row r="45" spans="1:9" ht="18.600000000000001" customHeight="1" x14ac:dyDescent="0.3">
      <c r="A45" s="289" t="s">
        <v>1163</v>
      </c>
      <c r="B45" s="289"/>
      <c r="C45" s="289"/>
      <c r="D45" s="289"/>
      <c r="E45" s="289"/>
      <c r="F45" s="289"/>
      <c r="G45" s="289"/>
      <c r="H45" s="289"/>
      <c r="I45" s="289"/>
    </row>
    <row r="46" spans="1:9" ht="25.2" customHeight="1" x14ac:dyDescent="0.3">
      <c r="A46" s="24" t="s">
        <v>1</v>
      </c>
      <c r="B46" s="24" t="s">
        <v>2</v>
      </c>
      <c r="C46" s="311" t="s">
        <v>3</v>
      </c>
      <c r="D46" s="312"/>
      <c r="E46" s="312"/>
      <c r="F46" s="24" t="s">
        <v>4</v>
      </c>
      <c r="G46" s="1" t="s">
        <v>5</v>
      </c>
      <c r="H46" s="190" t="s">
        <v>6</v>
      </c>
      <c r="I46" s="191" t="s">
        <v>7</v>
      </c>
    </row>
    <row r="47" spans="1:9" ht="19.2" customHeight="1" x14ac:dyDescent="0.3">
      <c r="A47" s="274" t="s">
        <v>31</v>
      </c>
      <c r="B47" s="275"/>
      <c r="C47" s="275"/>
      <c r="D47" s="275"/>
      <c r="E47" s="275"/>
      <c r="F47" s="275"/>
      <c r="G47" s="275"/>
      <c r="H47" s="276"/>
      <c r="I47" s="211" t="str">
        <f>I44</f>
        <v>R</v>
      </c>
    </row>
    <row r="48" spans="1:9" ht="46.8" customHeight="1" x14ac:dyDescent="0.3">
      <c r="A48" s="111" t="s">
        <v>401</v>
      </c>
      <c r="B48" s="111"/>
      <c r="C48" s="367" t="s">
        <v>178</v>
      </c>
      <c r="D48" s="368"/>
      <c r="E48" s="369"/>
      <c r="F48" s="112" t="s">
        <v>96</v>
      </c>
      <c r="G48" s="121">
        <v>3</v>
      </c>
      <c r="H48" s="237"/>
      <c r="I48" s="235"/>
    </row>
    <row r="49" spans="1:9" ht="45" customHeight="1" x14ac:dyDescent="0.3">
      <c r="A49" s="21" t="s">
        <v>400</v>
      </c>
      <c r="B49" s="21"/>
      <c r="C49" s="281" t="s">
        <v>179</v>
      </c>
      <c r="D49" s="280"/>
      <c r="E49" s="282"/>
      <c r="F49" s="58" t="s">
        <v>96</v>
      </c>
      <c r="G49" s="34">
        <v>3</v>
      </c>
      <c r="H49" s="230"/>
      <c r="I49" s="200"/>
    </row>
    <row r="50" spans="1:9" ht="37.200000000000003" customHeight="1" x14ac:dyDescent="0.3">
      <c r="A50" s="21" t="s">
        <v>402</v>
      </c>
      <c r="B50" s="21"/>
      <c r="C50" s="281" t="s">
        <v>180</v>
      </c>
      <c r="D50" s="280"/>
      <c r="E50" s="282"/>
      <c r="F50" s="58" t="s">
        <v>96</v>
      </c>
      <c r="G50" s="34">
        <v>3</v>
      </c>
      <c r="H50" s="230"/>
      <c r="I50" s="200"/>
    </row>
    <row r="51" spans="1:9" x14ac:dyDescent="0.3">
      <c r="A51" s="25" t="s">
        <v>195</v>
      </c>
      <c r="B51" s="21"/>
      <c r="C51" s="9" t="s">
        <v>609</v>
      </c>
      <c r="D51" s="11"/>
      <c r="E51" s="11"/>
      <c r="F51" s="21"/>
      <c r="G51" s="2"/>
      <c r="H51" s="194"/>
      <c r="I51" s="204"/>
    </row>
    <row r="52" spans="1:9" ht="46.2" customHeight="1" x14ac:dyDescent="0.3">
      <c r="A52" s="21" t="s">
        <v>403</v>
      </c>
      <c r="B52" s="21"/>
      <c r="C52" s="281" t="s">
        <v>573</v>
      </c>
      <c r="D52" s="280"/>
      <c r="E52" s="282"/>
      <c r="F52" s="58" t="s">
        <v>96</v>
      </c>
      <c r="G52" s="34">
        <v>1</v>
      </c>
      <c r="H52" s="230"/>
      <c r="I52" s="200"/>
    </row>
    <row r="53" spans="1:9" ht="42.6" customHeight="1" x14ac:dyDescent="0.3">
      <c r="A53" s="21" t="s">
        <v>404</v>
      </c>
      <c r="B53" s="21"/>
      <c r="C53" s="281" t="s">
        <v>574</v>
      </c>
      <c r="D53" s="280"/>
      <c r="E53" s="282"/>
      <c r="F53" s="58" t="s">
        <v>96</v>
      </c>
      <c r="G53" s="34">
        <v>2</v>
      </c>
      <c r="H53" s="230"/>
      <c r="I53" s="200"/>
    </row>
    <row r="54" spans="1:9" ht="36.6" customHeight="1" x14ac:dyDescent="0.3">
      <c r="A54" s="21" t="s">
        <v>405</v>
      </c>
      <c r="B54" s="21"/>
      <c r="C54" s="281" t="s">
        <v>575</v>
      </c>
      <c r="D54" s="280"/>
      <c r="E54" s="282"/>
      <c r="F54" s="58" t="s">
        <v>96</v>
      </c>
      <c r="G54" s="34">
        <v>1</v>
      </c>
      <c r="H54" s="230"/>
      <c r="I54" s="200"/>
    </row>
    <row r="55" spans="1:9" ht="14.4" customHeight="1" x14ac:dyDescent="0.3">
      <c r="A55" s="25" t="s">
        <v>203</v>
      </c>
      <c r="B55" s="21"/>
      <c r="C55" s="9" t="s">
        <v>611</v>
      </c>
      <c r="D55" s="9"/>
      <c r="E55" s="9"/>
      <c r="F55" s="21"/>
      <c r="G55" s="2"/>
      <c r="H55" s="194"/>
      <c r="I55" s="204"/>
    </row>
    <row r="56" spans="1:9" ht="54.6" customHeight="1" x14ac:dyDescent="0.3">
      <c r="A56" s="21" t="s">
        <v>408</v>
      </c>
      <c r="B56" s="21"/>
      <c r="C56" s="281" t="s">
        <v>196</v>
      </c>
      <c r="D56" s="280"/>
      <c r="E56" s="282"/>
      <c r="F56" s="34" t="s">
        <v>11</v>
      </c>
      <c r="G56" s="48">
        <v>1</v>
      </c>
      <c r="H56" s="202"/>
      <c r="I56" s="200"/>
    </row>
    <row r="57" spans="1:9" ht="42.6" customHeight="1" x14ac:dyDescent="0.3">
      <c r="A57" s="21" t="s">
        <v>409</v>
      </c>
      <c r="B57" s="21"/>
      <c r="C57" s="304" t="s">
        <v>197</v>
      </c>
      <c r="D57" s="305"/>
      <c r="E57" s="306"/>
      <c r="F57" s="55" t="s">
        <v>96</v>
      </c>
      <c r="G57" s="48">
        <v>12</v>
      </c>
      <c r="H57" s="202"/>
      <c r="I57" s="200"/>
    </row>
    <row r="58" spans="1:9" ht="43.2" customHeight="1" x14ac:dyDescent="0.3">
      <c r="A58" s="21" t="s">
        <v>410</v>
      </c>
      <c r="B58" s="21"/>
      <c r="C58" s="304" t="s">
        <v>198</v>
      </c>
      <c r="D58" s="305"/>
      <c r="E58" s="306"/>
      <c r="F58" s="55" t="s">
        <v>96</v>
      </c>
      <c r="G58" s="48">
        <v>3</v>
      </c>
      <c r="H58" s="202"/>
      <c r="I58" s="200"/>
    </row>
    <row r="59" spans="1:9" ht="43.8" customHeight="1" x14ac:dyDescent="0.3">
      <c r="A59" s="21" t="s">
        <v>411</v>
      </c>
      <c r="B59" s="21"/>
      <c r="C59" s="304" t="s">
        <v>199</v>
      </c>
      <c r="D59" s="305"/>
      <c r="E59" s="306"/>
      <c r="F59" s="55" t="s">
        <v>96</v>
      </c>
      <c r="G59" s="48">
        <v>1</v>
      </c>
      <c r="H59" s="202"/>
      <c r="I59" s="200"/>
    </row>
    <row r="60" spans="1:9" ht="54.6" customHeight="1" x14ac:dyDescent="0.3">
      <c r="A60" s="21" t="s">
        <v>412</v>
      </c>
      <c r="B60" s="21"/>
      <c r="C60" s="281" t="s">
        <v>200</v>
      </c>
      <c r="D60" s="280"/>
      <c r="E60" s="282"/>
      <c r="F60" s="55" t="s">
        <v>96</v>
      </c>
      <c r="G60" s="48">
        <v>1</v>
      </c>
      <c r="H60" s="202"/>
      <c r="I60" s="200"/>
    </row>
    <row r="61" spans="1:9" ht="54.6" customHeight="1" x14ac:dyDescent="0.3">
      <c r="A61" s="21" t="s">
        <v>564</v>
      </c>
      <c r="B61" s="21"/>
      <c r="C61" s="281" t="s">
        <v>201</v>
      </c>
      <c r="D61" s="280"/>
      <c r="E61" s="282"/>
      <c r="F61" s="55" t="s">
        <v>128</v>
      </c>
      <c r="G61" s="48">
        <v>1</v>
      </c>
      <c r="H61" s="202"/>
      <c r="I61" s="200"/>
    </row>
    <row r="62" spans="1:9" ht="33.6" customHeight="1" x14ac:dyDescent="0.3">
      <c r="A62" s="21" t="s">
        <v>565</v>
      </c>
      <c r="B62" s="21"/>
      <c r="C62" s="281" t="s">
        <v>202</v>
      </c>
      <c r="D62" s="280"/>
      <c r="E62" s="282"/>
      <c r="F62" s="55" t="s">
        <v>128</v>
      </c>
      <c r="G62" s="48">
        <v>1</v>
      </c>
      <c r="H62" s="202"/>
      <c r="I62" s="200"/>
    </row>
    <row r="63" spans="1:9" ht="27.6" customHeight="1" x14ac:dyDescent="0.3">
      <c r="A63" s="25" t="s">
        <v>204</v>
      </c>
      <c r="B63" s="21"/>
      <c r="C63" s="308" t="s">
        <v>612</v>
      </c>
      <c r="D63" s="309"/>
      <c r="E63" s="310"/>
      <c r="F63" s="21"/>
      <c r="G63" s="2"/>
      <c r="H63" s="194"/>
      <c r="I63" s="204"/>
    </row>
    <row r="64" spans="1:9" ht="29.4" customHeight="1" x14ac:dyDescent="0.3">
      <c r="A64" s="21" t="s">
        <v>413</v>
      </c>
      <c r="B64" s="21"/>
      <c r="C64" s="281" t="s">
        <v>205</v>
      </c>
      <c r="D64" s="280"/>
      <c r="E64" s="282"/>
      <c r="F64" s="55" t="s">
        <v>128</v>
      </c>
      <c r="G64" s="48">
        <v>1</v>
      </c>
      <c r="H64" s="202"/>
      <c r="I64" s="200"/>
    </row>
    <row r="65" spans="1:9" ht="27.6" customHeight="1" x14ac:dyDescent="0.3">
      <c r="A65" s="21" t="s">
        <v>414</v>
      </c>
      <c r="B65" s="12"/>
      <c r="C65" s="281" t="s">
        <v>207</v>
      </c>
      <c r="D65" s="280"/>
      <c r="E65" s="282"/>
      <c r="F65" s="60" t="s">
        <v>128</v>
      </c>
      <c r="G65" s="48">
        <v>1</v>
      </c>
      <c r="H65" s="202"/>
      <c r="I65" s="200"/>
    </row>
    <row r="66" spans="1:9" ht="20.399999999999999" customHeight="1" x14ac:dyDescent="0.3">
      <c r="A66" s="25">
        <v>2</v>
      </c>
      <c r="B66" s="21"/>
      <c r="C66" s="331" t="s">
        <v>120</v>
      </c>
      <c r="D66" s="332"/>
      <c r="E66" s="332"/>
      <c r="F66" s="21"/>
      <c r="G66" s="48"/>
      <c r="I66" s="200"/>
    </row>
    <row r="67" spans="1:9" ht="28.8" customHeight="1" x14ac:dyDescent="0.3">
      <c r="A67" s="25" t="s">
        <v>119</v>
      </c>
      <c r="B67" s="25"/>
      <c r="C67" s="335" t="s">
        <v>613</v>
      </c>
      <c r="D67" s="336"/>
      <c r="E67" s="337"/>
      <c r="F67" s="21"/>
      <c r="G67" s="2"/>
      <c r="H67" s="194"/>
      <c r="I67" s="204"/>
    </row>
    <row r="68" spans="1:9" ht="39" customHeight="1" x14ac:dyDescent="0.3">
      <c r="A68" s="13" t="s">
        <v>121</v>
      </c>
      <c r="B68" s="15"/>
      <c r="C68" s="307" t="s">
        <v>543</v>
      </c>
      <c r="D68" s="299"/>
      <c r="E68" s="316"/>
      <c r="F68" s="21" t="s">
        <v>77</v>
      </c>
      <c r="G68" s="34">
        <v>3</v>
      </c>
      <c r="H68" s="194"/>
      <c r="I68" s="200"/>
    </row>
    <row r="69" spans="1:9" ht="65.400000000000006" customHeight="1" x14ac:dyDescent="0.3">
      <c r="A69" s="21" t="s">
        <v>122</v>
      </c>
      <c r="B69" s="13"/>
      <c r="C69" s="307" t="s">
        <v>544</v>
      </c>
      <c r="D69" s="299"/>
      <c r="E69" s="316"/>
      <c r="F69" s="34" t="s">
        <v>77</v>
      </c>
      <c r="G69" s="34">
        <v>3</v>
      </c>
      <c r="H69" s="194"/>
      <c r="I69" s="200"/>
    </row>
    <row r="70" spans="1:9" ht="23.4" customHeight="1" x14ac:dyDescent="0.3">
      <c r="A70" s="271" t="s">
        <v>30</v>
      </c>
      <c r="B70" s="271"/>
      <c r="C70" s="271"/>
      <c r="D70" s="271"/>
      <c r="E70" s="271"/>
      <c r="F70" s="271"/>
      <c r="G70" s="271"/>
      <c r="H70" s="271"/>
      <c r="I70" s="196" t="s">
        <v>811</v>
      </c>
    </row>
    <row r="71" spans="1:9" ht="23.4" customHeight="1" x14ac:dyDescent="0.3">
      <c r="A71" s="289" t="s">
        <v>1163</v>
      </c>
      <c r="B71" s="289"/>
      <c r="C71" s="289"/>
      <c r="D71" s="289"/>
      <c r="E71" s="289"/>
      <c r="F71" s="289"/>
      <c r="G71" s="289"/>
      <c r="H71" s="289"/>
      <c r="I71" s="289"/>
    </row>
    <row r="72" spans="1:9" ht="23.4" customHeight="1" x14ac:dyDescent="0.3">
      <c r="A72" s="24" t="s">
        <v>1</v>
      </c>
      <c r="B72" s="24" t="s">
        <v>2</v>
      </c>
      <c r="C72" s="311" t="s">
        <v>3</v>
      </c>
      <c r="D72" s="312"/>
      <c r="E72" s="312"/>
      <c r="F72" s="24" t="s">
        <v>4</v>
      </c>
      <c r="G72" s="1" t="s">
        <v>5</v>
      </c>
      <c r="H72" s="190" t="s">
        <v>6</v>
      </c>
      <c r="I72" s="191" t="s">
        <v>7</v>
      </c>
    </row>
    <row r="73" spans="1:9" ht="23.4" customHeight="1" x14ac:dyDescent="0.3">
      <c r="A73" s="274" t="s">
        <v>31</v>
      </c>
      <c r="B73" s="275"/>
      <c r="C73" s="275"/>
      <c r="D73" s="275"/>
      <c r="E73" s="275"/>
      <c r="F73" s="275"/>
      <c r="G73" s="275"/>
      <c r="H73" s="276"/>
      <c r="I73" s="211" t="str">
        <f>I70</f>
        <v>R</v>
      </c>
    </row>
    <row r="74" spans="1:9" ht="19.2" customHeight="1" x14ac:dyDescent="0.3">
      <c r="A74" s="28"/>
      <c r="B74" s="21"/>
      <c r="C74" s="281" t="s">
        <v>217</v>
      </c>
      <c r="D74" s="280"/>
      <c r="E74" s="280"/>
      <c r="F74" s="34"/>
      <c r="G74" s="34"/>
      <c r="H74" s="194"/>
      <c r="I74" s="200"/>
    </row>
    <row r="75" spans="1:9" ht="13.8" customHeight="1" x14ac:dyDescent="0.3">
      <c r="A75" s="28"/>
      <c r="B75" s="21"/>
      <c r="C75" s="281" t="s">
        <v>218</v>
      </c>
      <c r="D75" s="280"/>
      <c r="E75" s="280"/>
      <c r="F75" s="34"/>
      <c r="G75" s="34"/>
      <c r="H75" s="194"/>
      <c r="I75" s="200"/>
    </row>
    <row r="76" spans="1:9" ht="14.4" customHeight="1" x14ac:dyDescent="0.3">
      <c r="A76" s="21"/>
      <c r="B76" s="21"/>
      <c r="C76" s="281" t="s">
        <v>219</v>
      </c>
      <c r="D76" s="280"/>
      <c r="E76" s="280"/>
      <c r="F76" s="34"/>
      <c r="G76" s="34"/>
      <c r="H76" s="194"/>
      <c r="I76" s="200"/>
    </row>
    <row r="77" spans="1:9" ht="14.4" customHeight="1" x14ac:dyDescent="0.3">
      <c r="A77" s="21"/>
      <c r="B77" s="21"/>
      <c r="C77" s="281" t="s">
        <v>220</v>
      </c>
      <c r="D77" s="280"/>
      <c r="E77" s="282"/>
      <c r="F77" s="5"/>
      <c r="G77" s="34"/>
      <c r="H77" s="194"/>
      <c r="I77" s="200"/>
    </row>
    <row r="78" spans="1:9" ht="25.2" customHeight="1" x14ac:dyDescent="0.3">
      <c r="A78" s="25" t="s">
        <v>131</v>
      </c>
      <c r="B78" s="13"/>
      <c r="C78" s="308" t="s">
        <v>614</v>
      </c>
      <c r="D78" s="309"/>
      <c r="E78" s="309"/>
      <c r="F78" s="21"/>
      <c r="G78" s="120"/>
      <c r="H78" s="194"/>
      <c r="I78" s="204"/>
    </row>
    <row r="79" spans="1:9" ht="62.4" customHeight="1" x14ac:dyDescent="0.3">
      <c r="A79" s="21" t="s">
        <v>132</v>
      </c>
      <c r="B79" s="13"/>
      <c r="C79" s="307" t="s">
        <v>576</v>
      </c>
      <c r="D79" s="299"/>
      <c r="E79" s="316"/>
      <c r="F79" s="21" t="s">
        <v>77</v>
      </c>
      <c r="G79" s="34">
        <v>3</v>
      </c>
      <c r="H79" s="194"/>
      <c r="I79" s="200"/>
    </row>
    <row r="80" spans="1:9" x14ac:dyDescent="0.3">
      <c r="A80" s="25" t="s">
        <v>327</v>
      </c>
      <c r="B80" s="13"/>
      <c r="C80" s="8" t="s">
        <v>616</v>
      </c>
      <c r="D80" s="11"/>
      <c r="E80" s="11"/>
      <c r="F80" s="21"/>
      <c r="G80" s="120"/>
      <c r="H80" s="194"/>
      <c r="I80" s="204"/>
    </row>
    <row r="81" spans="1:9" ht="45.6" customHeight="1" x14ac:dyDescent="0.3">
      <c r="A81" s="21" t="s">
        <v>769</v>
      </c>
      <c r="B81" s="13"/>
      <c r="C81" s="281" t="s">
        <v>126</v>
      </c>
      <c r="D81" s="280"/>
      <c r="E81" s="282"/>
      <c r="F81" s="21" t="s">
        <v>77</v>
      </c>
      <c r="G81" s="34">
        <v>2</v>
      </c>
      <c r="H81" s="194"/>
      <c r="I81" s="204"/>
    </row>
    <row r="82" spans="1:9" ht="40.799999999999997" customHeight="1" x14ac:dyDescent="0.3">
      <c r="A82" s="21" t="s">
        <v>770</v>
      </c>
      <c r="B82" s="13"/>
      <c r="C82" s="281" t="s">
        <v>125</v>
      </c>
      <c r="D82" s="280"/>
      <c r="E82" s="282"/>
      <c r="F82" s="21" t="s">
        <v>77</v>
      </c>
      <c r="G82" s="34">
        <v>3</v>
      </c>
      <c r="H82" s="194"/>
      <c r="I82" s="204"/>
    </row>
    <row r="83" spans="1:9" ht="36" customHeight="1" x14ac:dyDescent="0.3">
      <c r="A83" s="21" t="s">
        <v>771</v>
      </c>
      <c r="B83" s="13"/>
      <c r="C83" s="281" t="s">
        <v>551</v>
      </c>
      <c r="D83" s="280"/>
      <c r="E83" s="282"/>
      <c r="F83" s="21" t="s">
        <v>77</v>
      </c>
      <c r="G83" s="34">
        <v>2</v>
      </c>
      <c r="H83" s="194"/>
      <c r="I83" s="204"/>
    </row>
    <row r="84" spans="1:9" ht="31.2" customHeight="1" x14ac:dyDescent="0.3">
      <c r="A84" s="21" t="s">
        <v>772</v>
      </c>
      <c r="B84" s="13"/>
      <c r="C84" s="281" t="s">
        <v>124</v>
      </c>
      <c r="D84" s="280"/>
      <c r="E84" s="282"/>
      <c r="F84" s="21" t="s">
        <v>77</v>
      </c>
      <c r="G84" s="34">
        <v>1</v>
      </c>
      <c r="H84" s="194"/>
      <c r="I84" s="204"/>
    </row>
    <row r="85" spans="1:9" x14ac:dyDescent="0.3">
      <c r="A85" s="25" t="s">
        <v>328</v>
      </c>
      <c r="B85" s="13"/>
      <c r="C85" s="317" t="s">
        <v>603</v>
      </c>
      <c r="D85" s="289"/>
      <c r="E85" s="318"/>
      <c r="F85" s="21"/>
      <c r="G85" s="120"/>
      <c r="H85" s="194"/>
      <c r="I85" s="204"/>
    </row>
    <row r="86" spans="1:9" x14ac:dyDescent="0.3">
      <c r="A86" s="21" t="s">
        <v>773</v>
      </c>
      <c r="B86" s="13"/>
      <c r="C86" s="95" t="s">
        <v>521</v>
      </c>
      <c r="D86" s="11"/>
      <c r="E86" s="11"/>
      <c r="F86" s="21"/>
      <c r="G86" s="120"/>
      <c r="H86" s="194"/>
      <c r="I86" s="204"/>
    </row>
    <row r="87" spans="1:9" ht="37.200000000000003" customHeight="1" x14ac:dyDescent="0.3">
      <c r="A87" s="13" t="s">
        <v>774</v>
      </c>
      <c r="B87" s="21"/>
      <c r="C87" s="11" t="s">
        <v>519</v>
      </c>
      <c r="E87" s="11"/>
      <c r="F87" s="21" t="s">
        <v>77</v>
      </c>
      <c r="G87" s="19">
        <v>30</v>
      </c>
      <c r="H87" s="204"/>
      <c r="I87" s="195"/>
    </row>
    <row r="88" spans="1:9" ht="36" customHeight="1" x14ac:dyDescent="0.3">
      <c r="A88" s="21" t="s">
        <v>775</v>
      </c>
      <c r="B88" s="13"/>
      <c r="C88" s="281" t="s">
        <v>215</v>
      </c>
      <c r="D88" s="280"/>
      <c r="E88" s="282"/>
      <c r="F88" s="21" t="s">
        <v>77</v>
      </c>
      <c r="G88" s="5">
        <v>1</v>
      </c>
      <c r="H88" s="194"/>
      <c r="I88" s="200"/>
    </row>
    <row r="89" spans="1:9" x14ac:dyDescent="0.3">
      <c r="A89" s="21" t="s">
        <v>776</v>
      </c>
      <c r="B89" s="13"/>
      <c r="C89" s="370" t="s">
        <v>520</v>
      </c>
      <c r="D89" s="359"/>
      <c r="E89" s="371"/>
      <c r="F89" s="21"/>
      <c r="G89" s="6"/>
      <c r="H89" s="194"/>
      <c r="I89" s="204"/>
    </row>
    <row r="90" spans="1:9" ht="36.6" customHeight="1" x14ac:dyDescent="0.3">
      <c r="A90" s="21" t="s">
        <v>777</v>
      </c>
      <c r="B90" s="13"/>
      <c r="C90" s="14" t="s">
        <v>129</v>
      </c>
      <c r="E90" s="11"/>
      <c r="F90" s="21" t="s">
        <v>77</v>
      </c>
      <c r="G90" s="5">
        <v>110</v>
      </c>
      <c r="H90" s="194"/>
      <c r="I90" s="200"/>
    </row>
    <row r="91" spans="1:9" ht="39.6" customHeight="1" x14ac:dyDescent="0.3">
      <c r="A91" s="21" t="s">
        <v>778</v>
      </c>
      <c r="B91" s="13"/>
      <c r="C91" s="281" t="s">
        <v>215</v>
      </c>
      <c r="D91" s="280"/>
      <c r="E91" s="282"/>
      <c r="F91" s="21" t="s">
        <v>77</v>
      </c>
      <c r="G91" s="5">
        <v>1</v>
      </c>
      <c r="H91" s="194"/>
      <c r="I91" s="200"/>
    </row>
    <row r="92" spans="1:9" ht="13.8" customHeight="1" x14ac:dyDescent="0.3">
      <c r="A92" s="25" t="s">
        <v>329</v>
      </c>
      <c r="B92" s="13"/>
      <c r="C92" s="308" t="s">
        <v>752</v>
      </c>
      <c r="D92" s="309"/>
      <c r="E92" s="309"/>
      <c r="F92" s="21"/>
      <c r="G92" s="6"/>
      <c r="H92" s="194"/>
      <c r="I92" s="204"/>
    </row>
    <row r="93" spans="1:9" ht="45.6" customHeight="1" x14ac:dyDescent="0.3">
      <c r="A93" s="21" t="s">
        <v>779</v>
      </c>
      <c r="B93" s="12"/>
      <c r="C93" s="281" t="s">
        <v>644</v>
      </c>
      <c r="D93" s="280"/>
      <c r="E93" s="282"/>
      <c r="F93" s="21" t="s">
        <v>128</v>
      </c>
      <c r="G93" s="5">
        <v>1</v>
      </c>
      <c r="H93" s="194"/>
      <c r="I93" s="200"/>
    </row>
    <row r="94" spans="1:9" ht="39.6" customHeight="1" x14ac:dyDescent="0.3">
      <c r="A94" s="21" t="s">
        <v>780</v>
      </c>
      <c r="B94" s="33"/>
      <c r="C94" s="281" t="s">
        <v>557</v>
      </c>
      <c r="D94" s="280"/>
      <c r="E94" s="282"/>
      <c r="F94" s="12" t="s">
        <v>77</v>
      </c>
      <c r="G94" s="76">
        <v>2</v>
      </c>
      <c r="H94" s="204"/>
      <c r="I94" s="200"/>
    </row>
    <row r="95" spans="1:9" ht="61.8" customHeight="1" x14ac:dyDescent="0.3">
      <c r="A95" s="21" t="s">
        <v>781</v>
      </c>
      <c r="B95" s="12"/>
      <c r="C95" s="281" t="s">
        <v>556</v>
      </c>
      <c r="D95" s="280"/>
      <c r="E95" s="282"/>
      <c r="F95" s="12" t="s">
        <v>77</v>
      </c>
      <c r="G95" s="34">
        <v>2</v>
      </c>
      <c r="H95" s="199"/>
      <c r="I95" s="200"/>
    </row>
    <row r="96" spans="1:9" ht="19.8" customHeight="1" x14ac:dyDescent="0.3">
      <c r="A96" s="25" t="s">
        <v>330</v>
      </c>
      <c r="B96" s="13"/>
      <c r="C96" s="308" t="s">
        <v>369</v>
      </c>
      <c r="D96" s="309"/>
      <c r="E96" s="310"/>
      <c r="F96" s="21"/>
      <c r="G96" s="5"/>
      <c r="H96" s="194"/>
      <c r="I96" s="204"/>
    </row>
    <row r="97" spans="1:9" ht="70.8" customHeight="1" x14ac:dyDescent="0.3">
      <c r="A97" s="21" t="s">
        <v>782</v>
      </c>
      <c r="B97" s="13"/>
      <c r="C97" s="307" t="s">
        <v>558</v>
      </c>
      <c r="D97" s="299"/>
      <c r="E97" s="316"/>
      <c r="F97" s="21" t="s">
        <v>77</v>
      </c>
      <c r="G97" s="5">
        <v>1</v>
      </c>
      <c r="H97" s="194"/>
      <c r="I97" s="200"/>
    </row>
    <row r="98" spans="1:9" ht="30" customHeight="1" x14ac:dyDescent="0.3">
      <c r="A98" s="25" t="s">
        <v>332</v>
      </c>
      <c r="B98" s="13"/>
      <c r="C98" s="308" t="s">
        <v>375</v>
      </c>
      <c r="D98" s="309"/>
      <c r="E98" s="310"/>
      <c r="F98" s="21"/>
      <c r="G98" s="5"/>
      <c r="H98" s="194"/>
      <c r="I98" s="204"/>
    </row>
    <row r="99" spans="1:9" ht="58.2" customHeight="1" x14ac:dyDescent="0.3">
      <c r="A99" s="21" t="s">
        <v>783</v>
      </c>
      <c r="B99" s="13"/>
      <c r="C99" s="307" t="s">
        <v>559</v>
      </c>
      <c r="D99" s="299"/>
      <c r="E99" s="316"/>
      <c r="F99" s="21" t="s">
        <v>77</v>
      </c>
      <c r="G99" s="5">
        <v>3</v>
      </c>
      <c r="H99" s="194"/>
      <c r="I99" s="200"/>
    </row>
    <row r="100" spans="1:9" ht="23.4" customHeight="1" x14ac:dyDescent="0.3">
      <c r="A100" s="271" t="s">
        <v>30</v>
      </c>
      <c r="B100" s="271"/>
      <c r="C100" s="271"/>
      <c r="D100" s="271"/>
      <c r="E100" s="271"/>
      <c r="F100" s="271"/>
      <c r="G100" s="271"/>
      <c r="H100" s="271"/>
      <c r="I100" s="196" t="s">
        <v>811</v>
      </c>
    </row>
    <row r="101" spans="1:9" ht="23.4" customHeight="1" x14ac:dyDescent="0.3">
      <c r="A101" s="289" t="s">
        <v>1163</v>
      </c>
      <c r="B101" s="289"/>
      <c r="C101" s="289"/>
      <c r="D101" s="289"/>
      <c r="E101" s="289"/>
      <c r="F101" s="289"/>
      <c r="G101" s="289"/>
      <c r="H101" s="289"/>
      <c r="I101" s="289"/>
    </row>
    <row r="102" spans="1:9" ht="23.4" customHeight="1" x14ac:dyDescent="0.3">
      <c r="A102" s="24" t="s">
        <v>1</v>
      </c>
      <c r="B102" s="24" t="s">
        <v>2</v>
      </c>
      <c r="C102" s="311" t="s">
        <v>3</v>
      </c>
      <c r="D102" s="312"/>
      <c r="E102" s="312"/>
      <c r="F102" s="24" t="s">
        <v>4</v>
      </c>
      <c r="G102" s="1" t="s">
        <v>5</v>
      </c>
      <c r="H102" s="190" t="s">
        <v>6</v>
      </c>
      <c r="I102" s="191" t="s">
        <v>7</v>
      </c>
    </row>
    <row r="103" spans="1:9" ht="23.4" customHeight="1" x14ac:dyDescent="0.3">
      <c r="A103" s="274" t="s">
        <v>31</v>
      </c>
      <c r="B103" s="275"/>
      <c r="C103" s="275"/>
      <c r="D103" s="275"/>
      <c r="E103" s="275"/>
      <c r="F103" s="275"/>
      <c r="G103" s="275"/>
      <c r="H103" s="276"/>
      <c r="I103" s="211" t="str">
        <f>I100</f>
        <v>R</v>
      </c>
    </row>
    <row r="104" spans="1:9" ht="63" customHeight="1" x14ac:dyDescent="0.3">
      <c r="A104" s="21" t="s">
        <v>784</v>
      </c>
      <c r="B104" s="13"/>
      <c r="C104" s="307" t="s">
        <v>560</v>
      </c>
      <c r="D104" s="299"/>
      <c r="E104" s="316"/>
      <c r="F104" s="21" t="s">
        <v>77</v>
      </c>
      <c r="G104" s="5">
        <v>3</v>
      </c>
      <c r="H104" s="194"/>
      <c r="I104" s="200"/>
    </row>
    <row r="105" spans="1:9" ht="82.2" customHeight="1" x14ac:dyDescent="0.3">
      <c r="A105" s="21" t="s">
        <v>785</v>
      </c>
      <c r="B105" s="13"/>
      <c r="C105" s="307" t="s">
        <v>561</v>
      </c>
      <c r="D105" s="299"/>
      <c r="E105" s="316"/>
      <c r="F105" s="21" t="s">
        <v>77</v>
      </c>
      <c r="G105" s="5">
        <v>2</v>
      </c>
      <c r="H105" s="194"/>
      <c r="I105" s="200"/>
    </row>
    <row r="106" spans="1:9" ht="19.8" customHeight="1" x14ac:dyDescent="0.3">
      <c r="A106" s="25" t="s">
        <v>331</v>
      </c>
      <c r="B106" s="13"/>
      <c r="C106" s="344" t="s">
        <v>750</v>
      </c>
      <c r="D106" s="345"/>
      <c r="E106" s="348"/>
      <c r="F106" s="21"/>
      <c r="G106" s="5"/>
      <c r="H106" s="194"/>
      <c r="I106" s="204"/>
    </row>
    <row r="107" spans="1:9" ht="56.4" customHeight="1" x14ac:dyDescent="0.3">
      <c r="A107" s="75" t="s">
        <v>786</v>
      </c>
      <c r="B107" s="13"/>
      <c r="C107" s="307" t="s">
        <v>819</v>
      </c>
      <c r="D107" s="299"/>
      <c r="E107" s="299"/>
      <c r="F107" s="21" t="s">
        <v>95</v>
      </c>
      <c r="G107" s="5">
        <v>300</v>
      </c>
      <c r="H107" s="194"/>
      <c r="I107" s="200"/>
    </row>
    <row r="108" spans="1:9" ht="48" customHeight="1" x14ac:dyDescent="0.3">
      <c r="A108" s="75" t="s">
        <v>787</v>
      </c>
      <c r="B108" s="13"/>
      <c r="C108" s="307" t="s">
        <v>137</v>
      </c>
      <c r="D108" s="299"/>
      <c r="E108" s="299"/>
      <c r="F108" s="21" t="s">
        <v>77</v>
      </c>
      <c r="G108" s="5">
        <v>20</v>
      </c>
      <c r="H108" s="194"/>
      <c r="I108" s="200"/>
    </row>
    <row r="109" spans="1:9" x14ac:dyDescent="0.3">
      <c r="A109" s="25" t="s">
        <v>333</v>
      </c>
      <c r="B109" s="13"/>
      <c r="C109" s="344" t="s">
        <v>223</v>
      </c>
      <c r="D109" s="345"/>
      <c r="E109" s="348"/>
      <c r="F109" s="21"/>
      <c r="G109" s="5"/>
      <c r="H109" s="194"/>
      <c r="I109" s="204"/>
    </row>
    <row r="110" spans="1:9" ht="39" customHeight="1" x14ac:dyDescent="0.3">
      <c r="A110" s="21" t="s">
        <v>788</v>
      </c>
      <c r="B110" s="13"/>
      <c r="C110" s="307" t="s">
        <v>764</v>
      </c>
      <c r="D110" s="299"/>
      <c r="E110" s="299"/>
      <c r="F110" s="21" t="s">
        <v>95</v>
      </c>
      <c r="G110" s="5">
        <v>265</v>
      </c>
      <c r="H110" s="194"/>
      <c r="I110" s="204"/>
    </row>
    <row r="111" spans="1:9" ht="34.799999999999997" customHeight="1" x14ac:dyDescent="0.3">
      <c r="A111" s="21" t="s">
        <v>789</v>
      </c>
      <c r="B111" s="13"/>
      <c r="C111" s="307" t="s">
        <v>763</v>
      </c>
      <c r="D111" s="299"/>
      <c r="E111" s="299"/>
      <c r="F111" s="21" t="s">
        <v>95</v>
      </c>
      <c r="G111" s="5">
        <v>400</v>
      </c>
      <c r="H111" s="194"/>
      <c r="I111" s="200"/>
    </row>
    <row r="112" spans="1:9" ht="34.799999999999997" customHeight="1" x14ac:dyDescent="0.3">
      <c r="A112" s="21" t="s">
        <v>790</v>
      </c>
      <c r="B112" s="13"/>
      <c r="C112" s="307" t="s">
        <v>762</v>
      </c>
      <c r="D112" s="299"/>
      <c r="E112" s="299"/>
      <c r="F112" s="21" t="s">
        <v>95</v>
      </c>
      <c r="G112" s="5">
        <v>500</v>
      </c>
      <c r="H112" s="194"/>
      <c r="I112" s="200"/>
    </row>
    <row r="113" spans="1:9" ht="29.4" customHeight="1" x14ac:dyDescent="0.3">
      <c r="A113" s="21" t="s">
        <v>791</v>
      </c>
      <c r="B113" s="13"/>
      <c r="C113" s="281" t="s">
        <v>133</v>
      </c>
      <c r="D113" s="280"/>
      <c r="E113" s="282"/>
      <c r="F113" s="21" t="s">
        <v>77</v>
      </c>
      <c r="G113" s="5">
        <v>30</v>
      </c>
      <c r="H113" s="194"/>
      <c r="I113" s="204"/>
    </row>
    <row r="114" spans="1:9" ht="24" customHeight="1" x14ac:dyDescent="0.3">
      <c r="A114" s="21" t="s">
        <v>792</v>
      </c>
      <c r="B114" s="13"/>
      <c r="C114" s="281" t="s">
        <v>134</v>
      </c>
      <c r="D114" s="280"/>
      <c r="E114" s="282"/>
      <c r="F114" s="21" t="s">
        <v>77</v>
      </c>
      <c r="G114" s="5">
        <v>30</v>
      </c>
      <c r="H114" s="194"/>
      <c r="I114" s="204"/>
    </row>
    <row r="115" spans="1:9" ht="24" customHeight="1" x14ac:dyDescent="0.3">
      <c r="A115" s="21" t="s">
        <v>793</v>
      </c>
      <c r="B115" s="13"/>
      <c r="C115" s="281" t="s">
        <v>135</v>
      </c>
      <c r="D115" s="280"/>
      <c r="E115" s="282"/>
      <c r="F115" s="21" t="s">
        <v>77</v>
      </c>
      <c r="G115" s="5">
        <v>12</v>
      </c>
      <c r="H115" s="194"/>
      <c r="I115" s="204"/>
    </row>
    <row r="116" spans="1:9" ht="24" customHeight="1" x14ac:dyDescent="0.3">
      <c r="A116" s="21" t="s">
        <v>794</v>
      </c>
      <c r="B116" s="13"/>
      <c r="C116" s="281" t="s">
        <v>136</v>
      </c>
      <c r="D116" s="280"/>
      <c r="E116" s="282"/>
      <c r="F116" s="21" t="s">
        <v>77</v>
      </c>
      <c r="G116" s="5">
        <v>12</v>
      </c>
      <c r="H116" s="194"/>
      <c r="I116" s="204"/>
    </row>
    <row r="117" spans="1:9" ht="24" customHeight="1" x14ac:dyDescent="0.3">
      <c r="A117" s="21" t="s">
        <v>795</v>
      </c>
      <c r="B117" s="13"/>
      <c r="C117" s="281" t="s">
        <v>140</v>
      </c>
      <c r="D117" s="280"/>
      <c r="E117" s="282"/>
      <c r="F117" s="21" t="s">
        <v>77</v>
      </c>
      <c r="G117" s="5">
        <v>100</v>
      </c>
      <c r="H117" s="194"/>
      <c r="I117" s="204"/>
    </row>
    <row r="118" spans="1:9" ht="39.6" customHeight="1" x14ac:dyDescent="0.3">
      <c r="A118" s="21" t="s">
        <v>796</v>
      </c>
      <c r="B118" s="13"/>
      <c r="C118" s="14" t="s">
        <v>141</v>
      </c>
      <c r="D118" s="11"/>
      <c r="F118" s="21" t="s">
        <v>77</v>
      </c>
      <c r="G118" s="5">
        <v>100</v>
      </c>
      <c r="H118" s="194"/>
      <c r="I118" s="200"/>
    </row>
    <row r="119" spans="1:9" ht="13.8" customHeight="1" x14ac:dyDescent="0.3">
      <c r="A119" s="25" t="s">
        <v>334</v>
      </c>
      <c r="B119" s="13"/>
      <c r="C119" s="344" t="s">
        <v>224</v>
      </c>
      <c r="D119" s="345"/>
      <c r="E119" s="348"/>
      <c r="F119" s="21"/>
      <c r="G119" s="7"/>
      <c r="H119" s="194"/>
      <c r="I119" s="204"/>
    </row>
    <row r="120" spans="1:9" ht="33.6" customHeight="1" x14ac:dyDescent="0.3">
      <c r="A120" s="21"/>
      <c r="B120" s="13"/>
      <c r="C120" s="307" t="s">
        <v>818</v>
      </c>
      <c r="D120" s="299"/>
      <c r="E120" s="316"/>
      <c r="F120" s="21"/>
      <c r="G120" s="7"/>
      <c r="H120" s="194"/>
      <c r="I120" s="204"/>
    </row>
    <row r="121" spans="1:9" ht="39.6" customHeight="1" x14ac:dyDescent="0.3">
      <c r="A121" s="21" t="s">
        <v>797</v>
      </c>
      <c r="B121" s="13"/>
      <c r="C121" s="14" t="s">
        <v>138</v>
      </c>
      <c r="D121" s="11"/>
      <c r="F121" s="21" t="s">
        <v>95</v>
      </c>
      <c r="G121" s="5">
        <v>500</v>
      </c>
      <c r="H121" s="194"/>
      <c r="I121" s="200"/>
    </row>
    <row r="122" spans="1:9" ht="39.6" customHeight="1" x14ac:dyDescent="0.3">
      <c r="A122" s="21" t="s">
        <v>798</v>
      </c>
      <c r="B122" s="13"/>
      <c r="C122" s="14" t="s">
        <v>139</v>
      </c>
      <c r="D122" s="11"/>
      <c r="F122" s="21" t="s">
        <v>95</v>
      </c>
      <c r="G122" s="5">
        <v>265</v>
      </c>
      <c r="H122" s="194"/>
      <c r="I122" s="200"/>
    </row>
    <row r="123" spans="1:9" ht="39.6" customHeight="1" x14ac:dyDescent="0.3">
      <c r="A123" s="21" t="s">
        <v>799</v>
      </c>
      <c r="B123" s="13"/>
      <c r="C123" s="14" t="s">
        <v>225</v>
      </c>
      <c r="D123" s="11"/>
      <c r="F123" s="21" t="s">
        <v>77</v>
      </c>
      <c r="G123" s="5">
        <v>20</v>
      </c>
      <c r="H123" s="194"/>
      <c r="I123" s="200"/>
    </row>
    <row r="124" spans="1:9" ht="39.6" customHeight="1" x14ac:dyDescent="0.3">
      <c r="A124" s="21" t="s">
        <v>800</v>
      </c>
      <c r="B124" s="13"/>
      <c r="C124" s="14" t="s">
        <v>140</v>
      </c>
      <c r="D124" s="11"/>
      <c r="F124" s="21" t="s">
        <v>77</v>
      </c>
      <c r="G124" s="5">
        <v>100</v>
      </c>
      <c r="H124" s="194"/>
      <c r="I124" s="200"/>
    </row>
    <row r="125" spans="1:9" ht="13.8" customHeight="1" x14ac:dyDescent="0.3">
      <c r="A125" s="25" t="s">
        <v>335</v>
      </c>
      <c r="B125" s="13"/>
      <c r="C125" s="344" t="s">
        <v>368</v>
      </c>
      <c r="D125" s="345"/>
      <c r="E125" s="348"/>
      <c r="F125" s="21"/>
      <c r="G125" s="7"/>
      <c r="H125" s="194"/>
      <c r="I125" s="204"/>
    </row>
    <row r="126" spans="1:9" ht="62.4" customHeight="1" x14ac:dyDescent="0.3">
      <c r="A126" s="21" t="s">
        <v>801</v>
      </c>
      <c r="B126" s="13"/>
      <c r="C126" s="307" t="s">
        <v>810</v>
      </c>
      <c r="D126" s="299"/>
      <c r="E126" s="299"/>
      <c r="F126" s="21" t="s">
        <v>77</v>
      </c>
      <c r="G126" s="5">
        <v>1</v>
      </c>
      <c r="H126" s="194"/>
      <c r="I126" s="200"/>
    </row>
    <row r="127" spans="1:9" ht="23.4" customHeight="1" x14ac:dyDescent="0.3">
      <c r="A127" s="271" t="s">
        <v>30</v>
      </c>
      <c r="B127" s="271"/>
      <c r="C127" s="271"/>
      <c r="D127" s="271"/>
      <c r="E127" s="271"/>
      <c r="F127" s="271"/>
      <c r="G127" s="271"/>
      <c r="H127" s="271"/>
      <c r="I127" s="196" t="s">
        <v>811</v>
      </c>
    </row>
    <row r="128" spans="1:9" ht="23.4" customHeight="1" x14ac:dyDescent="0.3">
      <c r="A128" s="289" t="s">
        <v>1163</v>
      </c>
      <c r="B128" s="289"/>
      <c r="C128" s="289"/>
      <c r="D128" s="289"/>
      <c r="E128" s="289"/>
      <c r="F128" s="289"/>
      <c r="G128" s="289"/>
      <c r="H128" s="289"/>
      <c r="I128" s="289"/>
    </row>
    <row r="129" spans="1:9" ht="23.4" customHeight="1" x14ac:dyDescent="0.3">
      <c r="A129" s="24" t="s">
        <v>1</v>
      </c>
      <c r="B129" s="24" t="s">
        <v>2</v>
      </c>
      <c r="C129" s="311" t="s">
        <v>3</v>
      </c>
      <c r="D129" s="312"/>
      <c r="E129" s="312"/>
      <c r="F129" s="24" t="s">
        <v>4</v>
      </c>
      <c r="G129" s="1" t="s">
        <v>5</v>
      </c>
      <c r="H129" s="190" t="s">
        <v>6</v>
      </c>
      <c r="I129" s="191" t="s">
        <v>7</v>
      </c>
    </row>
    <row r="130" spans="1:9" ht="23.4" customHeight="1" x14ac:dyDescent="0.3">
      <c r="A130" s="274" t="s">
        <v>31</v>
      </c>
      <c r="B130" s="275"/>
      <c r="C130" s="275"/>
      <c r="D130" s="275"/>
      <c r="E130" s="275"/>
      <c r="F130" s="275"/>
      <c r="G130" s="275"/>
      <c r="H130" s="276"/>
      <c r="I130" s="211" t="str">
        <f>I127</f>
        <v>R</v>
      </c>
    </row>
    <row r="131" spans="1:9" x14ac:dyDescent="0.3">
      <c r="A131" s="25" t="s">
        <v>336</v>
      </c>
      <c r="B131" s="13"/>
      <c r="C131" s="317" t="s">
        <v>600</v>
      </c>
      <c r="D131" s="289"/>
      <c r="E131" s="289"/>
      <c r="F131" s="21"/>
      <c r="G131" s="5"/>
      <c r="H131" s="194"/>
      <c r="I131" s="200"/>
    </row>
    <row r="132" spans="1:9" ht="60.6" customHeight="1" x14ac:dyDescent="0.3">
      <c r="A132" s="21" t="s">
        <v>802</v>
      </c>
      <c r="B132" s="13"/>
      <c r="C132" s="307" t="s">
        <v>236</v>
      </c>
      <c r="D132" s="299"/>
      <c r="E132" s="316"/>
      <c r="F132" s="21" t="s">
        <v>50</v>
      </c>
      <c r="G132" s="5">
        <v>1</v>
      </c>
      <c r="H132" s="194">
        <v>40000</v>
      </c>
      <c r="I132" s="200">
        <f>H132</f>
        <v>40000</v>
      </c>
    </row>
    <row r="133" spans="1:9" ht="28.8" customHeight="1" x14ac:dyDescent="0.3">
      <c r="A133" s="21"/>
      <c r="B133" s="13"/>
      <c r="C133" s="301" t="s">
        <v>533</v>
      </c>
      <c r="D133" s="302"/>
      <c r="E133" s="303"/>
      <c r="F133" s="21" t="s">
        <v>60</v>
      </c>
      <c r="G133" s="34"/>
      <c r="H133" s="199">
        <f>H132</f>
        <v>40000</v>
      </c>
      <c r="I133" s="200"/>
    </row>
    <row r="134" spans="1:9" x14ac:dyDescent="0.3">
      <c r="A134" s="25" t="s">
        <v>803</v>
      </c>
      <c r="B134" s="13"/>
      <c r="C134" s="317" t="s">
        <v>602</v>
      </c>
      <c r="D134" s="289"/>
      <c r="E134" s="318"/>
      <c r="F134" s="21"/>
      <c r="G134" s="122"/>
      <c r="H134" s="194"/>
      <c r="I134" s="204"/>
    </row>
    <row r="135" spans="1:9" ht="31.2" customHeight="1" x14ac:dyDescent="0.3">
      <c r="A135" s="21" t="s">
        <v>804</v>
      </c>
      <c r="B135" s="13"/>
      <c r="C135" s="307" t="s">
        <v>238</v>
      </c>
      <c r="D135" s="299"/>
      <c r="E135" s="316"/>
      <c r="F135" s="21" t="s">
        <v>50</v>
      </c>
      <c r="G135" s="34">
        <v>1</v>
      </c>
      <c r="H135" s="199">
        <v>30000</v>
      </c>
      <c r="I135" s="200">
        <f>G135*H135</f>
        <v>30000</v>
      </c>
    </row>
    <row r="136" spans="1:9" ht="28.8" customHeight="1" x14ac:dyDescent="0.3">
      <c r="A136" s="21" t="s">
        <v>805</v>
      </c>
      <c r="B136" s="13"/>
      <c r="C136" s="301" t="s">
        <v>533</v>
      </c>
      <c r="D136" s="302"/>
      <c r="E136" s="303"/>
      <c r="F136" s="21" t="s">
        <v>60</v>
      </c>
      <c r="G136" s="34"/>
      <c r="H136" s="199">
        <f>H135</f>
        <v>30000</v>
      </c>
      <c r="I136" s="200"/>
    </row>
    <row r="137" spans="1:9" x14ac:dyDescent="0.3">
      <c r="A137" s="25" t="s">
        <v>806</v>
      </c>
      <c r="B137" s="13"/>
      <c r="C137" s="317" t="s">
        <v>753</v>
      </c>
      <c r="D137" s="289"/>
      <c r="E137" s="289"/>
      <c r="F137" s="21"/>
      <c r="G137" s="34"/>
      <c r="H137" s="194"/>
      <c r="I137" s="200"/>
    </row>
    <row r="138" spans="1:9" ht="50.4" customHeight="1" x14ac:dyDescent="0.3">
      <c r="A138" s="21" t="s">
        <v>808</v>
      </c>
      <c r="B138" s="13"/>
      <c r="C138" s="307" t="s">
        <v>240</v>
      </c>
      <c r="D138" s="299"/>
      <c r="E138" s="316"/>
      <c r="F138" s="21" t="s">
        <v>50</v>
      </c>
      <c r="G138" s="34">
        <v>1</v>
      </c>
      <c r="H138" s="194">
        <v>10000</v>
      </c>
      <c r="I138" s="200">
        <f>G138*H138</f>
        <v>10000</v>
      </c>
    </row>
    <row r="139" spans="1:9" ht="46.2" customHeight="1" x14ac:dyDescent="0.3">
      <c r="A139" s="21" t="s">
        <v>809</v>
      </c>
      <c r="B139" s="13"/>
      <c r="C139" s="307" t="s">
        <v>562</v>
      </c>
      <c r="D139" s="299"/>
      <c r="E139" s="316"/>
      <c r="F139" s="21" t="s">
        <v>77</v>
      </c>
      <c r="G139" s="34">
        <v>1</v>
      </c>
      <c r="H139" s="194"/>
      <c r="I139" s="200"/>
    </row>
    <row r="140" spans="1:9" ht="28.2" customHeight="1" x14ac:dyDescent="0.3">
      <c r="A140" s="15">
        <v>3</v>
      </c>
      <c r="B140" s="21"/>
      <c r="C140" s="331" t="s">
        <v>92</v>
      </c>
      <c r="D140" s="332"/>
      <c r="E140" s="333"/>
      <c r="F140" s="21"/>
      <c r="G140" s="122"/>
      <c r="H140" s="194"/>
      <c r="I140" s="200"/>
    </row>
    <row r="141" spans="1:9" x14ac:dyDescent="0.3">
      <c r="A141" s="40" t="s">
        <v>232</v>
      </c>
      <c r="B141" s="30"/>
      <c r="C141" s="289" t="s">
        <v>580</v>
      </c>
      <c r="D141" s="289"/>
      <c r="E141" s="289"/>
      <c r="F141" s="13"/>
      <c r="G141" s="3"/>
      <c r="H141" s="194"/>
      <c r="I141" s="204"/>
    </row>
    <row r="142" spans="1:9" ht="46.8" customHeight="1" x14ac:dyDescent="0.3">
      <c r="A142" s="13" t="s">
        <v>234</v>
      </c>
      <c r="B142" s="21"/>
      <c r="C142" s="280" t="s">
        <v>93</v>
      </c>
      <c r="D142" s="280"/>
      <c r="E142" s="280"/>
      <c r="F142" s="13" t="s">
        <v>77</v>
      </c>
      <c r="G142" s="48">
        <v>1</v>
      </c>
      <c r="H142" s="194"/>
      <c r="I142" s="200"/>
    </row>
    <row r="143" spans="1:9" ht="48" customHeight="1" x14ac:dyDescent="0.3">
      <c r="A143" s="13" t="s">
        <v>235</v>
      </c>
      <c r="B143" s="21"/>
      <c r="C143" s="280" t="s">
        <v>111</v>
      </c>
      <c r="D143" s="280"/>
      <c r="E143" s="280"/>
      <c r="F143" s="21" t="s">
        <v>77</v>
      </c>
      <c r="G143" s="48">
        <v>1</v>
      </c>
      <c r="H143" s="194"/>
      <c r="I143" s="200"/>
    </row>
    <row r="144" spans="1:9" ht="38.4" customHeight="1" x14ac:dyDescent="0.3">
      <c r="A144" s="13" t="s">
        <v>296</v>
      </c>
      <c r="B144" s="21"/>
      <c r="C144" s="280" t="s">
        <v>94</v>
      </c>
      <c r="D144" s="280"/>
      <c r="E144" s="280"/>
      <c r="F144" s="21" t="s">
        <v>77</v>
      </c>
      <c r="G144" s="48">
        <v>1</v>
      </c>
      <c r="H144" s="194"/>
      <c r="I144" s="200"/>
    </row>
    <row r="145" spans="1:9" ht="39.6" customHeight="1" x14ac:dyDescent="0.3">
      <c r="A145" s="13" t="s">
        <v>297</v>
      </c>
      <c r="B145" s="21"/>
      <c r="C145" s="280" t="s">
        <v>108</v>
      </c>
      <c r="D145" s="280"/>
      <c r="E145" s="280"/>
      <c r="F145" s="21" t="s">
        <v>128</v>
      </c>
      <c r="G145" s="48">
        <v>1</v>
      </c>
      <c r="H145" s="194"/>
      <c r="I145" s="200"/>
    </row>
    <row r="146" spans="1:9" x14ac:dyDescent="0.3">
      <c r="A146" s="40" t="s">
        <v>298</v>
      </c>
      <c r="B146" s="30"/>
      <c r="C146" s="289" t="s">
        <v>577</v>
      </c>
      <c r="D146" s="289"/>
      <c r="E146" s="289"/>
      <c r="F146" s="21"/>
      <c r="G146" s="3"/>
      <c r="H146" s="194"/>
      <c r="I146" s="204"/>
    </row>
    <row r="147" spans="1:9" ht="37.200000000000003" customHeight="1" x14ac:dyDescent="0.3">
      <c r="A147" s="13" t="s">
        <v>583</v>
      </c>
      <c r="B147" s="21"/>
      <c r="C147" s="280" t="s">
        <v>98</v>
      </c>
      <c r="D147" s="280"/>
      <c r="E147" s="280"/>
      <c r="F147" s="21" t="s">
        <v>77</v>
      </c>
      <c r="G147" s="48">
        <v>3</v>
      </c>
      <c r="H147" s="194"/>
      <c r="I147" s="200"/>
    </row>
    <row r="148" spans="1:9" ht="37.799999999999997" customHeight="1" x14ac:dyDescent="0.3">
      <c r="A148" s="13" t="s">
        <v>584</v>
      </c>
      <c r="B148" s="21"/>
      <c r="C148" s="280" t="s">
        <v>101</v>
      </c>
      <c r="D148" s="280"/>
      <c r="E148" s="280"/>
      <c r="F148" s="21" t="s">
        <v>77</v>
      </c>
      <c r="G148" s="48">
        <v>3</v>
      </c>
      <c r="H148" s="194"/>
      <c r="I148" s="200"/>
    </row>
    <row r="149" spans="1:9" ht="40.799999999999997" customHeight="1" x14ac:dyDescent="0.3">
      <c r="A149" s="13" t="s">
        <v>585</v>
      </c>
      <c r="B149" s="21"/>
      <c r="C149" s="280" t="s">
        <v>109</v>
      </c>
      <c r="D149" s="280"/>
      <c r="E149" s="280"/>
      <c r="F149" s="21" t="s">
        <v>77</v>
      </c>
      <c r="G149" s="48">
        <v>3</v>
      </c>
      <c r="H149" s="194"/>
      <c r="I149" s="200"/>
    </row>
    <row r="150" spans="1:9" x14ac:dyDescent="0.3">
      <c r="A150" s="40" t="s">
        <v>586</v>
      </c>
      <c r="B150" s="30"/>
      <c r="C150" s="289" t="s">
        <v>578</v>
      </c>
      <c r="D150" s="289"/>
      <c r="E150" s="289"/>
      <c r="F150" s="21"/>
      <c r="G150" s="3"/>
      <c r="H150" s="194"/>
      <c r="I150" s="204"/>
    </row>
    <row r="151" spans="1:9" ht="51" customHeight="1" x14ac:dyDescent="0.3">
      <c r="A151" s="13" t="s">
        <v>587</v>
      </c>
      <c r="B151" s="21"/>
      <c r="C151" s="280" t="s">
        <v>104</v>
      </c>
      <c r="D151" s="280"/>
      <c r="E151" s="280"/>
      <c r="F151" s="21" t="s">
        <v>77</v>
      </c>
      <c r="G151" s="48">
        <v>1</v>
      </c>
      <c r="H151" s="194"/>
      <c r="I151" s="200"/>
    </row>
    <row r="152" spans="1:9" ht="49.8" customHeight="1" x14ac:dyDescent="0.3">
      <c r="A152" s="13" t="s">
        <v>588</v>
      </c>
      <c r="B152" s="21"/>
      <c r="C152" s="280" t="s">
        <v>105</v>
      </c>
      <c r="D152" s="280"/>
      <c r="E152" s="280"/>
      <c r="F152" s="21" t="s">
        <v>77</v>
      </c>
      <c r="G152" s="48">
        <v>1</v>
      </c>
      <c r="H152" s="194"/>
      <c r="I152" s="200"/>
    </row>
    <row r="153" spans="1:9" ht="57" customHeight="1" x14ac:dyDescent="0.3">
      <c r="A153" s="13" t="s">
        <v>589</v>
      </c>
      <c r="B153" s="21"/>
      <c r="C153" s="280" t="s">
        <v>106</v>
      </c>
      <c r="D153" s="280"/>
      <c r="E153" s="280"/>
      <c r="F153" s="21" t="s">
        <v>77</v>
      </c>
      <c r="G153" s="48">
        <v>6</v>
      </c>
      <c r="H153" s="194"/>
      <c r="I153" s="200"/>
    </row>
    <row r="154" spans="1:9" ht="40.200000000000003" customHeight="1" x14ac:dyDescent="0.3">
      <c r="A154" s="13" t="s">
        <v>590</v>
      </c>
      <c r="B154" s="21"/>
      <c r="C154" s="280" t="s">
        <v>102</v>
      </c>
      <c r="D154" s="280"/>
      <c r="E154" s="280"/>
      <c r="F154" s="21" t="s">
        <v>77</v>
      </c>
      <c r="G154" s="48">
        <v>6</v>
      </c>
      <c r="H154" s="194"/>
      <c r="I154" s="200"/>
    </row>
    <row r="155" spans="1:9" ht="23.4" customHeight="1" x14ac:dyDescent="0.3">
      <c r="A155" s="271" t="s">
        <v>30</v>
      </c>
      <c r="B155" s="271"/>
      <c r="C155" s="271"/>
      <c r="D155" s="271"/>
      <c r="E155" s="271"/>
      <c r="F155" s="271"/>
      <c r="G155" s="271"/>
      <c r="H155" s="271"/>
      <c r="I155" s="196" t="s">
        <v>811</v>
      </c>
    </row>
    <row r="156" spans="1:9" ht="23.4" customHeight="1" x14ac:dyDescent="0.3">
      <c r="A156" s="289" t="s">
        <v>1163</v>
      </c>
      <c r="B156" s="289"/>
      <c r="C156" s="289"/>
      <c r="D156" s="289"/>
      <c r="E156" s="289"/>
      <c r="F156" s="289"/>
      <c r="G156" s="289"/>
      <c r="H156" s="289"/>
      <c r="I156" s="289"/>
    </row>
    <row r="157" spans="1:9" ht="28.2" customHeight="1" x14ac:dyDescent="0.3">
      <c r="A157" s="24" t="s">
        <v>1</v>
      </c>
      <c r="B157" s="24" t="s">
        <v>2</v>
      </c>
      <c r="C157" s="311" t="s">
        <v>3</v>
      </c>
      <c r="D157" s="312"/>
      <c r="E157" s="312"/>
      <c r="F157" s="24" t="s">
        <v>4</v>
      </c>
      <c r="G157" s="1" t="s">
        <v>5</v>
      </c>
      <c r="H157" s="190" t="s">
        <v>6</v>
      </c>
      <c r="I157" s="191" t="s">
        <v>7</v>
      </c>
    </row>
    <row r="158" spans="1:9" ht="23.4" customHeight="1" x14ac:dyDescent="0.3">
      <c r="A158" s="274" t="s">
        <v>31</v>
      </c>
      <c r="B158" s="275"/>
      <c r="C158" s="275"/>
      <c r="D158" s="275"/>
      <c r="E158" s="275"/>
      <c r="F158" s="275"/>
      <c r="G158" s="275"/>
      <c r="H158" s="276"/>
      <c r="I158" s="211" t="str">
        <f>I155</f>
        <v>R</v>
      </c>
    </row>
    <row r="159" spans="1:9" ht="39" customHeight="1" x14ac:dyDescent="0.3">
      <c r="A159" s="13" t="s">
        <v>591</v>
      </c>
      <c r="B159" s="21"/>
      <c r="C159" s="280" t="s">
        <v>103</v>
      </c>
      <c r="D159" s="280"/>
      <c r="E159" s="280"/>
      <c r="F159" s="21" t="s">
        <v>77</v>
      </c>
      <c r="G159" s="48">
        <v>6</v>
      </c>
      <c r="H159" s="129"/>
      <c r="I159" s="262"/>
    </row>
    <row r="160" spans="1:9" ht="37.200000000000003" customHeight="1" x14ac:dyDescent="0.3">
      <c r="A160" s="13" t="s">
        <v>592</v>
      </c>
      <c r="B160" s="30"/>
      <c r="C160" s="280" t="s">
        <v>107</v>
      </c>
      <c r="D160" s="280"/>
      <c r="E160" s="280"/>
      <c r="F160" s="21" t="s">
        <v>77</v>
      </c>
      <c r="G160" s="48">
        <v>1</v>
      </c>
      <c r="H160" s="194"/>
      <c r="I160" s="204"/>
    </row>
    <row r="161" spans="1:9" x14ac:dyDescent="0.3">
      <c r="A161" s="40" t="s">
        <v>593</v>
      </c>
      <c r="B161" s="30"/>
      <c r="C161" s="289" t="s">
        <v>579</v>
      </c>
      <c r="D161" s="289"/>
      <c r="E161" s="289"/>
      <c r="F161" s="21"/>
      <c r="G161" s="3"/>
      <c r="H161" s="194"/>
      <c r="I161" s="204"/>
    </row>
    <row r="162" spans="1:9" ht="44.4" customHeight="1" x14ac:dyDescent="0.3">
      <c r="A162" s="21" t="s">
        <v>594</v>
      </c>
      <c r="B162" s="21"/>
      <c r="C162" s="299" t="s">
        <v>110</v>
      </c>
      <c r="D162" s="300"/>
      <c r="E162" s="300"/>
      <c r="F162" s="76" t="s">
        <v>95</v>
      </c>
      <c r="G162" s="34">
        <v>600</v>
      </c>
      <c r="H162" s="194"/>
      <c r="I162" s="200"/>
    </row>
    <row r="163" spans="1:9" ht="45.6" customHeight="1" x14ac:dyDescent="0.3">
      <c r="A163" s="21" t="s">
        <v>595</v>
      </c>
      <c r="B163" s="21"/>
      <c r="C163" s="299" t="s">
        <v>99</v>
      </c>
      <c r="D163" s="300"/>
      <c r="E163" s="300"/>
      <c r="F163" s="76" t="s">
        <v>96</v>
      </c>
      <c r="G163" s="34">
        <v>30</v>
      </c>
      <c r="H163" s="194"/>
      <c r="I163" s="200"/>
    </row>
    <row r="164" spans="1:9" ht="54.6" customHeight="1" x14ac:dyDescent="0.3">
      <c r="A164" s="21" t="s">
        <v>596</v>
      </c>
      <c r="B164" s="21"/>
      <c r="C164" s="299" t="s">
        <v>100</v>
      </c>
      <c r="D164" s="300"/>
      <c r="E164" s="300"/>
      <c r="F164" s="76" t="s">
        <v>95</v>
      </c>
      <c r="G164" s="34">
        <v>600</v>
      </c>
      <c r="H164" s="194"/>
      <c r="I164" s="200"/>
    </row>
    <row r="165" spans="1:9" ht="53.4" customHeight="1" x14ac:dyDescent="0.3">
      <c r="A165" s="21" t="s">
        <v>597</v>
      </c>
      <c r="B165" s="21"/>
      <c r="C165" s="307" t="s">
        <v>112</v>
      </c>
      <c r="D165" s="300"/>
      <c r="E165" s="300"/>
      <c r="F165" s="34" t="s">
        <v>95</v>
      </c>
      <c r="G165" s="34">
        <f>800*3/5</f>
        <v>480</v>
      </c>
      <c r="H165" s="194"/>
      <c r="I165" s="200"/>
    </row>
    <row r="166" spans="1:9" ht="49.2" customHeight="1" x14ac:dyDescent="0.3">
      <c r="A166" s="21" t="s">
        <v>598</v>
      </c>
      <c r="B166" s="21"/>
      <c r="C166" s="280" t="s">
        <v>114</v>
      </c>
      <c r="D166" s="280"/>
      <c r="E166" s="280"/>
      <c r="F166" s="21" t="s">
        <v>96</v>
      </c>
      <c r="G166" s="48">
        <v>20</v>
      </c>
      <c r="H166" s="194"/>
      <c r="I166" s="200"/>
    </row>
    <row r="167" spans="1:9" ht="47.4" customHeight="1" x14ac:dyDescent="0.3">
      <c r="A167" s="21" t="s">
        <v>599</v>
      </c>
      <c r="B167" s="21"/>
      <c r="C167" s="280" t="s">
        <v>115</v>
      </c>
      <c r="D167" s="280"/>
      <c r="E167" s="280"/>
      <c r="F167" s="21" t="s">
        <v>97</v>
      </c>
      <c r="G167" s="48">
        <v>20</v>
      </c>
      <c r="H167" s="194"/>
      <c r="I167" s="200"/>
    </row>
    <row r="168" spans="1:9" x14ac:dyDescent="0.3">
      <c r="A168" s="40" t="s">
        <v>242</v>
      </c>
      <c r="B168" s="30"/>
      <c r="C168" s="289" t="s">
        <v>582</v>
      </c>
      <c r="D168" s="289"/>
      <c r="E168" s="289"/>
      <c r="F168" s="21"/>
      <c r="G168" s="3"/>
      <c r="H168" s="194"/>
      <c r="I168" s="204"/>
    </row>
    <row r="169" spans="1:9" ht="52.8" customHeight="1" x14ac:dyDescent="0.3">
      <c r="A169" s="21" t="s">
        <v>456</v>
      </c>
      <c r="B169" s="21"/>
      <c r="C169" s="307" t="s">
        <v>116</v>
      </c>
      <c r="D169" s="300"/>
      <c r="E169" s="300"/>
      <c r="F169" s="34" t="s">
        <v>95</v>
      </c>
      <c r="G169" s="34">
        <v>60</v>
      </c>
      <c r="H169" s="194"/>
      <c r="I169" s="200"/>
    </row>
    <row r="170" spans="1:9" ht="20.399999999999999" customHeight="1" x14ac:dyDescent="0.3">
      <c r="A170" s="13" t="s">
        <v>457</v>
      </c>
      <c r="B170" s="30"/>
      <c r="C170" s="307" t="s">
        <v>118</v>
      </c>
      <c r="D170" s="300"/>
      <c r="E170" s="300"/>
      <c r="F170" s="34" t="s">
        <v>95</v>
      </c>
      <c r="G170" s="34">
        <v>120</v>
      </c>
      <c r="H170" s="194"/>
      <c r="I170" s="200"/>
    </row>
    <row r="171" spans="1:9" ht="58.2" customHeight="1" x14ac:dyDescent="0.3">
      <c r="A171" s="13" t="s">
        <v>458</v>
      </c>
      <c r="B171" s="21"/>
      <c r="C171" s="307" t="s">
        <v>117</v>
      </c>
      <c r="D171" s="300"/>
      <c r="E171" s="300"/>
      <c r="F171" s="34" t="s">
        <v>95</v>
      </c>
      <c r="G171" s="34">
        <v>120</v>
      </c>
      <c r="H171" s="194"/>
      <c r="I171" s="200"/>
    </row>
    <row r="172" spans="1:9" x14ac:dyDescent="0.3">
      <c r="A172" s="25">
        <v>4</v>
      </c>
      <c r="B172" s="21"/>
      <c r="C172" s="27" t="s">
        <v>243</v>
      </c>
      <c r="D172" s="27"/>
      <c r="E172" s="11"/>
      <c r="F172" s="21"/>
      <c r="G172" s="2"/>
      <c r="H172" s="194"/>
      <c r="I172" s="204"/>
    </row>
    <row r="173" spans="1:9" x14ac:dyDescent="0.3">
      <c r="A173" s="25" t="s">
        <v>337</v>
      </c>
      <c r="B173" s="21"/>
      <c r="C173" s="54" t="s">
        <v>656</v>
      </c>
      <c r="D173" s="54"/>
      <c r="E173" s="11"/>
      <c r="F173" s="21"/>
      <c r="G173" s="2"/>
      <c r="H173" s="194"/>
      <c r="I173" s="204"/>
    </row>
    <row r="174" spans="1:9" ht="26.4" x14ac:dyDescent="0.3">
      <c r="A174" s="21" t="s">
        <v>658</v>
      </c>
      <c r="B174" s="25" t="s">
        <v>1422</v>
      </c>
      <c r="C174" s="54" t="s">
        <v>657</v>
      </c>
      <c r="D174" s="54"/>
      <c r="E174" s="11"/>
      <c r="F174" s="21"/>
      <c r="G174" s="2"/>
      <c r="H174" s="199"/>
      <c r="I174" s="204"/>
    </row>
    <row r="175" spans="1:9" ht="43.8" customHeight="1" x14ac:dyDescent="0.3">
      <c r="A175" s="21" t="s">
        <v>659</v>
      </c>
      <c r="B175" s="21"/>
      <c r="C175" s="307" t="s">
        <v>227</v>
      </c>
      <c r="D175" s="300"/>
      <c r="E175" s="300"/>
      <c r="F175" s="44" t="s">
        <v>289</v>
      </c>
      <c r="G175" s="45">
        <v>120</v>
      </c>
      <c r="H175" s="194"/>
      <c r="I175" s="204"/>
    </row>
    <row r="176" spans="1:9" ht="42" customHeight="1" x14ac:dyDescent="0.3">
      <c r="A176" s="21" t="s">
        <v>660</v>
      </c>
      <c r="B176" s="12"/>
      <c r="C176" s="307" t="s">
        <v>228</v>
      </c>
      <c r="D176" s="300"/>
      <c r="E176" s="352"/>
      <c r="F176" s="12" t="s">
        <v>128</v>
      </c>
      <c r="G176" s="45">
        <v>1</v>
      </c>
      <c r="H176" s="199"/>
      <c r="I176" s="200"/>
    </row>
    <row r="177" spans="1:9" ht="43.8" customHeight="1" x14ac:dyDescent="0.3">
      <c r="A177" s="21" t="s">
        <v>661</v>
      </c>
      <c r="B177" s="21"/>
      <c r="C177" s="307" t="s">
        <v>229</v>
      </c>
      <c r="D177" s="300"/>
      <c r="E177" s="300"/>
      <c r="F177" s="44" t="s">
        <v>128</v>
      </c>
      <c r="G177" s="45">
        <v>1</v>
      </c>
      <c r="H177" s="194"/>
      <c r="I177" s="200"/>
    </row>
    <row r="178" spans="1:9" ht="37.799999999999997" customHeight="1" x14ac:dyDescent="0.3">
      <c r="A178" s="21" t="s">
        <v>754</v>
      </c>
      <c r="B178" s="21"/>
      <c r="C178" s="307" t="s">
        <v>230</v>
      </c>
      <c r="D178" s="300"/>
      <c r="E178" s="300"/>
      <c r="F178" s="21" t="s">
        <v>290</v>
      </c>
      <c r="G178" s="46">
        <v>10</v>
      </c>
      <c r="H178" s="194"/>
      <c r="I178" s="200"/>
    </row>
    <row r="179" spans="1:9" ht="26.4" x14ac:dyDescent="0.3">
      <c r="A179" s="21" t="s">
        <v>662</v>
      </c>
      <c r="B179" s="25" t="s">
        <v>1423</v>
      </c>
      <c r="C179" s="54" t="s">
        <v>672</v>
      </c>
      <c r="D179" s="27"/>
      <c r="E179" s="11"/>
      <c r="F179" s="44"/>
      <c r="G179" s="45"/>
      <c r="H179" s="194"/>
      <c r="I179" s="204"/>
    </row>
    <row r="180" spans="1:9" ht="13.8" customHeight="1" x14ac:dyDescent="0.3">
      <c r="A180" s="21" t="s">
        <v>663</v>
      </c>
      <c r="B180" s="21"/>
      <c r="C180" s="334" t="s">
        <v>231</v>
      </c>
      <c r="D180" s="334"/>
      <c r="E180" s="334"/>
      <c r="F180" s="44"/>
      <c r="G180" s="45"/>
      <c r="H180" s="194"/>
      <c r="I180" s="200"/>
    </row>
    <row r="181" spans="1:9" ht="45.6" customHeight="1" x14ac:dyDescent="0.3">
      <c r="A181" s="21" t="s">
        <v>664</v>
      </c>
      <c r="B181" s="21"/>
      <c r="C181" s="307" t="s">
        <v>244</v>
      </c>
      <c r="D181" s="300"/>
      <c r="E181" s="300"/>
      <c r="F181" s="47" t="s">
        <v>291</v>
      </c>
      <c r="G181" s="45">
        <v>135</v>
      </c>
      <c r="H181" s="194"/>
      <c r="I181" s="200"/>
    </row>
    <row r="182" spans="1:9" ht="23.4" customHeight="1" x14ac:dyDescent="0.3">
      <c r="A182" s="271" t="s">
        <v>30</v>
      </c>
      <c r="B182" s="271"/>
      <c r="C182" s="271"/>
      <c r="D182" s="271"/>
      <c r="E182" s="271"/>
      <c r="F182" s="271"/>
      <c r="G182" s="271"/>
      <c r="H182" s="271"/>
      <c r="I182" s="196" t="s">
        <v>811</v>
      </c>
    </row>
    <row r="183" spans="1:9" ht="23.4" customHeight="1" x14ac:dyDescent="0.3">
      <c r="A183" s="289" t="s">
        <v>1163</v>
      </c>
      <c r="B183" s="289"/>
      <c r="C183" s="289"/>
      <c r="D183" s="289"/>
      <c r="E183" s="289"/>
      <c r="F183" s="289"/>
      <c r="G183" s="289"/>
      <c r="H183" s="289"/>
      <c r="I183" s="289"/>
    </row>
    <row r="184" spans="1:9" ht="23.4" customHeight="1" x14ac:dyDescent="0.3">
      <c r="A184" s="24" t="s">
        <v>1</v>
      </c>
      <c r="B184" s="24" t="s">
        <v>2</v>
      </c>
      <c r="C184" s="311" t="s">
        <v>3</v>
      </c>
      <c r="D184" s="312"/>
      <c r="E184" s="312"/>
      <c r="F184" s="24" t="s">
        <v>4</v>
      </c>
      <c r="G184" s="1" t="s">
        <v>5</v>
      </c>
      <c r="H184" s="190" t="s">
        <v>6</v>
      </c>
      <c r="I184" s="191" t="s">
        <v>7</v>
      </c>
    </row>
    <row r="185" spans="1:9" ht="23.4" customHeight="1" x14ac:dyDescent="0.3">
      <c r="A185" s="274" t="s">
        <v>31</v>
      </c>
      <c r="B185" s="275"/>
      <c r="C185" s="275"/>
      <c r="D185" s="275"/>
      <c r="E185" s="275"/>
      <c r="F185" s="275"/>
      <c r="G185" s="275"/>
      <c r="H185" s="276"/>
      <c r="I185" s="211" t="str">
        <f>I182</f>
        <v>R</v>
      </c>
    </row>
    <row r="186" spans="1:9" ht="44.4" customHeight="1" x14ac:dyDescent="0.3">
      <c r="A186" s="21" t="s">
        <v>665</v>
      </c>
      <c r="B186" s="21"/>
      <c r="C186" s="307" t="s">
        <v>245</v>
      </c>
      <c r="D186" s="300"/>
      <c r="E186" s="300"/>
      <c r="F186" s="47" t="s">
        <v>291</v>
      </c>
      <c r="G186" s="45">
        <v>20</v>
      </c>
      <c r="H186" s="194"/>
      <c r="I186" s="200"/>
    </row>
    <row r="187" spans="1:9" ht="49.8" customHeight="1" x14ac:dyDescent="0.3">
      <c r="A187" s="21" t="s">
        <v>666</v>
      </c>
      <c r="B187" s="21"/>
      <c r="C187" s="307" t="s">
        <v>246</v>
      </c>
      <c r="D187" s="300"/>
      <c r="E187" s="300"/>
      <c r="F187" s="44" t="s">
        <v>291</v>
      </c>
      <c r="G187" s="45">
        <v>80</v>
      </c>
      <c r="H187" s="194"/>
      <c r="I187" s="200"/>
    </row>
    <row r="188" spans="1:9" ht="51.6" customHeight="1" x14ac:dyDescent="0.3">
      <c r="A188" s="21" t="s">
        <v>667</v>
      </c>
      <c r="B188" s="21"/>
      <c r="C188" s="307" t="s">
        <v>247</v>
      </c>
      <c r="D188" s="300"/>
      <c r="E188" s="300"/>
      <c r="F188" s="44" t="s">
        <v>292</v>
      </c>
      <c r="G188" s="45">
        <v>1</v>
      </c>
      <c r="H188" s="194"/>
      <c r="I188" s="200"/>
    </row>
    <row r="189" spans="1:9" ht="54.6" customHeight="1" x14ac:dyDescent="0.3">
      <c r="A189" s="21" t="s">
        <v>668</v>
      </c>
      <c r="B189" s="21"/>
      <c r="C189" s="307" t="s">
        <v>248</v>
      </c>
      <c r="D189" s="300"/>
      <c r="E189" s="300"/>
      <c r="F189" s="44" t="s">
        <v>291</v>
      </c>
      <c r="G189" s="45">
        <v>135</v>
      </c>
      <c r="H189" s="204"/>
      <c r="I189" s="200"/>
    </row>
    <row r="190" spans="1:9" ht="39.6" customHeight="1" x14ac:dyDescent="0.3">
      <c r="A190" s="21" t="s">
        <v>669</v>
      </c>
      <c r="B190" s="21"/>
      <c r="C190" s="281" t="s">
        <v>249</v>
      </c>
      <c r="D190" s="280"/>
      <c r="E190" s="282"/>
      <c r="F190" s="44" t="s">
        <v>291</v>
      </c>
      <c r="G190" s="45">
        <v>5</v>
      </c>
      <c r="H190" s="204"/>
      <c r="I190" s="200"/>
    </row>
    <row r="191" spans="1:9" ht="43.2" customHeight="1" x14ac:dyDescent="0.3">
      <c r="A191" s="21" t="s">
        <v>670</v>
      </c>
      <c r="B191" s="21"/>
      <c r="C191" s="307" t="s">
        <v>250</v>
      </c>
      <c r="D191" s="300"/>
      <c r="E191" s="300"/>
      <c r="F191" s="44" t="s">
        <v>291</v>
      </c>
      <c r="G191" s="45">
        <v>10</v>
      </c>
      <c r="H191" s="204"/>
      <c r="I191" s="200"/>
    </row>
    <row r="192" spans="1:9" x14ac:dyDescent="0.3">
      <c r="A192" s="21" t="s">
        <v>671</v>
      </c>
      <c r="B192" s="21"/>
      <c r="C192" s="280" t="s">
        <v>251</v>
      </c>
      <c r="D192" s="280"/>
      <c r="E192" s="280"/>
      <c r="F192" s="44"/>
      <c r="G192" s="45"/>
      <c r="H192" s="204"/>
      <c r="I192" s="200"/>
    </row>
    <row r="193" spans="1:9" ht="31.8" customHeight="1" x14ac:dyDescent="0.3">
      <c r="A193" s="21"/>
      <c r="B193" s="21"/>
      <c r="C193" s="280" t="s">
        <v>460</v>
      </c>
      <c r="D193" s="280"/>
      <c r="E193" s="280"/>
      <c r="F193" s="44" t="s">
        <v>289</v>
      </c>
      <c r="G193" s="45">
        <v>13</v>
      </c>
      <c r="H193" s="204"/>
      <c r="I193" s="200"/>
    </row>
    <row r="194" spans="1:9" ht="28.2" customHeight="1" x14ac:dyDescent="0.3">
      <c r="A194" s="13"/>
      <c r="B194" s="21"/>
      <c r="C194" s="280" t="s">
        <v>461</v>
      </c>
      <c r="D194" s="280"/>
      <c r="E194" s="280"/>
      <c r="F194" s="44" t="s">
        <v>289</v>
      </c>
      <c r="G194" s="45">
        <v>22</v>
      </c>
      <c r="H194" s="204"/>
      <c r="I194" s="200"/>
    </row>
    <row r="195" spans="1:9" x14ac:dyDescent="0.3">
      <c r="A195" s="21" t="s">
        <v>675</v>
      </c>
      <c r="B195" s="21"/>
      <c r="C195" s="334" t="s">
        <v>295</v>
      </c>
      <c r="D195" s="334"/>
      <c r="E195" s="334"/>
      <c r="F195" s="44"/>
      <c r="G195" s="45"/>
      <c r="H195" s="204"/>
      <c r="I195" s="200"/>
    </row>
    <row r="196" spans="1:9" ht="59.4" customHeight="1" x14ac:dyDescent="0.3">
      <c r="A196" s="21" t="s">
        <v>676</v>
      </c>
      <c r="B196" s="21"/>
      <c r="C196" s="307" t="s">
        <v>252</v>
      </c>
      <c r="D196" s="300"/>
      <c r="E196" s="300"/>
      <c r="F196" s="44" t="s">
        <v>289</v>
      </c>
      <c r="G196" s="45">
        <v>135</v>
      </c>
      <c r="H196" s="204"/>
      <c r="I196" s="200"/>
    </row>
    <row r="197" spans="1:9" ht="45" customHeight="1" x14ac:dyDescent="0.3">
      <c r="A197" s="21" t="s">
        <v>677</v>
      </c>
      <c r="B197" s="21"/>
      <c r="C197" s="280" t="s">
        <v>253</v>
      </c>
      <c r="D197" s="280"/>
      <c r="E197" s="280"/>
      <c r="F197" s="44" t="s">
        <v>289</v>
      </c>
      <c r="G197" s="45">
        <v>60</v>
      </c>
      <c r="H197" s="204"/>
      <c r="I197" s="200"/>
    </row>
    <row r="198" spans="1:9" ht="44.4" customHeight="1" x14ac:dyDescent="0.3">
      <c r="A198" s="21" t="s">
        <v>678</v>
      </c>
      <c r="B198" s="21"/>
      <c r="C198" s="280" t="s">
        <v>254</v>
      </c>
      <c r="D198" s="280"/>
      <c r="E198" s="280"/>
      <c r="F198" s="44" t="s">
        <v>289</v>
      </c>
      <c r="G198" s="45">
        <v>10</v>
      </c>
      <c r="H198" s="204"/>
      <c r="I198" s="200"/>
    </row>
    <row r="199" spans="1:9" ht="13.8" customHeight="1" x14ac:dyDescent="0.3">
      <c r="A199" s="21" t="s">
        <v>679</v>
      </c>
      <c r="B199" s="12"/>
      <c r="C199" s="281" t="s">
        <v>255</v>
      </c>
      <c r="D199" s="280"/>
      <c r="E199" s="282"/>
      <c r="F199" s="44"/>
      <c r="G199" s="45"/>
      <c r="H199" s="204"/>
      <c r="I199" s="194"/>
    </row>
    <row r="200" spans="1:9" x14ac:dyDescent="0.3">
      <c r="A200" s="21" t="s">
        <v>680</v>
      </c>
      <c r="B200" s="12"/>
      <c r="C200" s="281" t="s">
        <v>256</v>
      </c>
      <c r="D200" s="280"/>
      <c r="E200" s="282"/>
      <c r="F200" s="44"/>
      <c r="G200" s="45"/>
      <c r="H200" s="204"/>
      <c r="I200" s="195"/>
    </row>
    <row r="201" spans="1:9" ht="46.8" customHeight="1" x14ac:dyDescent="0.3">
      <c r="A201" s="21"/>
      <c r="B201" s="12"/>
      <c r="C201" s="281" t="s">
        <v>462</v>
      </c>
      <c r="D201" s="280"/>
      <c r="E201" s="282"/>
      <c r="F201" s="44" t="s">
        <v>289</v>
      </c>
      <c r="G201" s="45">
        <v>47</v>
      </c>
      <c r="H201" s="204"/>
      <c r="I201" s="200"/>
    </row>
    <row r="202" spans="1:9" x14ac:dyDescent="0.3">
      <c r="A202" s="21" t="s">
        <v>755</v>
      </c>
      <c r="B202" s="12"/>
      <c r="C202" s="281" t="s">
        <v>257</v>
      </c>
      <c r="D202" s="280"/>
      <c r="E202" s="282"/>
      <c r="F202" s="44"/>
      <c r="G202" s="45"/>
      <c r="H202" s="204"/>
      <c r="I202" s="195"/>
    </row>
    <row r="203" spans="1:9" ht="34.200000000000003" customHeight="1" x14ac:dyDescent="0.3">
      <c r="A203" s="21"/>
      <c r="B203" s="12"/>
      <c r="C203" s="281" t="s">
        <v>463</v>
      </c>
      <c r="D203" s="280"/>
      <c r="E203" s="282"/>
      <c r="F203" s="44" t="s">
        <v>289</v>
      </c>
      <c r="G203" s="45">
        <v>95</v>
      </c>
      <c r="H203" s="204"/>
      <c r="I203" s="200"/>
    </row>
    <row r="204" spans="1:9" ht="13.8" customHeight="1" x14ac:dyDescent="0.3">
      <c r="A204" s="21" t="s">
        <v>683</v>
      </c>
      <c r="B204" s="12"/>
      <c r="C204" s="372" t="s">
        <v>258</v>
      </c>
      <c r="D204" s="334"/>
      <c r="E204" s="373"/>
      <c r="F204" s="44"/>
      <c r="G204" s="45"/>
      <c r="H204" s="204"/>
      <c r="I204" s="195"/>
    </row>
    <row r="205" spans="1:9" x14ac:dyDescent="0.3">
      <c r="A205" s="21" t="s">
        <v>684</v>
      </c>
      <c r="B205" s="12"/>
      <c r="C205" s="281" t="s">
        <v>259</v>
      </c>
      <c r="D205" s="280"/>
      <c r="E205" s="282"/>
      <c r="F205" s="44"/>
      <c r="G205" s="45"/>
      <c r="H205" s="204"/>
      <c r="I205" s="195"/>
    </row>
    <row r="206" spans="1:9" ht="49.2" customHeight="1" x14ac:dyDescent="0.3">
      <c r="A206" s="21"/>
      <c r="B206" s="12"/>
      <c r="C206" s="281" t="s">
        <v>464</v>
      </c>
      <c r="D206" s="280"/>
      <c r="E206" s="282"/>
      <c r="F206" s="44" t="s">
        <v>293</v>
      </c>
      <c r="G206" s="45">
        <v>3</v>
      </c>
      <c r="H206" s="204"/>
      <c r="I206" s="200"/>
    </row>
    <row r="207" spans="1:9" ht="41.4" customHeight="1" x14ac:dyDescent="0.3">
      <c r="A207" s="21" t="s">
        <v>685</v>
      </c>
      <c r="C207" s="301" t="s">
        <v>260</v>
      </c>
      <c r="D207" s="302"/>
      <c r="E207" s="303"/>
      <c r="F207" s="44" t="s">
        <v>291</v>
      </c>
      <c r="G207" s="45">
        <v>38</v>
      </c>
      <c r="H207" s="204"/>
      <c r="I207" s="200"/>
    </row>
    <row r="208" spans="1:9" ht="39" customHeight="1" x14ac:dyDescent="0.3">
      <c r="A208" s="21" t="s">
        <v>686</v>
      </c>
      <c r="C208" s="301" t="s">
        <v>261</v>
      </c>
      <c r="D208" s="302"/>
      <c r="E208" s="303"/>
      <c r="F208" s="44" t="s">
        <v>291</v>
      </c>
      <c r="G208" s="45">
        <v>6</v>
      </c>
      <c r="H208" s="204"/>
      <c r="I208" s="200"/>
    </row>
    <row r="209" spans="1:9" ht="43.2" customHeight="1" x14ac:dyDescent="0.3">
      <c r="A209" s="21" t="s">
        <v>687</v>
      </c>
      <c r="C209" s="301" t="s">
        <v>262</v>
      </c>
      <c r="D209" s="302"/>
      <c r="E209" s="303"/>
      <c r="F209" s="44" t="s">
        <v>294</v>
      </c>
      <c r="G209" s="45">
        <v>4</v>
      </c>
      <c r="H209" s="204"/>
      <c r="I209" s="200"/>
    </row>
    <row r="210" spans="1:9" ht="23.4" customHeight="1" x14ac:dyDescent="0.3">
      <c r="A210" s="271" t="s">
        <v>30</v>
      </c>
      <c r="B210" s="271"/>
      <c r="C210" s="271"/>
      <c r="D210" s="271"/>
      <c r="E210" s="271"/>
      <c r="F210" s="271"/>
      <c r="G210" s="271"/>
      <c r="H210" s="271"/>
      <c r="I210" s="196" t="s">
        <v>811</v>
      </c>
    </row>
    <row r="211" spans="1:9" ht="23.4" customHeight="1" x14ac:dyDescent="0.3">
      <c r="A211" s="289" t="s">
        <v>1163</v>
      </c>
      <c r="B211" s="289"/>
      <c r="C211" s="289"/>
      <c r="D211" s="289"/>
      <c r="E211" s="289"/>
      <c r="F211" s="289"/>
      <c r="G211" s="289"/>
      <c r="H211" s="289"/>
      <c r="I211" s="289"/>
    </row>
    <row r="212" spans="1:9" ht="23.4" customHeight="1" x14ac:dyDescent="0.3">
      <c r="A212" s="24" t="s">
        <v>1</v>
      </c>
      <c r="B212" s="24" t="s">
        <v>2</v>
      </c>
      <c r="C212" s="311" t="s">
        <v>3</v>
      </c>
      <c r="D212" s="312"/>
      <c r="E212" s="312"/>
      <c r="F212" s="24" t="s">
        <v>4</v>
      </c>
      <c r="G212" s="1" t="s">
        <v>5</v>
      </c>
      <c r="H212" s="190" t="s">
        <v>6</v>
      </c>
      <c r="I212" s="191" t="s">
        <v>7</v>
      </c>
    </row>
    <row r="213" spans="1:9" ht="23.4" customHeight="1" x14ac:dyDescent="0.3">
      <c r="A213" s="274" t="s">
        <v>31</v>
      </c>
      <c r="B213" s="275"/>
      <c r="C213" s="275"/>
      <c r="D213" s="275"/>
      <c r="E213" s="275"/>
      <c r="F213" s="275"/>
      <c r="G213" s="275"/>
      <c r="H213" s="276"/>
      <c r="I213" s="211" t="str">
        <f>I210</f>
        <v>R</v>
      </c>
    </row>
    <row r="214" spans="1:9" ht="45" customHeight="1" x14ac:dyDescent="0.3">
      <c r="A214" s="21" t="s">
        <v>688</v>
      </c>
      <c r="C214" s="301" t="s">
        <v>263</v>
      </c>
      <c r="D214" s="302"/>
      <c r="E214" s="303"/>
      <c r="F214" s="44" t="s">
        <v>95</v>
      </c>
      <c r="G214" s="45">
        <v>148</v>
      </c>
      <c r="H214" s="204"/>
      <c r="I214" s="200"/>
    </row>
    <row r="215" spans="1:9" ht="31.2" customHeight="1" x14ac:dyDescent="0.3">
      <c r="A215" s="21" t="s">
        <v>689</v>
      </c>
      <c r="C215" s="301" t="s">
        <v>264</v>
      </c>
      <c r="D215" s="302"/>
      <c r="E215" s="303"/>
      <c r="F215" s="44" t="s">
        <v>95</v>
      </c>
      <c r="G215" s="45">
        <v>85</v>
      </c>
      <c r="H215" s="204"/>
      <c r="I215" s="200"/>
    </row>
    <row r="216" spans="1:9" ht="13.8" customHeight="1" x14ac:dyDescent="0.3">
      <c r="A216" s="21" t="s">
        <v>690</v>
      </c>
      <c r="C216" s="281" t="s">
        <v>265</v>
      </c>
      <c r="D216" s="280"/>
      <c r="E216" s="282"/>
      <c r="F216" s="116"/>
      <c r="G216" s="45"/>
      <c r="H216" s="204"/>
      <c r="I216" s="225"/>
    </row>
    <row r="217" spans="1:9" ht="23.4" customHeight="1" x14ac:dyDescent="0.3">
      <c r="A217" s="48"/>
      <c r="C217" s="301" t="s">
        <v>502</v>
      </c>
      <c r="D217" s="302"/>
      <c r="E217" s="303"/>
      <c r="F217" s="44" t="s">
        <v>291</v>
      </c>
      <c r="G217" s="45">
        <v>19</v>
      </c>
      <c r="H217" s="204"/>
      <c r="I217" s="200"/>
    </row>
    <row r="218" spans="1:9" ht="26.4" customHeight="1" x14ac:dyDescent="0.3">
      <c r="A218" s="48"/>
      <c r="C218" s="301" t="s">
        <v>503</v>
      </c>
      <c r="D218" s="302"/>
      <c r="E218" s="303"/>
      <c r="F218" s="44" t="s">
        <v>291</v>
      </c>
      <c r="G218" s="45">
        <v>2</v>
      </c>
      <c r="H218" s="204"/>
      <c r="I218" s="200"/>
    </row>
    <row r="219" spans="1:9" ht="32.4" customHeight="1" x14ac:dyDescent="0.3">
      <c r="A219" s="48"/>
      <c r="C219" s="301" t="s">
        <v>504</v>
      </c>
      <c r="D219" s="302"/>
      <c r="E219" s="303"/>
      <c r="F219" s="44" t="s">
        <v>291</v>
      </c>
      <c r="G219" s="45">
        <v>1</v>
      </c>
      <c r="H219" s="204"/>
      <c r="I219" s="200"/>
    </row>
    <row r="220" spans="1:9" ht="21.6" customHeight="1" x14ac:dyDescent="0.3">
      <c r="A220" s="48" t="s">
        <v>691</v>
      </c>
      <c r="B220" s="170" t="s">
        <v>1424</v>
      </c>
      <c r="C220" s="347" t="s">
        <v>682</v>
      </c>
      <c r="D220" s="329"/>
      <c r="E220" s="362"/>
      <c r="F220" s="117"/>
      <c r="G220" s="45"/>
      <c r="H220" s="217"/>
      <c r="I220" s="225"/>
    </row>
    <row r="221" spans="1:9" ht="34.200000000000003" customHeight="1" x14ac:dyDescent="0.3">
      <c r="A221" s="48" t="s">
        <v>692</v>
      </c>
      <c r="C221" s="374" t="s">
        <v>266</v>
      </c>
      <c r="D221" s="363"/>
      <c r="E221" s="375"/>
      <c r="F221" s="21" t="s">
        <v>289</v>
      </c>
      <c r="G221" s="45">
        <v>135</v>
      </c>
      <c r="H221" s="204"/>
      <c r="I221" s="200"/>
    </row>
    <row r="222" spans="1:9" ht="28.8" customHeight="1" x14ac:dyDescent="0.3">
      <c r="A222" s="48" t="s">
        <v>693</v>
      </c>
      <c r="C222" s="301" t="s">
        <v>267</v>
      </c>
      <c r="D222" s="302"/>
      <c r="E222" s="303"/>
      <c r="F222" s="44"/>
      <c r="G222" s="45"/>
      <c r="H222" s="217"/>
      <c r="I222" s="225"/>
    </row>
    <row r="223" spans="1:9" ht="26.4" customHeight="1" x14ac:dyDescent="0.3">
      <c r="A223" s="48"/>
      <c r="C223" s="301" t="s">
        <v>465</v>
      </c>
      <c r="D223" s="302"/>
      <c r="E223" s="303"/>
      <c r="F223" s="44" t="s">
        <v>95</v>
      </c>
      <c r="G223" s="45">
        <v>60</v>
      </c>
      <c r="H223" s="204"/>
      <c r="I223" s="200"/>
    </row>
    <row r="224" spans="1:9" ht="25.8" customHeight="1" x14ac:dyDescent="0.3">
      <c r="A224" s="48"/>
      <c r="C224" s="301" t="s">
        <v>466</v>
      </c>
      <c r="D224" s="302"/>
      <c r="E224" s="303"/>
      <c r="F224" s="44" t="s">
        <v>95</v>
      </c>
      <c r="G224" s="45">
        <v>25</v>
      </c>
      <c r="H224" s="204"/>
      <c r="I224" s="200"/>
    </row>
    <row r="225" spans="1:9" ht="13.8" customHeight="1" x14ac:dyDescent="0.3">
      <c r="A225" s="48" t="s">
        <v>695</v>
      </c>
      <c r="B225" s="170" t="s">
        <v>1425</v>
      </c>
      <c r="C225" s="347" t="s">
        <v>694</v>
      </c>
      <c r="D225" s="329"/>
      <c r="E225" s="362"/>
      <c r="F225" s="44"/>
      <c r="G225" s="45"/>
      <c r="H225" s="217"/>
      <c r="I225" s="225"/>
    </row>
    <row r="226" spans="1:9" ht="32.4" customHeight="1" x14ac:dyDescent="0.3">
      <c r="A226" s="48" t="s">
        <v>696</v>
      </c>
      <c r="C226" s="301" t="s">
        <v>268</v>
      </c>
      <c r="D226" s="302"/>
      <c r="E226" s="303"/>
      <c r="F226" s="44" t="s">
        <v>289</v>
      </c>
      <c r="G226" s="45">
        <v>110</v>
      </c>
      <c r="H226" s="204"/>
      <c r="I226" s="200"/>
    </row>
    <row r="227" spans="1:9" ht="32.4" customHeight="1" x14ac:dyDescent="0.3">
      <c r="A227" s="48" t="s">
        <v>697</v>
      </c>
      <c r="C227" s="301" t="s">
        <v>269</v>
      </c>
      <c r="D227" s="302"/>
      <c r="E227" s="303"/>
      <c r="F227" s="44" t="s">
        <v>289</v>
      </c>
      <c r="G227" s="45">
        <v>110</v>
      </c>
      <c r="H227" s="204"/>
      <c r="I227" s="200"/>
    </row>
    <row r="228" spans="1:9" ht="32.4" customHeight="1" x14ac:dyDescent="0.3">
      <c r="A228" s="48" t="s">
        <v>698</v>
      </c>
      <c r="C228" s="301" t="s">
        <v>270</v>
      </c>
      <c r="D228" s="302"/>
      <c r="E228" s="303"/>
      <c r="F228" s="44" t="s">
        <v>95</v>
      </c>
      <c r="G228" s="45">
        <v>300</v>
      </c>
      <c r="H228" s="204"/>
      <c r="I228" s="200"/>
    </row>
    <row r="229" spans="1:9" ht="32.4" customHeight="1" x14ac:dyDescent="0.3">
      <c r="A229" s="48" t="s">
        <v>699</v>
      </c>
      <c r="C229" s="301" t="s">
        <v>271</v>
      </c>
      <c r="D229" s="302"/>
      <c r="E229" s="303"/>
      <c r="F229" s="44" t="s">
        <v>95</v>
      </c>
      <c r="G229" s="45">
        <v>135</v>
      </c>
      <c r="H229" s="204"/>
      <c r="I229" s="200"/>
    </row>
    <row r="230" spans="1:9" ht="32.4" customHeight="1" x14ac:dyDescent="0.3">
      <c r="A230" s="48" t="s">
        <v>700</v>
      </c>
      <c r="C230" s="301" t="s">
        <v>272</v>
      </c>
      <c r="D230" s="302"/>
      <c r="E230" s="303"/>
      <c r="F230" s="44" t="s">
        <v>96</v>
      </c>
      <c r="G230" s="45">
        <v>8</v>
      </c>
      <c r="H230" s="204"/>
      <c r="I230" s="200"/>
    </row>
    <row r="231" spans="1:9" ht="39.6" customHeight="1" x14ac:dyDescent="0.3">
      <c r="A231" s="48" t="s">
        <v>701</v>
      </c>
      <c r="C231" s="301" t="s">
        <v>273</v>
      </c>
      <c r="D231" s="302"/>
      <c r="E231" s="303"/>
      <c r="F231" s="44" t="s">
        <v>95</v>
      </c>
      <c r="G231" s="45">
        <v>9</v>
      </c>
      <c r="H231" s="204"/>
      <c r="I231" s="200"/>
    </row>
    <row r="232" spans="1:9" ht="45.6" customHeight="1" x14ac:dyDescent="0.3">
      <c r="A232" s="48" t="s">
        <v>702</v>
      </c>
      <c r="C232" s="301" t="s">
        <v>274</v>
      </c>
      <c r="D232" s="302"/>
      <c r="E232" s="303"/>
      <c r="F232" s="44" t="s">
        <v>95</v>
      </c>
      <c r="G232" s="45">
        <v>12</v>
      </c>
      <c r="H232" s="204"/>
      <c r="I232" s="200"/>
    </row>
    <row r="233" spans="1:9" ht="50.4" customHeight="1" x14ac:dyDescent="0.3">
      <c r="A233" s="48" t="s">
        <v>703</v>
      </c>
      <c r="C233" s="301" t="s">
        <v>275</v>
      </c>
      <c r="D233" s="302"/>
      <c r="E233" s="303"/>
      <c r="F233" s="44" t="s">
        <v>95</v>
      </c>
      <c r="G233" s="45">
        <v>30</v>
      </c>
      <c r="H233" s="204"/>
      <c r="I233" s="204"/>
    </row>
    <row r="234" spans="1:9" ht="30.6" customHeight="1" x14ac:dyDescent="0.3">
      <c r="A234" s="48" t="s">
        <v>704</v>
      </c>
      <c r="B234" s="83" t="s">
        <v>1426</v>
      </c>
      <c r="C234" s="329" t="s">
        <v>706</v>
      </c>
      <c r="D234" s="329"/>
      <c r="E234" s="329"/>
      <c r="F234" s="38"/>
      <c r="G234" s="48"/>
      <c r="I234" s="217"/>
    </row>
    <row r="235" spans="1:9" x14ac:dyDescent="0.3">
      <c r="A235" s="48" t="s">
        <v>705</v>
      </c>
      <c r="B235" s="55"/>
      <c r="C235" s="302" t="s">
        <v>276</v>
      </c>
      <c r="D235" s="302"/>
      <c r="E235" s="302"/>
      <c r="F235" s="38"/>
      <c r="G235" s="48"/>
      <c r="I235" s="217"/>
    </row>
    <row r="236" spans="1:9" ht="32.4" customHeight="1" x14ac:dyDescent="0.3">
      <c r="A236" s="48"/>
      <c r="C236" s="301" t="s">
        <v>467</v>
      </c>
      <c r="D236" s="302"/>
      <c r="E236" s="303"/>
      <c r="F236" s="44" t="s">
        <v>289</v>
      </c>
      <c r="G236" s="45">
        <v>110</v>
      </c>
      <c r="H236" s="204"/>
      <c r="I236" s="200"/>
    </row>
    <row r="237" spans="1:9" ht="32.4" customHeight="1" x14ac:dyDescent="0.3">
      <c r="A237" s="48"/>
      <c r="C237" s="301" t="s">
        <v>468</v>
      </c>
      <c r="D237" s="302"/>
      <c r="E237" s="303"/>
      <c r="F237" s="44" t="s">
        <v>289</v>
      </c>
      <c r="G237" s="45">
        <v>22</v>
      </c>
      <c r="H237" s="204"/>
      <c r="I237" s="200"/>
    </row>
    <row r="238" spans="1:9" ht="32.4" customHeight="1" x14ac:dyDescent="0.3">
      <c r="A238" s="48"/>
      <c r="C238" s="301" t="s">
        <v>469</v>
      </c>
      <c r="D238" s="302"/>
      <c r="E238" s="303"/>
      <c r="F238" s="44" t="s">
        <v>95</v>
      </c>
      <c r="G238" s="45">
        <v>120</v>
      </c>
      <c r="H238" s="204"/>
      <c r="I238" s="200"/>
    </row>
    <row r="239" spans="1:9" ht="22.8" customHeight="1" x14ac:dyDescent="0.3">
      <c r="A239" s="48"/>
      <c r="B239" s="42"/>
      <c r="C239" s="301" t="s">
        <v>277</v>
      </c>
      <c r="D239" s="302"/>
      <c r="E239" s="303"/>
      <c r="F239" s="114"/>
      <c r="G239" s="45"/>
      <c r="I239" s="200"/>
    </row>
    <row r="240" spans="1:9" ht="32.4" customHeight="1" x14ac:dyDescent="0.3">
      <c r="A240" s="48"/>
      <c r="C240" s="301" t="s">
        <v>470</v>
      </c>
      <c r="D240" s="302"/>
      <c r="E240" s="303"/>
      <c r="F240" s="44" t="s">
        <v>289</v>
      </c>
      <c r="G240" s="45">
        <v>110</v>
      </c>
      <c r="H240" s="204"/>
      <c r="I240" s="200"/>
    </row>
    <row r="241" spans="1:9" ht="32.4" customHeight="1" x14ac:dyDescent="0.3">
      <c r="A241" s="48"/>
      <c r="C241" s="301" t="s">
        <v>471</v>
      </c>
      <c r="D241" s="302"/>
      <c r="E241" s="303"/>
      <c r="F241" s="44" t="s">
        <v>289</v>
      </c>
      <c r="G241" s="45">
        <v>110</v>
      </c>
      <c r="H241" s="204"/>
      <c r="I241" s="200"/>
    </row>
    <row r="242" spans="1:9" ht="23.4" customHeight="1" x14ac:dyDescent="0.3">
      <c r="A242" s="271" t="s">
        <v>30</v>
      </c>
      <c r="B242" s="271"/>
      <c r="C242" s="271"/>
      <c r="D242" s="271"/>
      <c r="E242" s="271"/>
      <c r="F242" s="271"/>
      <c r="G242" s="271"/>
      <c r="H242" s="271"/>
      <c r="I242" s="196" t="s">
        <v>811</v>
      </c>
    </row>
    <row r="243" spans="1:9" ht="23.4" customHeight="1" x14ac:dyDescent="0.3">
      <c r="A243" s="289" t="s">
        <v>1163</v>
      </c>
      <c r="B243" s="289"/>
      <c r="C243" s="289"/>
      <c r="D243" s="289"/>
      <c r="E243" s="289"/>
      <c r="F243" s="289"/>
      <c r="G243" s="289"/>
      <c r="H243" s="289"/>
      <c r="I243" s="289"/>
    </row>
    <row r="244" spans="1:9" ht="23.4" customHeight="1" x14ac:dyDescent="0.3">
      <c r="A244" s="24" t="s">
        <v>1</v>
      </c>
      <c r="B244" s="24" t="s">
        <v>2</v>
      </c>
      <c r="C244" s="311" t="s">
        <v>3</v>
      </c>
      <c r="D244" s="312"/>
      <c r="E244" s="312"/>
      <c r="F244" s="24" t="s">
        <v>4</v>
      </c>
      <c r="G244" s="1" t="s">
        <v>5</v>
      </c>
      <c r="H244" s="190" t="s">
        <v>6</v>
      </c>
      <c r="I244" s="191" t="s">
        <v>7</v>
      </c>
    </row>
    <row r="245" spans="1:9" ht="23.4" customHeight="1" x14ac:dyDescent="0.3">
      <c r="A245" s="274" t="s">
        <v>31</v>
      </c>
      <c r="B245" s="275"/>
      <c r="C245" s="275"/>
      <c r="D245" s="275"/>
      <c r="E245" s="275"/>
      <c r="F245" s="275"/>
      <c r="G245" s="275"/>
      <c r="H245" s="276"/>
      <c r="I245" s="211" t="str">
        <f>I242</f>
        <v>R</v>
      </c>
    </row>
    <row r="246" spans="1:9" ht="20.399999999999999" customHeight="1" x14ac:dyDescent="0.3">
      <c r="A246" s="48" t="s">
        <v>756</v>
      </c>
      <c r="C246" s="301" t="s">
        <v>278</v>
      </c>
      <c r="D246" s="302"/>
      <c r="E246" s="303"/>
      <c r="F246" s="44"/>
      <c r="G246" s="45"/>
      <c r="H246" s="204"/>
      <c r="I246" s="200"/>
    </row>
    <row r="247" spans="1:9" ht="29.4" customHeight="1" x14ac:dyDescent="0.3">
      <c r="A247" s="48"/>
      <c r="C247" s="301" t="s">
        <v>472</v>
      </c>
      <c r="D247" s="302"/>
      <c r="E247" s="303"/>
      <c r="F247" s="44" t="s">
        <v>289</v>
      </c>
      <c r="G247" s="45">
        <v>0</v>
      </c>
      <c r="H247" s="204"/>
      <c r="I247" s="200"/>
    </row>
    <row r="248" spans="1:9" ht="29.4" customHeight="1" x14ac:dyDescent="0.3">
      <c r="A248" s="48"/>
      <c r="C248" s="301" t="s">
        <v>473</v>
      </c>
      <c r="D248" s="302"/>
      <c r="E248" s="303"/>
      <c r="F248" s="44" t="s">
        <v>289</v>
      </c>
      <c r="G248" s="45">
        <v>0</v>
      </c>
      <c r="H248" s="204"/>
      <c r="I248" s="200"/>
    </row>
    <row r="249" spans="1:9" ht="29.4" customHeight="1" x14ac:dyDescent="0.3">
      <c r="A249" s="48"/>
      <c r="C249" s="301" t="s">
        <v>474</v>
      </c>
      <c r="D249" s="302"/>
      <c r="E249" s="303"/>
      <c r="F249" s="44" t="s">
        <v>289</v>
      </c>
      <c r="G249" s="45">
        <v>0</v>
      </c>
      <c r="H249" s="204"/>
      <c r="I249" s="200"/>
    </row>
    <row r="250" spans="1:9" ht="29.4" customHeight="1" x14ac:dyDescent="0.3">
      <c r="A250" s="48" t="s">
        <v>757</v>
      </c>
      <c r="C250" s="301" t="s">
        <v>279</v>
      </c>
      <c r="D250" s="302"/>
      <c r="E250" s="303"/>
      <c r="F250" s="44"/>
      <c r="G250" s="45"/>
      <c r="H250" s="204"/>
      <c r="I250" s="200"/>
    </row>
    <row r="251" spans="1:9" ht="29.4" customHeight="1" x14ac:dyDescent="0.3">
      <c r="A251" s="48"/>
      <c r="C251" s="301" t="s">
        <v>475</v>
      </c>
      <c r="D251" s="302"/>
      <c r="E251" s="303"/>
      <c r="F251" s="44" t="s">
        <v>289</v>
      </c>
      <c r="G251" s="45">
        <v>115</v>
      </c>
      <c r="H251" s="204"/>
      <c r="I251" s="200"/>
    </row>
    <row r="252" spans="1:9" ht="14.4" customHeight="1" x14ac:dyDescent="0.3">
      <c r="A252" s="48" t="s">
        <v>708</v>
      </c>
      <c r="B252" s="83" t="s">
        <v>1429</v>
      </c>
      <c r="C252" s="329" t="s">
        <v>712</v>
      </c>
      <c r="D252" s="329"/>
      <c r="E252" s="329"/>
      <c r="F252" s="74"/>
      <c r="G252" s="45"/>
      <c r="H252" s="217"/>
      <c r="I252" s="217"/>
    </row>
    <row r="253" spans="1:9" ht="28.2" customHeight="1" x14ac:dyDescent="0.3">
      <c r="A253" s="48" t="s">
        <v>709</v>
      </c>
      <c r="B253" s="55"/>
      <c r="C253" s="302" t="s">
        <v>280</v>
      </c>
      <c r="D253" s="302"/>
      <c r="E253" s="302"/>
      <c r="F253" s="74"/>
      <c r="G253" s="45"/>
      <c r="H253" s="217"/>
      <c r="I253" s="225"/>
    </row>
    <row r="254" spans="1:9" ht="29.4" customHeight="1" x14ac:dyDescent="0.3">
      <c r="A254" s="48"/>
      <c r="C254" s="301" t="s">
        <v>476</v>
      </c>
      <c r="D254" s="302"/>
      <c r="E254" s="303"/>
      <c r="F254" s="44" t="s">
        <v>96</v>
      </c>
      <c r="G254" s="45">
        <v>4</v>
      </c>
      <c r="H254" s="204"/>
      <c r="I254" s="200"/>
    </row>
    <row r="255" spans="1:9" ht="29.4" customHeight="1" x14ac:dyDescent="0.3">
      <c r="A255" s="48"/>
      <c r="C255" s="301" t="s">
        <v>477</v>
      </c>
      <c r="D255" s="302"/>
      <c r="E255" s="303"/>
      <c r="F255" s="44" t="s">
        <v>95</v>
      </c>
      <c r="G255" s="45">
        <v>9</v>
      </c>
      <c r="H255" s="204"/>
      <c r="I255" s="200"/>
    </row>
    <row r="256" spans="1:9" ht="29.4" customHeight="1" x14ac:dyDescent="0.3">
      <c r="A256" s="48" t="s">
        <v>710</v>
      </c>
      <c r="C256" s="301" t="s">
        <v>281</v>
      </c>
      <c r="D256" s="302"/>
      <c r="E256" s="303"/>
      <c r="F256" s="44"/>
      <c r="G256" s="45"/>
      <c r="H256" s="204"/>
      <c r="I256" s="200"/>
    </row>
    <row r="257" spans="1:9" ht="29.4" customHeight="1" x14ac:dyDescent="0.3">
      <c r="A257" s="48"/>
      <c r="C257" s="301" t="s">
        <v>478</v>
      </c>
      <c r="D257" s="302"/>
      <c r="E257" s="303"/>
      <c r="F257" s="44" t="s">
        <v>289</v>
      </c>
      <c r="G257" s="45">
        <v>18</v>
      </c>
      <c r="H257" s="204"/>
      <c r="I257" s="200"/>
    </row>
    <row r="258" spans="1:9" ht="29.4" customHeight="1" x14ac:dyDescent="0.3">
      <c r="A258" s="48"/>
      <c r="C258" s="301" t="s">
        <v>479</v>
      </c>
      <c r="D258" s="302"/>
      <c r="E258" s="303"/>
      <c r="F258" s="44" t="s">
        <v>289</v>
      </c>
      <c r="G258" s="45">
        <v>18</v>
      </c>
      <c r="H258" s="204"/>
      <c r="I258" s="200"/>
    </row>
    <row r="259" spans="1:9" ht="29.4" customHeight="1" x14ac:dyDescent="0.3">
      <c r="A259" s="48"/>
      <c r="C259" s="301" t="s">
        <v>480</v>
      </c>
      <c r="D259" s="302"/>
      <c r="E259" s="303"/>
      <c r="F259" s="44" t="s">
        <v>289</v>
      </c>
      <c r="G259" s="45">
        <f>G258</f>
        <v>18</v>
      </c>
      <c r="H259" s="204"/>
      <c r="I259" s="200"/>
    </row>
    <row r="260" spans="1:9" ht="29.4" customHeight="1" x14ac:dyDescent="0.3">
      <c r="A260" s="48"/>
      <c r="C260" s="301" t="s">
        <v>481</v>
      </c>
      <c r="D260" s="302"/>
      <c r="E260" s="303"/>
      <c r="F260" s="44" t="s">
        <v>289</v>
      </c>
      <c r="G260" s="45">
        <v>70</v>
      </c>
      <c r="H260" s="204"/>
      <c r="I260" s="200"/>
    </row>
    <row r="261" spans="1:9" ht="29.4" customHeight="1" x14ac:dyDescent="0.3">
      <c r="A261" s="48"/>
      <c r="C261" s="301" t="s">
        <v>482</v>
      </c>
      <c r="D261" s="302"/>
      <c r="E261" s="303"/>
      <c r="F261" s="44" t="s">
        <v>289</v>
      </c>
      <c r="G261" s="45">
        <v>70</v>
      </c>
      <c r="H261" s="204"/>
      <c r="I261" s="200"/>
    </row>
    <row r="262" spans="1:9" ht="24.6" customHeight="1" x14ac:dyDescent="0.3">
      <c r="A262" s="48" t="s">
        <v>711</v>
      </c>
      <c r="C262" s="301" t="s">
        <v>282</v>
      </c>
      <c r="D262" s="302"/>
      <c r="E262" s="303"/>
      <c r="F262" s="44"/>
      <c r="G262" s="45"/>
      <c r="H262" s="204"/>
      <c r="I262" s="200"/>
    </row>
    <row r="263" spans="1:9" ht="29.4" customHeight="1" x14ac:dyDescent="0.3">
      <c r="A263" s="48"/>
      <c r="C263" s="301" t="s">
        <v>483</v>
      </c>
      <c r="D263" s="302"/>
      <c r="E263" s="303"/>
      <c r="F263" s="44" t="s">
        <v>289</v>
      </c>
      <c r="G263" s="45">
        <v>15</v>
      </c>
      <c r="H263" s="204"/>
      <c r="I263" s="200"/>
    </row>
    <row r="264" spans="1:9" ht="29.4" customHeight="1" x14ac:dyDescent="0.3">
      <c r="A264" s="48"/>
      <c r="C264" s="301" t="s">
        <v>484</v>
      </c>
      <c r="D264" s="302"/>
      <c r="E264" s="303"/>
      <c r="F264" s="44" t="s">
        <v>289</v>
      </c>
      <c r="G264" s="45">
        <v>15</v>
      </c>
      <c r="H264" s="204"/>
      <c r="I264" s="200"/>
    </row>
    <row r="265" spans="1:9" ht="29.4" customHeight="1" x14ac:dyDescent="0.3">
      <c r="A265" s="48"/>
      <c r="C265" s="301" t="s">
        <v>485</v>
      </c>
      <c r="D265" s="302"/>
      <c r="E265" s="303"/>
      <c r="F265" s="44" t="s">
        <v>289</v>
      </c>
      <c r="G265" s="45">
        <v>15</v>
      </c>
      <c r="H265" s="204"/>
      <c r="I265" s="200"/>
    </row>
    <row r="266" spans="1:9" ht="29.4" customHeight="1" x14ac:dyDescent="0.3">
      <c r="A266" s="48"/>
      <c r="C266" s="301" t="s">
        <v>486</v>
      </c>
      <c r="D266" s="302"/>
      <c r="E266" s="303"/>
      <c r="F266" s="44" t="s">
        <v>289</v>
      </c>
      <c r="G266" s="45">
        <f>G265</f>
        <v>15</v>
      </c>
      <c r="H266" s="204"/>
      <c r="I266" s="200"/>
    </row>
    <row r="267" spans="1:9" ht="29.4" customHeight="1" x14ac:dyDescent="0.3">
      <c r="A267" s="48"/>
      <c r="C267" s="301" t="s">
        <v>487</v>
      </c>
      <c r="D267" s="302"/>
      <c r="E267" s="303"/>
      <c r="F267" s="44" t="s">
        <v>289</v>
      </c>
      <c r="G267" s="45">
        <f>G266</f>
        <v>15</v>
      </c>
      <c r="H267" s="204"/>
      <c r="I267" s="200"/>
    </row>
    <row r="268" spans="1:9" x14ac:dyDescent="0.3">
      <c r="A268" s="48" t="s">
        <v>758</v>
      </c>
      <c r="B268" s="83" t="s">
        <v>1430</v>
      </c>
      <c r="C268" s="329" t="s">
        <v>283</v>
      </c>
      <c r="D268" s="329"/>
      <c r="E268" s="329"/>
      <c r="F268" s="44"/>
      <c r="G268" s="52"/>
      <c r="H268" s="217"/>
      <c r="I268" s="225"/>
    </row>
    <row r="269" spans="1:9" ht="28.2" customHeight="1" x14ac:dyDescent="0.3">
      <c r="A269" s="48"/>
      <c r="B269" s="55"/>
      <c r="C269" s="302" t="s">
        <v>284</v>
      </c>
      <c r="D269" s="302"/>
      <c r="E269" s="302"/>
      <c r="F269" s="44"/>
      <c r="G269" s="52"/>
      <c r="H269" s="217"/>
      <c r="I269" s="225"/>
    </row>
    <row r="270" spans="1:9" ht="34.200000000000003" customHeight="1" x14ac:dyDescent="0.3">
      <c r="A270" s="48"/>
      <c r="B270" s="55"/>
      <c r="C270" s="302" t="s">
        <v>488</v>
      </c>
      <c r="D270" s="302"/>
      <c r="E270" s="302"/>
      <c r="F270" s="44" t="s">
        <v>289</v>
      </c>
      <c r="G270" s="52">
        <v>20</v>
      </c>
      <c r="H270" s="204"/>
      <c r="I270" s="200"/>
    </row>
    <row r="271" spans="1:9" x14ac:dyDescent="0.3">
      <c r="A271" s="75" t="s">
        <v>759</v>
      </c>
      <c r="B271" s="55"/>
      <c r="C271" s="302" t="s">
        <v>285</v>
      </c>
      <c r="D271" s="302"/>
      <c r="E271" s="302"/>
      <c r="F271" s="44"/>
      <c r="G271" s="52"/>
      <c r="H271" s="217"/>
      <c r="I271" s="217"/>
    </row>
    <row r="272" spans="1:9" ht="30.6" customHeight="1" x14ac:dyDescent="0.3">
      <c r="A272" s="75"/>
      <c r="B272" s="55"/>
      <c r="C272" s="302" t="s">
        <v>286</v>
      </c>
      <c r="D272" s="302"/>
      <c r="E272" s="302"/>
      <c r="F272" s="44"/>
      <c r="G272" s="52"/>
      <c r="H272" s="217"/>
      <c r="I272" s="217"/>
    </row>
    <row r="273" spans="1:9" ht="30.6" customHeight="1" x14ac:dyDescent="0.3">
      <c r="A273" s="75"/>
      <c r="B273" s="55"/>
      <c r="C273" s="302" t="s">
        <v>489</v>
      </c>
      <c r="D273" s="302"/>
      <c r="E273" s="302"/>
      <c r="F273" s="44" t="s">
        <v>96</v>
      </c>
      <c r="G273" s="52">
        <v>8</v>
      </c>
      <c r="H273" s="204"/>
      <c r="I273" s="200"/>
    </row>
    <row r="274" spans="1:9" ht="13.8" customHeight="1" x14ac:dyDescent="0.3">
      <c r="A274" s="75" t="s">
        <v>719</v>
      </c>
      <c r="B274" s="83" t="s">
        <v>1431</v>
      </c>
      <c r="C274" s="329" t="s">
        <v>722</v>
      </c>
      <c r="D274" s="329"/>
      <c r="E274" s="329"/>
      <c r="F274" s="44"/>
      <c r="G274" s="52"/>
      <c r="H274" s="217"/>
      <c r="I274" s="217"/>
    </row>
    <row r="275" spans="1:9" x14ac:dyDescent="0.3">
      <c r="A275" s="75" t="s">
        <v>720</v>
      </c>
      <c r="B275" s="55"/>
      <c r="C275" s="302" t="s">
        <v>255</v>
      </c>
      <c r="D275" s="302"/>
      <c r="E275" s="302"/>
      <c r="F275" s="44"/>
      <c r="G275" s="52"/>
      <c r="H275" s="217"/>
      <c r="I275" s="217"/>
    </row>
    <row r="276" spans="1:9" ht="34.799999999999997" customHeight="1" x14ac:dyDescent="0.3">
      <c r="A276" s="75"/>
      <c r="B276" s="55"/>
      <c r="C276" s="302" t="s">
        <v>490</v>
      </c>
      <c r="D276" s="302"/>
      <c r="E276" s="302"/>
      <c r="F276" s="44" t="s">
        <v>289</v>
      </c>
      <c r="G276" s="52">
        <v>55</v>
      </c>
      <c r="H276" s="204"/>
      <c r="I276" s="200"/>
    </row>
    <row r="277" spans="1:9" ht="23.4" customHeight="1" x14ac:dyDescent="0.3">
      <c r="A277" s="271" t="s">
        <v>30</v>
      </c>
      <c r="B277" s="271"/>
      <c r="C277" s="271"/>
      <c r="D277" s="271"/>
      <c r="E277" s="271"/>
      <c r="F277" s="271"/>
      <c r="G277" s="271"/>
      <c r="H277" s="271"/>
      <c r="I277" s="196" t="s">
        <v>811</v>
      </c>
    </row>
    <row r="278" spans="1:9" ht="23.4" customHeight="1" x14ac:dyDescent="0.3">
      <c r="A278" s="289" t="s">
        <v>1163</v>
      </c>
      <c r="B278" s="289"/>
      <c r="C278" s="289"/>
      <c r="D278" s="289"/>
      <c r="E278" s="289"/>
      <c r="F278" s="289"/>
      <c r="G278" s="289"/>
      <c r="H278" s="289"/>
      <c r="I278" s="289"/>
    </row>
    <row r="279" spans="1:9" ht="23.4" customHeight="1" x14ac:dyDescent="0.3">
      <c r="A279" s="24" t="s">
        <v>1</v>
      </c>
      <c r="B279" s="24" t="s">
        <v>2</v>
      </c>
      <c r="C279" s="311" t="s">
        <v>3</v>
      </c>
      <c r="D279" s="312"/>
      <c r="E279" s="312"/>
      <c r="F279" s="24" t="s">
        <v>4</v>
      </c>
      <c r="G279" s="1" t="s">
        <v>5</v>
      </c>
      <c r="H279" s="190" t="s">
        <v>6</v>
      </c>
      <c r="I279" s="191" t="s">
        <v>7</v>
      </c>
    </row>
    <row r="280" spans="1:9" ht="23.4" customHeight="1" x14ac:dyDescent="0.3">
      <c r="A280" s="274" t="s">
        <v>31</v>
      </c>
      <c r="B280" s="275"/>
      <c r="C280" s="275"/>
      <c r="D280" s="275"/>
      <c r="E280" s="275"/>
      <c r="F280" s="275"/>
      <c r="G280" s="275"/>
      <c r="H280" s="276"/>
      <c r="I280" s="211" t="str">
        <f>I277</f>
        <v>R</v>
      </c>
    </row>
    <row r="281" spans="1:9" ht="35.4" customHeight="1" x14ac:dyDescent="0.3">
      <c r="A281" s="75"/>
      <c r="B281" s="55"/>
      <c r="C281" s="302" t="s">
        <v>491</v>
      </c>
      <c r="D281" s="302"/>
      <c r="E281" s="302"/>
      <c r="F281" s="44" t="s">
        <v>289</v>
      </c>
      <c r="G281" s="52">
        <v>85</v>
      </c>
      <c r="H281" s="204"/>
      <c r="I281" s="200"/>
    </row>
    <row r="282" spans="1:9" ht="27" customHeight="1" x14ac:dyDescent="0.3">
      <c r="A282" s="75"/>
      <c r="B282" s="55"/>
      <c r="C282" s="302" t="s">
        <v>492</v>
      </c>
      <c r="D282" s="302"/>
      <c r="E282" s="302"/>
      <c r="F282" s="44" t="s">
        <v>289</v>
      </c>
      <c r="G282" s="52">
        <v>75</v>
      </c>
      <c r="H282" s="204"/>
      <c r="I282" s="200"/>
    </row>
    <row r="283" spans="1:9" x14ac:dyDescent="0.3">
      <c r="A283" s="75" t="s">
        <v>721</v>
      </c>
      <c r="B283" s="55"/>
      <c r="C283" s="302" t="s">
        <v>258</v>
      </c>
      <c r="D283" s="302"/>
      <c r="E283" s="302"/>
      <c r="F283" s="44"/>
      <c r="G283" s="52"/>
      <c r="H283" s="217"/>
      <c r="I283" s="217"/>
    </row>
    <row r="284" spans="1:9" x14ac:dyDescent="0.3">
      <c r="A284" s="75"/>
      <c r="B284" s="55"/>
      <c r="C284" s="302" t="s">
        <v>287</v>
      </c>
      <c r="D284" s="302"/>
      <c r="E284" s="302"/>
      <c r="F284" s="44"/>
      <c r="G284" s="52"/>
      <c r="H284" s="217"/>
      <c r="I284" s="217"/>
    </row>
    <row r="285" spans="1:9" ht="26.4" customHeight="1" x14ac:dyDescent="0.3">
      <c r="A285" s="75"/>
      <c r="B285" s="55"/>
      <c r="C285" s="302" t="s">
        <v>493</v>
      </c>
      <c r="D285" s="302"/>
      <c r="E285" s="302"/>
      <c r="F285" s="44" t="s">
        <v>293</v>
      </c>
      <c r="G285" s="52">
        <v>2</v>
      </c>
      <c r="H285" s="204"/>
      <c r="I285" s="200"/>
    </row>
    <row r="286" spans="1:9" ht="34.200000000000003" customHeight="1" x14ac:dyDescent="0.3">
      <c r="A286" s="75"/>
      <c r="B286" s="55"/>
      <c r="C286" s="302" t="s">
        <v>494</v>
      </c>
      <c r="D286" s="302"/>
      <c r="E286" s="302"/>
      <c r="F286" s="44" t="s">
        <v>291</v>
      </c>
      <c r="G286" s="52">
        <v>20</v>
      </c>
      <c r="H286" s="204"/>
      <c r="I286" s="200"/>
    </row>
    <row r="287" spans="1:9" ht="50.4" customHeight="1" x14ac:dyDescent="0.3">
      <c r="A287" s="75"/>
      <c r="B287" s="55"/>
      <c r="C287" s="302" t="s">
        <v>495</v>
      </c>
      <c r="D287" s="302"/>
      <c r="E287" s="302"/>
      <c r="F287" s="44" t="s">
        <v>294</v>
      </c>
      <c r="G287" s="52">
        <v>4</v>
      </c>
      <c r="H287" s="204"/>
      <c r="I287" s="200"/>
    </row>
    <row r="288" spans="1:9" ht="60.6" customHeight="1" x14ac:dyDescent="0.3">
      <c r="A288" s="75"/>
      <c r="B288" s="55"/>
      <c r="C288" s="302" t="s">
        <v>496</v>
      </c>
      <c r="D288" s="302"/>
      <c r="E288" s="302"/>
      <c r="F288" s="44" t="s">
        <v>289</v>
      </c>
      <c r="G288" s="52">
        <v>80</v>
      </c>
      <c r="H288" s="204"/>
      <c r="I288" s="200"/>
    </row>
    <row r="289" spans="1:9" ht="47.4" customHeight="1" x14ac:dyDescent="0.3">
      <c r="A289" s="75"/>
      <c r="B289" s="55"/>
      <c r="C289" s="302" t="s">
        <v>497</v>
      </c>
      <c r="D289" s="302"/>
      <c r="E289" s="302"/>
      <c r="F289" s="44" t="s">
        <v>95</v>
      </c>
      <c r="G289" s="52">
        <v>15</v>
      </c>
      <c r="H289" s="204"/>
      <c r="I289" s="200"/>
    </row>
    <row r="290" spans="1:9" x14ac:dyDescent="0.3">
      <c r="A290" s="75" t="s">
        <v>723</v>
      </c>
      <c r="B290" s="55"/>
      <c r="C290" s="302" t="s">
        <v>288</v>
      </c>
      <c r="D290" s="302"/>
      <c r="E290" s="302"/>
      <c r="F290" s="38"/>
      <c r="H290" s="217"/>
      <c r="I290" s="217"/>
    </row>
    <row r="291" spans="1:9" ht="48.6" customHeight="1" x14ac:dyDescent="0.3">
      <c r="A291" s="75"/>
      <c r="B291" s="55"/>
      <c r="C291" s="302" t="s">
        <v>498</v>
      </c>
      <c r="D291" s="302"/>
      <c r="E291" s="302"/>
      <c r="F291" s="44" t="s">
        <v>96</v>
      </c>
      <c r="G291" s="52">
        <v>4</v>
      </c>
      <c r="H291" s="204"/>
      <c r="I291" s="200"/>
    </row>
    <row r="292" spans="1:9" ht="52.2" customHeight="1" x14ac:dyDescent="0.3">
      <c r="A292" s="75"/>
      <c r="B292" s="55"/>
      <c r="C292" s="302" t="s">
        <v>499</v>
      </c>
      <c r="D292" s="302"/>
      <c r="E292" s="302"/>
      <c r="F292" s="44" t="s">
        <v>96</v>
      </c>
      <c r="G292" s="52">
        <v>4</v>
      </c>
      <c r="H292" s="204"/>
      <c r="I292" s="200"/>
    </row>
    <row r="293" spans="1:9" ht="14.4" customHeight="1" x14ac:dyDescent="0.3">
      <c r="A293" s="25" t="s">
        <v>338</v>
      </c>
      <c r="B293" s="21"/>
      <c r="C293" s="335" t="s">
        <v>760</v>
      </c>
      <c r="D293" s="336"/>
      <c r="E293" s="337"/>
      <c r="F293" s="38"/>
      <c r="H293" s="217"/>
      <c r="I293" s="217"/>
    </row>
    <row r="294" spans="1:9" ht="26.4" x14ac:dyDescent="0.3">
      <c r="A294" s="75" t="s">
        <v>726</v>
      </c>
      <c r="B294" s="25" t="s">
        <v>299</v>
      </c>
      <c r="C294" s="54" t="s">
        <v>725</v>
      </c>
      <c r="F294" s="38"/>
      <c r="H294" s="217"/>
      <c r="I294" s="217"/>
    </row>
    <row r="295" spans="1:9" x14ac:dyDescent="0.3">
      <c r="A295" s="75" t="s">
        <v>727</v>
      </c>
      <c r="B295" s="75" t="s">
        <v>301</v>
      </c>
      <c r="C295" s="302" t="s">
        <v>300</v>
      </c>
      <c r="D295" s="302"/>
      <c r="E295" s="302"/>
      <c r="F295" s="38"/>
      <c r="H295" s="217"/>
      <c r="I295" s="217"/>
    </row>
    <row r="296" spans="1:9" ht="31.8" customHeight="1" x14ac:dyDescent="0.3">
      <c r="A296" s="75"/>
      <c r="B296" s="55"/>
      <c r="C296" s="302" t="s">
        <v>500</v>
      </c>
      <c r="D296" s="302"/>
      <c r="E296" s="302"/>
      <c r="F296" s="256" t="s">
        <v>293</v>
      </c>
      <c r="G296" s="52">
        <v>1</v>
      </c>
      <c r="H296" s="204"/>
      <c r="I296" s="200"/>
    </row>
    <row r="297" spans="1:9" ht="28.8" customHeight="1" x14ac:dyDescent="0.3">
      <c r="A297" s="75"/>
      <c r="B297" s="55"/>
      <c r="C297" s="302" t="s">
        <v>501</v>
      </c>
      <c r="D297" s="302"/>
      <c r="E297" s="302"/>
      <c r="F297" s="256" t="s">
        <v>293</v>
      </c>
      <c r="G297" s="52">
        <v>1</v>
      </c>
      <c r="H297" s="204"/>
      <c r="I297" s="200"/>
    </row>
    <row r="298" spans="1:9" x14ac:dyDescent="0.3">
      <c r="A298" s="75" t="s">
        <v>822</v>
      </c>
      <c r="B298" s="83" t="s">
        <v>1433</v>
      </c>
      <c r="C298" s="329" t="s">
        <v>302</v>
      </c>
      <c r="D298" s="329"/>
      <c r="E298" s="329"/>
      <c r="F298" s="38"/>
      <c r="H298" s="217"/>
      <c r="I298" s="217"/>
    </row>
    <row r="299" spans="1:9" x14ac:dyDescent="0.3">
      <c r="A299" s="75"/>
      <c r="B299" s="55"/>
      <c r="C299" s="302" t="s">
        <v>304</v>
      </c>
      <c r="D299" s="302"/>
      <c r="E299" s="302"/>
      <c r="F299" s="38"/>
      <c r="H299" s="217"/>
      <c r="I299" s="217"/>
    </row>
    <row r="300" spans="1:9" ht="45.6" customHeight="1" x14ac:dyDescent="0.3">
      <c r="A300" s="20"/>
      <c r="B300" s="20"/>
      <c r="C300" s="302" t="s">
        <v>505</v>
      </c>
      <c r="D300" s="302"/>
      <c r="E300" s="302"/>
      <c r="F300" s="38" t="s">
        <v>305</v>
      </c>
      <c r="G300" s="49">
        <v>1</v>
      </c>
      <c r="H300" s="200">
        <v>20000</v>
      </c>
      <c r="I300" s="204"/>
    </row>
    <row r="301" spans="1:9" ht="40.799999999999997" customHeight="1" x14ac:dyDescent="0.3">
      <c r="A301" s="75"/>
      <c r="B301" s="55"/>
      <c r="C301" s="302" t="s">
        <v>506</v>
      </c>
      <c r="D301" s="302"/>
      <c r="E301" s="302"/>
      <c r="F301" s="55" t="s">
        <v>60</v>
      </c>
      <c r="H301" s="200">
        <v>20000</v>
      </c>
      <c r="I301" s="200"/>
    </row>
    <row r="302" spans="1:9" x14ac:dyDescent="0.3">
      <c r="A302" s="75" t="s">
        <v>823</v>
      </c>
      <c r="B302" s="55"/>
      <c r="C302" s="302" t="s">
        <v>306</v>
      </c>
      <c r="D302" s="302"/>
      <c r="E302" s="302"/>
      <c r="F302" s="38"/>
      <c r="H302" s="200"/>
      <c r="I302" s="200"/>
    </row>
    <row r="303" spans="1:9" x14ac:dyDescent="0.3">
      <c r="A303" s="75"/>
      <c r="B303" s="55"/>
      <c r="C303" s="302" t="s">
        <v>307</v>
      </c>
      <c r="D303" s="302"/>
      <c r="E303" s="302"/>
      <c r="F303" s="38"/>
      <c r="H303" s="200"/>
      <c r="I303" s="200"/>
    </row>
    <row r="304" spans="1:9" ht="44.4" customHeight="1" x14ac:dyDescent="0.3">
      <c r="A304" s="75"/>
      <c r="B304" s="55"/>
      <c r="C304" s="302" t="s">
        <v>507</v>
      </c>
      <c r="D304" s="302"/>
      <c r="E304" s="302"/>
      <c r="F304" s="55" t="s">
        <v>95</v>
      </c>
      <c r="G304" s="49">
        <v>25</v>
      </c>
      <c r="H304" s="200"/>
      <c r="I304" s="200"/>
    </row>
    <row r="305" spans="1:9" ht="21" customHeight="1" x14ac:dyDescent="0.3">
      <c r="A305" s="75" t="s">
        <v>824</v>
      </c>
      <c r="B305" s="55"/>
      <c r="C305" s="302" t="s">
        <v>308</v>
      </c>
      <c r="D305" s="302"/>
      <c r="E305" s="302"/>
      <c r="F305" s="38"/>
      <c r="H305" s="217"/>
      <c r="I305" s="225"/>
    </row>
    <row r="306" spans="1:9" ht="54.6" customHeight="1" x14ac:dyDescent="0.3">
      <c r="A306" s="48"/>
      <c r="C306" s="301" t="s">
        <v>820</v>
      </c>
      <c r="D306" s="302"/>
      <c r="E306" s="302"/>
      <c r="F306" s="61" t="s">
        <v>95</v>
      </c>
      <c r="G306" s="257">
        <v>30</v>
      </c>
      <c r="H306" s="229"/>
      <c r="I306" s="236"/>
    </row>
    <row r="307" spans="1:9" ht="23.4" customHeight="1" x14ac:dyDescent="0.3">
      <c r="A307" s="271" t="s">
        <v>30</v>
      </c>
      <c r="B307" s="271"/>
      <c r="C307" s="271"/>
      <c r="D307" s="271"/>
      <c r="E307" s="271"/>
      <c r="F307" s="271"/>
      <c r="G307" s="271"/>
      <c r="H307" s="271"/>
      <c r="I307" s="196" t="s">
        <v>811</v>
      </c>
    </row>
    <row r="308" spans="1:9" ht="23.4" customHeight="1" x14ac:dyDescent="0.3">
      <c r="A308" s="289" t="s">
        <v>1163</v>
      </c>
      <c r="B308" s="289"/>
      <c r="C308" s="289"/>
      <c r="D308" s="289"/>
      <c r="E308" s="289"/>
      <c r="F308" s="289"/>
      <c r="G308" s="289"/>
      <c r="H308" s="289"/>
      <c r="I308" s="289"/>
    </row>
    <row r="309" spans="1:9" ht="23.4" customHeight="1" x14ac:dyDescent="0.3">
      <c r="A309" s="24" t="s">
        <v>1</v>
      </c>
      <c r="B309" s="24" t="s">
        <v>2</v>
      </c>
      <c r="C309" s="311" t="s">
        <v>3</v>
      </c>
      <c r="D309" s="312"/>
      <c r="E309" s="312"/>
      <c r="F309" s="24" t="s">
        <v>4</v>
      </c>
      <c r="G309" s="1" t="s">
        <v>5</v>
      </c>
      <c r="H309" s="190" t="s">
        <v>6</v>
      </c>
      <c r="I309" s="191" t="s">
        <v>7</v>
      </c>
    </row>
    <row r="310" spans="1:9" ht="23.4" customHeight="1" x14ac:dyDescent="0.3">
      <c r="A310" s="274" t="s">
        <v>31</v>
      </c>
      <c r="B310" s="275"/>
      <c r="C310" s="275"/>
      <c r="D310" s="275"/>
      <c r="E310" s="275"/>
      <c r="F310" s="275"/>
      <c r="G310" s="275"/>
      <c r="H310" s="276"/>
      <c r="I310" s="211" t="str">
        <f>I307</f>
        <v>R</v>
      </c>
    </row>
    <row r="311" spans="1:9" ht="22.2" customHeight="1" x14ac:dyDescent="0.3">
      <c r="A311" s="48"/>
      <c r="C311" s="301" t="s">
        <v>309</v>
      </c>
      <c r="D311" s="302"/>
      <c r="E311" s="302"/>
      <c r="F311" s="296" t="s">
        <v>95</v>
      </c>
      <c r="G311" s="376">
        <v>30</v>
      </c>
      <c r="H311" s="330"/>
      <c r="I311" s="361"/>
    </row>
    <row r="312" spans="1:9" ht="56.4" customHeight="1" x14ac:dyDescent="0.3">
      <c r="A312" s="48" t="s">
        <v>825</v>
      </c>
      <c r="C312" s="301" t="s">
        <v>821</v>
      </c>
      <c r="D312" s="302"/>
      <c r="E312" s="302"/>
      <c r="F312" s="296"/>
      <c r="G312" s="376"/>
      <c r="H312" s="330"/>
      <c r="I312" s="361"/>
    </row>
    <row r="313" spans="1:9" ht="35.4" customHeight="1" x14ac:dyDescent="0.3">
      <c r="A313" s="48"/>
      <c r="C313" s="301" t="s">
        <v>310</v>
      </c>
      <c r="D313" s="302"/>
      <c r="E313" s="302"/>
      <c r="F313" s="38"/>
      <c r="H313" s="217"/>
      <c r="I313" s="225"/>
    </row>
    <row r="314" spans="1:9" ht="14.4" x14ac:dyDescent="0.3">
      <c r="A314" s="48" t="s">
        <v>826</v>
      </c>
      <c r="B314" s="170" t="s">
        <v>1434</v>
      </c>
      <c r="C314" s="63" t="s">
        <v>312</v>
      </c>
      <c r="D314" s="62"/>
      <c r="E314" s="62"/>
      <c r="F314" s="38"/>
      <c r="H314" s="217"/>
      <c r="I314" s="225"/>
    </row>
    <row r="315" spans="1:9" ht="34.799999999999997" customHeight="1" x14ac:dyDescent="0.3">
      <c r="A315" s="48"/>
      <c r="C315" s="301" t="s">
        <v>509</v>
      </c>
      <c r="D315" s="302"/>
      <c r="E315" s="303"/>
      <c r="F315" s="61" t="s">
        <v>291</v>
      </c>
      <c r="G315" s="49">
        <v>5</v>
      </c>
      <c r="H315" s="204"/>
      <c r="I315" s="298"/>
    </row>
    <row r="316" spans="1:9" x14ac:dyDescent="0.3">
      <c r="A316" s="48"/>
      <c r="C316" s="301" t="s">
        <v>510</v>
      </c>
      <c r="D316" s="302"/>
      <c r="E316" s="303"/>
      <c r="F316" s="38"/>
      <c r="H316" s="204"/>
      <c r="I316" s="298"/>
    </row>
    <row r="317" spans="1:9" ht="34.799999999999997" customHeight="1" x14ac:dyDescent="0.3">
      <c r="A317" s="48"/>
      <c r="C317" s="301" t="s">
        <v>511</v>
      </c>
      <c r="D317" s="302"/>
      <c r="E317" s="303"/>
      <c r="F317" s="61" t="s">
        <v>315</v>
      </c>
      <c r="G317" s="49">
        <v>500</v>
      </c>
      <c r="H317" s="204"/>
      <c r="I317" s="200"/>
    </row>
    <row r="318" spans="1:9" ht="29.4" customHeight="1" x14ac:dyDescent="0.3">
      <c r="A318" s="48"/>
      <c r="C318" s="301" t="s">
        <v>314</v>
      </c>
      <c r="D318" s="302"/>
      <c r="E318" s="303"/>
      <c r="F318" s="61"/>
      <c r="H318" s="217"/>
      <c r="I318" s="200"/>
    </row>
    <row r="319" spans="1:9" ht="30.6" customHeight="1" x14ac:dyDescent="0.3">
      <c r="A319" s="48"/>
      <c r="C319" s="301" t="s">
        <v>512</v>
      </c>
      <c r="D319" s="302"/>
      <c r="E319" s="303"/>
      <c r="F319" s="61" t="s">
        <v>315</v>
      </c>
      <c r="G319" s="49">
        <v>0</v>
      </c>
      <c r="H319" s="217"/>
      <c r="I319" s="225"/>
    </row>
    <row r="320" spans="1:9" ht="32.4" customHeight="1" x14ac:dyDescent="0.3">
      <c r="A320" s="48"/>
      <c r="C320" s="301" t="s">
        <v>513</v>
      </c>
      <c r="D320" s="302"/>
      <c r="E320" s="303"/>
      <c r="F320" s="61" t="s">
        <v>315</v>
      </c>
      <c r="G320" s="49">
        <v>0</v>
      </c>
      <c r="H320" s="217"/>
      <c r="I320" s="225"/>
    </row>
    <row r="321" spans="1:9" ht="14.4" x14ac:dyDescent="0.3">
      <c r="A321" s="48" t="s">
        <v>827</v>
      </c>
      <c r="B321" s="170" t="s">
        <v>1435</v>
      </c>
      <c r="C321" s="64" t="s">
        <v>316</v>
      </c>
      <c r="D321" s="62"/>
      <c r="E321" s="62"/>
      <c r="F321" s="38"/>
      <c r="H321" s="217"/>
      <c r="I321" s="225"/>
    </row>
    <row r="322" spans="1:9" x14ac:dyDescent="0.3">
      <c r="A322" s="48" t="s">
        <v>828</v>
      </c>
      <c r="C322" s="301" t="s">
        <v>317</v>
      </c>
      <c r="D322" s="302"/>
      <c r="E322" s="303"/>
      <c r="F322" s="38"/>
      <c r="H322" s="217"/>
      <c r="I322" s="225"/>
    </row>
    <row r="323" spans="1:9" ht="43.8" customHeight="1" x14ac:dyDescent="0.3">
      <c r="A323" s="48"/>
      <c r="C323" s="301" t="s">
        <v>514</v>
      </c>
      <c r="D323" s="302"/>
      <c r="E323" s="303"/>
      <c r="F323" s="61" t="s">
        <v>95</v>
      </c>
      <c r="G323" s="49">
        <v>75</v>
      </c>
      <c r="H323" s="204"/>
      <c r="I323" s="200"/>
    </row>
    <row r="324" spans="1:9" x14ac:dyDescent="0.3">
      <c r="A324" s="48" t="s">
        <v>829</v>
      </c>
      <c r="C324" s="301" t="s">
        <v>318</v>
      </c>
      <c r="D324" s="302"/>
      <c r="E324" s="303"/>
      <c r="F324" s="38"/>
      <c r="H324" s="217"/>
      <c r="I324" s="225"/>
    </row>
    <row r="325" spans="1:9" ht="34.200000000000003" customHeight="1" x14ac:dyDescent="0.3">
      <c r="A325" s="48"/>
      <c r="C325" s="301" t="s">
        <v>515</v>
      </c>
      <c r="D325" s="302"/>
      <c r="E325" s="303"/>
      <c r="F325" s="61" t="s">
        <v>77</v>
      </c>
      <c r="G325" s="49">
        <v>0</v>
      </c>
      <c r="H325" s="217"/>
      <c r="I325" s="225"/>
    </row>
    <row r="326" spans="1:9" ht="14.4" x14ac:dyDescent="0.3">
      <c r="A326" s="48" t="s">
        <v>830</v>
      </c>
      <c r="B326" s="170" t="s">
        <v>1428</v>
      </c>
      <c r="C326" s="64" t="s">
        <v>319</v>
      </c>
      <c r="D326" s="64"/>
      <c r="E326" s="64"/>
      <c r="F326" s="38"/>
      <c r="H326" s="217"/>
      <c r="I326" s="225"/>
    </row>
    <row r="327" spans="1:9" ht="29.4" customHeight="1" x14ac:dyDescent="0.3">
      <c r="A327" s="48"/>
      <c r="C327" s="301" t="s">
        <v>320</v>
      </c>
      <c r="D327" s="302"/>
      <c r="E327" s="303"/>
      <c r="F327" s="38"/>
      <c r="H327" s="217"/>
      <c r="I327" s="225"/>
    </row>
    <row r="328" spans="1:9" x14ac:dyDescent="0.3">
      <c r="A328" s="48" t="s">
        <v>831</v>
      </c>
      <c r="C328" s="301" t="s">
        <v>321</v>
      </c>
      <c r="D328" s="302"/>
      <c r="E328" s="303"/>
      <c r="F328" s="38"/>
      <c r="H328" s="217"/>
      <c r="I328" s="225"/>
    </row>
    <row r="329" spans="1:9" ht="54.6" customHeight="1" x14ac:dyDescent="0.3">
      <c r="A329" s="48"/>
      <c r="C329" s="301" t="s">
        <v>516</v>
      </c>
      <c r="D329" s="302"/>
      <c r="E329" s="303"/>
      <c r="F329" s="61" t="s">
        <v>289</v>
      </c>
      <c r="G329" s="49">
        <v>25</v>
      </c>
      <c r="H329" s="204"/>
      <c r="I329" s="200"/>
    </row>
    <row r="330" spans="1:9" x14ac:dyDescent="0.3">
      <c r="A330" s="48" t="s">
        <v>755</v>
      </c>
      <c r="C330" s="301" t="s">
        <v>322</v>
      </c>
      <c r="D330" s="302"/>
      <c r="E330" s="303"/>
      <c r="F330" s="38"/>
      <c r="H330" s="206"/>
      <c r="I330" s="200"/>
    </row>
    <row r="331" spans="1:9" ht="61.2" customHeight="1" x14ac:dyDescent="0.3">
      <c r="A331" s="48"/>
      <c r="C331" s="301" t="s">
        <v>517</v>
      </c>
      <c r="D331" s="302"/>
      <c r="E331" s="303"/>
      <c r="F331" s="61" t="s">
        <v>289</v>
      </c>
      <c r="G331" s="49">
        <v>25</v>
      </c>
      <c r="H331" s="204"/>
      <c r="I331" s="200"/>
    </row>
    <row r="332" spans="1:9" ht="50.4" customHeight="1" x14ac:dyDescent="0.25">
      <c r="A332" s="48" t="s">
        <v>832</v>
      </c>
      <c r="B332" s="83" t="s">
        <v>535</v>
      </c>
      <c r="C332" s="342" t="s">
        <v>534</v>
      </c>
      <c r="D332" s="342"/>
      <c r="E332" s="343"/>
      <c r="F332" s="61" t="s">
        <v>289</v>
      </c>
      <c r="G332" s="49">
        <v>30</v>
      </c>
      <c r="H332" s="204"/>
      <c r="I332" s="200"/>
    </row>
    <row r="333" spans="1:9" ht="24" customHeight="1" x14ac:dyDescent="0.25">
      <c r="A333" s="48" t="s">
        <v>833</v>
      </c>
      <c r="B333" s="83" t="s">
        <v>537</v>
      </c>
      <c r="C333" s="84" t="s">
        <v>536</v>
      </c>
      <c r="D333" s="33"/>
      <c r="E333" s="33"/>
      <c r="F333" s="61"/>
      <c r="H333" s="204"/>
      <c r="I333" s="195"/>
    </row>
    <row r="334" spans="1:9" ht="48.6" customHeight="1" x14ac:dyDescent="0.3">
      <c r="A334" s="48"/>
      <c r="B334" s="83"/>
      <c r="C334" s="85" t="s">
        <v>538</v>
      </c>
      <c r="D334" s="302" t="s">
        <v>539</v>
      </c>
      <c r="E334" s="303"/>
      <c r="F334" s="61" t="s">
        <v>289</v>
      </c>
      <c r="G334" s="49">
        <v>30</v>
      </c>
      <c r="H334" s="204"/>
      <c r="I334" s="200"/>
    </row>
    <row r="335" spans="1:9" ht="37.799999999999997" customHeight="1" x14ac:dyDescent="0.3">
      <c r="A335" s="48"/>
      <c r="B335" s="83"/>
      <c r="C335" s="85" t="s">
        <v>540</v>
      </c>
      <c r="D335" s="302" t="s">
        <v>541</v>
      </c>
      <c r="E335" s="303"/>
      <c r="F335" s="61" t="s">
        <v>289</v>
      </c>
      <c r="G335" s="49">
        <v>30</v>
      </c>
      <c r="H335" s="204"/>
      <c r="I335" s="200"/>
    </row>
    <row r="336" spans="1:9" ht="26.4" x14ac:dyDescent="0.3">
      <c r="A336" s="48" t="s">
        <v>834</v>
      </c>
      <c r="B336" s="25" t="s">
        <v>324</v>
      </c>
      <c r="C336" s="339" t="s">
        <v>323</v>
      </c>
      <c r="D336" s="340"/>
      <c r="E336" s="341"/>
      <c r="F336" s="78"/>
      <c r="H336" s="206"/>
      <c r="I336" s="230"/>
    </row>
    <row r="337" spans="1:9" ht="31.2" customHeight="1" x14ac:dyDescent="0.25">
      <c r="A337" s="48"/>
      <c r="B337" s="164"/>
      <c r="C337" s="301" t="s">
        <v>518</v>
      </c>
      <c r="D337" s="302"/>
      <c r="E337" s="303"/>
      <c r="F337" s="61" t="s">
        <v>532</v>
      </c>
      <c r="G337" s="49">
        <v>1</v>
      </c>
      <c r="H337" s="204"/>
      <c r="I337" s="230"/>
    </row>
    <row r="338" spans="1:9" ht="33.6" customHeight="1" x14ac:dyDescent="0.3">
      <c r="A338" s="274" t="s">
        <v>1378</v>
      </c>
      <c r="B338" s="275"/>
      <c r="C338" s="275"/>
      <c r="D338" s="275"/>
      <c r="E338" s="275"/>
      <c r="F338" s="275"/>
      <c r="G338" s="275"/>
      <c r="H338" s="276"/>
      <c r="I338" s="196" t="s">
        <v>811</v>
      </c>
    </row>
    <row r="339" spans="1:9" ht="33.6" customHeight="1" x14ac:dyDescent="0.3">
      <c r="A339" s="33"/>
      <c r="B339" s="33"/>
      <c r="C339" s="33"/>
      <c r="D339" s="33"/>
      <c r="E339" s="33"/>
      <c r="F339" s="33"/>
      <c r="G339" s="33"/>
    </row>
    <row r="340" spans="1:9" ht="27.6" customHeight="1" x14ac:dyDescent="0.3">
      <c r="A340" s="53"/>
      <c r="B340" s="33"/>
      <c r="C340" s="33"/>
      <c r="D340" s="33"/>
      <c r="E340" s="33"/>
      <c r="F340" s="33"/>
      <c r="G340" s="33"/>
    </row>
  </sheetData>
  <mergeCells count="320">
    <mergeCell ref="A24:H24"/>
    <mergeCell ref="A25:I25"/>
    <mergeCell ref="C26:E26"/>
    <mergeCell ref="A27:H27"/>
    <mergeCell ref="A70:H70"/>
    <mergeCell ref="A71:I71"/>
    <mergeCell ref="C72:E72"/>
    <mergeCell ref="A73:H73"/>
    <mergeCell ref="A338:H338"/>
    <mergeCell ref="C331:E331"/>
    <mergeCell ref="C332:E332"/>
    <mergeCell ref="D334:E334"/>
    <mergeCell ref="D335:E335"/>
    <mergeCell ref="C336:E336"/>
    <mergeCell ref="C337:E337"/>
    <mergeCell ref="C324:E324"/>
    <mergeCell ref="C325:E325"/>
    <mergeCell ref="C327:E327"/>
    <mergeCell ref="C328:E328"/>
    <mergeCell ref="C329:E329"/>
    <mergeCell ref="C330:E330"/>
    <mergeCell ref="C319:E319"/>
    <mergeCell ref="C320:E320"/>
    <mergeCell ref="C322:E322"/>
    <mergeCell ref="C323:E323"/>
    <mergeCell ref="C313:E313"/>
    <mergeCell ref="C315:E315"/>
    <mergeCell ref="I315:I316"/>
    <mergeCell ref="C316:E316"/>
    <mergeCell ref="C311:E311"/>
    <mergeCell ref="F311:F312"/>
    <mergeCell ref="G311:G312"/>
    <mergeCell ref="H311:H312"/>
    <mergeCell ref="I311:I312"/>
    <mergeCell ref="C312:E312"/>
    <mergeCell ref="C305:E305"/>
    <mergeCell ref="C317:E317"/>
    <mergeCell ref="C318:E318"/>
    <mergeCell ref="C306:E306"/>
    <mergeCell ref="C301:E301"/>
    <mergeCell ref="C302:E302"/>
    <mergeCell ref="C303:E303"/>
    <mergeCell ref="C304:E304"/>
    <mergeCell ref="C300:E300"/>
    <mergeCell ref="A307:H307"/>
    <mergeCell ref="A308:I308"/>
    <mergeCell ref="C309:E309"/>
    <mergeCell ref="A310:H310"/>
    <mergeCell ref="C297:E297"/>
    <mergeCell ref="C298:E298"/>
    <mergeCell ref="C299:E299"/>
    <mergeCell ref="C290:E290"/>
    <mergeCell ref="C291:E291"/>
    <mergeCell ref="C292:E292"/>
    <mergeCell ref="C293:E293"/>
    <mergeCell ref="C295:E295"/>
    <mergeCell ref="C296:E296"/>
    <mergeCell ref="C284:E284"/>
    <mergeCell ref="C285:E285"/>
    <mergeCell ref="C286:E286"/>
    <mergeCell ref="C287:E287"/>
    <mergeCell ref="C288:E288"/>
    <mergeCell ref="C289:E289"/>
    <mergeCell ref="C274:E274"/>
    <mergeCell ref="C275:E275"/>
    <mergeCell ref="C276:E276"/>
    <mergeCell ref="C281:E281"/>
    <mergeCell ref="C282:E282"/>
    <mergeCell ref="C283:E283"/>
    <mergeCell ref="A277:H277"/>
    <mergeCell ref="A278:I278"/>
    <mergeCell ref="C279:E279"/>
    <mergeCell ref="A280:H280"/>
    <mergeCell ref="C268:E268"/>
    <mergeCell ref="C269:E269"/>
    <mergeCell ref="C270:E270"/>
    <mergeCell ref="C271:E271"/>
    <mergeCell ref="C272:E272"/>
    <mergeCell ref="C273:E273"/>
    <mergeCell ref="C262:E262"/>
    <mergeCell ref="C263:E263"/>
    <mergeCell ref="C264:E264"/>
    <mergeCell ref="C265:E265"/>
    <mergeCell ref="C266:E266"/>
    <mergeCell ref="C267:E267"/>
    <mergeCell ref="C257:E257"/>
    <mergeCell ref="C258:E258"/>
    <mergeCell ref="C259:E259"/>
    <mergeCell ref="C260:E260"/>
    <mergeCell ref="C261:E261"/>
    <mergeCell ref="C250:E250"/>
    <mergeCell ref="C251:E251"/>
    <mergeCell ref="C252:E252"/>
    <mergeCell ref="C253:E253"/>
    <mergeCell ref="C254:E254"/>
    <mergeCell ref="C255:E255"/>
    <mergeCell ref="C248:E248"/>
    <mergeCell ref="C249:E249"/>
    <mergeCell ref="C247:E247"/>
    <mergeCell ref="C256:E256"/>
    <mergeCell ref="C237:E237"/>
    <mergeCell ref="C234:E234"/>
    <mergeCell ref="C235:E235"/>
    <mergeCell ref="C236:E236"/>
    <mergeCell ref="C233:E233"/>
    <mergeCell ref="A242:H242"/>
    <mergeCell ref="A243:I243"/>
    <mergeCell ref="C244:E244"/>
    <mergeCell ref="A245:H245"/>
    <mergeCell ref="C231:E231"/>
    <mergeCell ref="C232:E232"/>
    <mergeCell ref="C225:E225"/>
    <mergeCell ref="C226:E226"/>
    <mergeCell ref="C227:E227"/>
    <mergeCell ref="C228:E228"/>
    <mergeCell ref="C229:E229"/>
    <mergeCell ref="C230:E230"/>
    <mergeCell ref="C219:E219"/>
    <mergeCell ref="C220:E220"/>
    <mergeCell ref="C221:E221"/>
    <mergeCell ref="C222:E222"/>
    <mergeCell ref="C223:E223"/>
    <mergeCell ref="C224:E224"/>
    <mergeCell ref="C209:E209"/>
    <mergeCell ref="C214:E214"/>
    <mergeCell ref="C215:E215"/>
    <mergeCell ref="C216:E216"/>
    <mergeCell ref="C217:E217"/>
    <mergeCell ref="C218:E218"/>
    <mergeCell ref="C203:E203"/>
    <mergeCell ref="C204:E204"/>
    <mergeCell ref="C205:E205"/>
    <mergeCell ref="C206:E206"/>
    <mergeCell ref="C207:E207"/>
    <mergeCell ref="C208:E208"/>
    <mergeCell ref="A210:H210"/>
    <mergeCell ref="A211:I211"/>
    <mergeCell ref="C212:E212"/>
    <mergeCell ref="A213:H213"/>
    <mergeCell ref="C197:E197"/>
    <mergeCell ref="C198:E198"/>
    <mergeCell ref="C199:E199"/>
    <mergeCell ref="C200:E200"/>
    <mergeCell ref="C201:E201"/>
    <mergeCell ref="C202:E202"/>
    <mergeCell ref="C191:E191"/>
    <mergeCell ref="C192:E192"/>
    <mergeCell ref="C193:E193"/>
    <mergeCell ref="C194:E194"/>
    <mergeCell ref="C195:E195"/>
    <mergeCell ref="C196:E196"/>
    <mergeCell ref="C181:E181"/>
    <mergeCell ref="C186:E186"/>
    <mergeCell ref="C187:E187"/>
    <mergeCell ref="C188:E188"/>
    <mergeCell ref="C189:E189"/>
    <mergeCell ref="C190:E190"/>
    <mergeCell ref="A182:H182"/>
    <mergeCell ref="A183:I183"/>
    <mergeCell ref="C184:E184"/>
    <mergeCell ref="A185:H185"/>
    <mergeCell ref="C170:E170"/>
    <mergeCell ref="C171:E171"/>
    <mergeCell ref="C178:E178"/>
    <mergeCell ref="C180:E180"/>
    <mergeCell ref="C176:E176"/>
    <mergeCell ref="C177:E177"/>
    <mergeCell ref="C175:E175"/>
    <mergeCell ref="C161:E161"/>
    <mergeCell ref="C162:E162"/>
    <mergeCell ref="C163:E163"/>
    <mergeCell ref="C164:E164"/>
    <mergeCell ref="C168:E168"/>
    <mergeCell ref="C169:E169"/>
    <mergeCell ref="C151:E151"/>
    <mergeCell ref="C152:E152"/>
    <mergeCell ref="C153:E153"/>
    <mergeCell ref="C154:E154"/>
    <mergeCell ref="C160:E160"/>
    <mergeCell ref="C165:E165"/>
    <mergeCell ref="C166:E166"/>
    <mergeCell ref="C167:E167"/>
    <mergeCell ref="A155:H155"/>
    <mergeCell ref="C159:E159"/>
    <mergeCell ref="A156:I156"/>
    <mergeCell ref="C157:E157"/>
    <mergeCell ref="A158:H158"/>
    <mergeCell ref="C140:E140"/>
    <mergeCell ref="C145:E145"/>
    <mergeCell ref="C146:E146"/>
    <mergeCell ref="C147:E147"/>
    <mergeCell ref="C148:E148"/>
    <mergeCell ref="C149:E149"/>
    <mergeCell ref="C150:E150"/>
    <mergeCell ref="C141:E141"/>
    <mergeCell ref="C142:E142"/>
    <mergeCell ref="C143:E143"/>
    <mergeCell ref="C144:E144"/>
    <mergeCell ref="C137:E137"/>
    <mergeCell ref="C138:E138"/>
    <mergeCell ref="C139:E139"/>
    <mergeCell ref="C126:E126"/>
    <mergeCell ref="C131:E131"/>
    <mergeCell ref="C132:E132"/>
    <mergeCell ref="C133:E133"/>
    <mergeCell ref="C134:E134"/>
    <mergeCell ref="C135:E135"/>
    <mergeCell ref="A130:H130"/>
    <mergeCell ref="A127:H127"/>
    <mergeCell ref="A128:I128"/>
    <mergeCell ref="C129:E129"/>
    <mergeCell ref="C110:E110"/>
    <mergeCell ref="C111:E111"/>
    <mergeCell ref="C112:E112"/>
    <mergeCell ref="C119:E119"/>
    <mergeCell ref="C120:E120"/>
    <mergeCell ref="C125:E125"/>
    <mergeCell ref="C108:E108"/>
    <mergeCell ref="C109:E109"/>
    <mergeCell ref="C136:E136"/>
    <mergeCell ref="C113:E113"/>
    <mergeCell ref="C114:E114"/>
    <mergeCell ref="C115:E115"/>
    <mergeCell ref="C116:E116"/>
    <mergeCell ref="C117:E117"/>
    <mergeCell ref="C99:E99"/>
    <mergeCell ref="C104:E104"/>
    <mergeCell ref="C105:E105"/>
    <mergeCell ref="C106:E106"/>
    <mergeCell ref="C107:E107"/>
    <mergeCell ref="C92:E92"/>
    <mergeCell ref="C94:E94"/>
    <mergeCell ref="C95:E95"/>
    <mergeCell ref="C96:E96"/>
    <mergeCell ref="C97:E97"/>
    <mergeCell ref="C98:E98"/>
    <mergeCell ref="C93:E93"/>
    <mergeCell ref="A100:H100"/>
    <mergeCell ref="A101:I101"/>
    <mergeCell ref="C102:E102"/>
    <mergeCell ref="A103:H103"/>
    <mergeCell ref="C85:E85"/>
    <mergeCell ref="C88:E88"/>
    <mergeCell ref="C89:E89"/>
    <mergeCell ref="C91:E91"/>
    <mergeCell ref="C77:E77"/>
    <mergeCell ref="C78:E78"/>
    <mergeCell ref="C79:E79"/>
    <mergeCell ref="C81:E81"/>
    <mergeCell ref="C82:E82"/>
    <mergeCell ref="C67:E67"/>
    <mergeCell ref="C68:E68"/>
    <mergeCell ref="C69:E69"/>
    <mergeCell ref="C74:E74"/>
    <mergeCell ref="C75:E75"/>
    <mergeCell ref="C76:E76"/>
    <mergeCell ref="C66:E66"/>
    <mergeCell ref="C83:E83"/>
    <mergeCell ref="C84:E84"/>
    <mergeCell ref="C56:E56"/>
    <mergeCell ref="C57:E57"/>
    <mergeCell ref="C58:E58"/>
    <mergeCell ref="C54:E54"/>
    <mergeCell ref="C50:E50"/>
    <mergeCell ref="C52:E52"/>
    <mergeCell ref="C53:E53"/>
    <mergeCell ref="C65:E65"/>
    <mergeCell ref="C59:E59"/>
    <mergeCell ref="C60:E60"/>
    <mergeCell ref="C61:E61"/>
    <mergeCell ref="C62:E62"/>
    <mergeCell ref="C63:E63"/>
    <mergeCell ref="C64:E64"/>
    <mergeCell ref="C39:E39"/>
    <mergeCell ref="A44:H44"/>
    <mergeCell ref="A45:I45"/>
    <mergeCell ref="C46:E46"/>
    <mergeCell ref="A47:H47"/>
    <mergeCell ref="C28:E28"/>
    <mergeCell ref="C29:E29"/>
    <mergeCell ref="C30:E30"/>
    <mergeCell ref="C31:E31"/>
    <mergeCell ref="C32:E32"/>
    <mergeCell ref="C33:E33"/>
    <mergeCell ref="C9:E9"/>
    <mergeCell ref="C10:E10"/>
    <mergeCell ref="C11:E11"/>
    <mergeCell ref="C12:E12"/>
    <mergeCell ref="C13:E13"/>
    <mergeCell ref="C14:E14"/>
    <mergeCell ref="A1:I1"/>
    <mergeCell ref="C2:E2"/>
    <mergeCell ref="C5:E5"/>
    <mergeCell ref="C6:E6"/>
    <mergeCell ref="C7:E7"/>
    <mergeCell ref="C8:E8"/>
    <mergeCell ref="C15:E15"/>
    <mergeCell ref="C16:E16"/>
    <mergeCell ref="C20:E20"/>
    <mergeCell ref="C21:E21"/>
    <mergeCell ref="C22:E22"/>
    <mergeCell ref="C241:E241"/>
    <mergeCell ref="C246:E246"/>
    <mergeCell ref="C240:E240"/>
    <mergeCell ref="C239:E239"/>
    <mergeCell ref="C238:E238"/>
    <mergeCell ref="C23:E23"/>
    <mergeCell ref="C17:E17"/>
    <mergeCell ref="C18:E18"/>
    <mergeCell ref="C19:E19"/>
    <mergeCell ref="C40:E40"/>
    <mergeCell ref="C41:E41"/>
    <mergeCell ref="C43:E43"/>
    <mergeCell ref="C48:E48"/>
    <mergeCell ref="C49:E49"/>
    <mergeCell ref="C34:E34"/>
    <mergeCell ref="C35:E35"/>
    <mergeCell ref="C36:E36"/>
    <mergeCell ref="C37:E37"/>
    <mergeCell ref="C38:E38"/>
  </mergeCells>
  <phoneticPr fontId="16" type="noConversion"/>
  <pageMargins left="0.7" right="0.7" top="0.75" bottom="0.75" header="0.3" footer="0.3"/>
  <pageSetup paperSize="9" scale="65" orientation="portrait" r:id="rId1"/>
  <rowBreaks count="11" manualBreakCount="11">
    <brk id="24" max="16383" man="1"/>
    <brk id="44" max="16383" man="1"/>
    <brk id="70" max="16383" man="1"/>
    <brk id="100" max="16383" man="1"/>
    <brk id="127" max="16383" man="1"/>
    <brk id="155" max="16383" man="1"/>
    <brk id="182" max="16383" man="1"/>
    <brk id="210" max="16383" man="1"/>
    <brk id="242" max="16383" man="1"/>
    <brk id="277" max="16383" man="1"/>
    <brk id="30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1BC3D-B4D5-432B-830B-930F7A8879A5}">
  <dimension ref="A1:I327"/>
  <sheetViews>
    <sheetView showGridLines="0" view="pageBreakPreview" topLeftCell="A114" zoomScale="70" zoomScaleNormal="100" zoomScaleSheetLayoutView="70" workbookViewId="0">
      <selection activeCell="C135" sqref="C135:E136"/>
    </sheetView>
  </sheetViews>
  <sheetFormatPr defaultRowHeight="14.4" x14ac:dyDescent="0.3"/>
  <cols>
    <col min="1" max="1" width="12.33203125" customWidth="1"/>
    <col min="2" max="2" width="10.6640625" customWidth="1"/>
    <col min="3" max="3" width="4.33203125" customWidth="1"/>
    <col min="4" max="4" width="3.6640625" customWidth="1"/>
    <col min="5" max="5" width="47.33203125" customWidth="1"/>
    <col min="6" max="6" width="6.6640625" customWidth="1"/>
    <col min="7" max="7" width="8.109375" customWidth="1"/>
    <col min="8" max="8" width="15.44140625" style="252" customWidth="1"/>
    <col min="9" max="9" width="20" style="252" customWidth="1"/>
  </cols>
  <sheetData>
    <row r="1" spans="1:9" ht="16.8" customHeight="1" x14ac:dyDescent="0.3">
      <c r="A1" s="314" t="s">
        <v>1164</v>
      </c>
      <c r="B1" s="314"/>
      <c r="C1" s="314"/>
      <c r="D1" s="314"/>
      <c r="E1" s="314"/>
      <c r="F1" s="314"/>
      <c r="G1" s="314"/>
      <c r="H1" s="314"/>
      <c r="I1" s="314"/>
    </row>
    <row r="2" spans="1:9" ht="26.4" x14ac:dyDescent="0.3">
      <c r="A2" s="98" t="s">
        <v>1</v>
      </c>
      <c r="B2" s="98" t="s">
        <v>2</v>
      </c>
      <c r="C2" s="357" t="s">
        <v>3</v>
      </c>
      <c r="D2" s="358"/>
      <c r="E2" s="358"/>
      <c r="F2" s="98" t="s">
        <v>4</v>
      </c>
      <c r="G2" s="99" t="s">
        <v>5</v>
      </c>
      <c r="H2" s="231" t="s">
        <v>6</v>
      </c>
      <c r="I2" s="232" t="s">
        <v>7</v>
      </c>
    </row>
    <row r="3" spans="1:9" ht="24" customHeight="1" x14ac:dyDescent="0.3">
      <c r="A3" s="103">
        <v>1</v>
      </c>
      <c r="B3" s="98"/>
      <c r="C3" s="350" t="s">
        <v>836</v>
      </c>
      <c r="D3" s="350"/>
      <c r="E3" s="350"/>
      <c r="F3" s="98"/>
      <c r="G3" s="131"/>
      <c r="H3" s="239"/>
      <c r="I3" s="240"/>
    </row>
    <row r="4" spans="1:9" ht="26.4" x14ac:dyDescent="0.3">
      <c r="A4" s="15" t="s">
        <v>148</v>
      </c>
      <c r="B4" s="25" t="s">
        <v>837</v>
      </c>
      <c r="C4" s="309" t="s">
        <v>838</v>
      </c>
      <c r="D4" s="309"/>
      <c r="E4" s="309"/>
      <c r="F4" s="132"/>
      <c r="G4" s="133"/>
      <c r="H4" s="241"/>
      <c r="I4" s="242"/>
    </row>
    <row r="5" spans="1:9" ht="31.8" customHeight="1" x14ac:dyDescent="0.3">
      <c r="A5" s="13" t="s">
        <v>376</v>
      </c>
      <c r="B5" s="21" t="s">
        <v>839</v>
      </c>
      <c r="C5" s="299" t="s">
        <v>840</v>
      </c>
      <c r="D5" s="299"/>
      <c r="E5" s="299"/>
      <c r="F5" s="21" t="s">
        <v>289</v>
      </c>
      <c r="G5" s="19">
        <v>380</v>
      </c>
      <c r="H5" s="204"/>
      <c r="I5" s="195"/>
    </row>
    <row r="6" spans="1:9" ht="31.8" customHeight="1" x14ac:dyDescent="0.3">
      <c r="A6" s="13" t="s">
        <v>377</v>
      </c>
      <c r="B6" s="21" t="s">
        <v>841</v>
      </c>
      <c r="C6" s="299" t="s">
        <v>842</v>
      </c>
      <c r="D6" s="299"/>
      <c r="E6" s="299"/>
      <c r="F6" s="21" t="s">
        <v>77</v>
      </c>
      <c r="G6" s="19">
        <v>3</v>
      </c>
      <c r="H6" s="204"/>
      <c r="I6" s="195"/>
    </row>
    <row r="7" spans="1:9" ht="31.8" customHeight="1" x14ac:dyDescent="0.3">
      <c r="A7" s="13" t="s">
        <v>378</v>
      </c>
      <c r="B7" s="21" t="s">
        <v>843</v>
      </c>
      <c r="C7" s="299" t="s">
        <v>844</v>
      </c>
      <c r="D7" s="299"/>
      <c r="E7" s="299"/>
      <c r="F7" s="21" t="s">
        <v>50</v>
      </c>
      <c r="G7" s="19">
        <v>1</v>
      </c>
      <c r="H7" s="204"/>
      <c r="I7" s="195"/>
    </row>
    <row r="8" spans="1:9" ht="31.8" customHeight="1" x14ac:dyDescent="0.3">
      <c r="A8" s="13" t="s">
        <v>379</v>
      </c>
      <c r="B8" s="21" t="s">
        <v>845</v>
      </c>
      <c r="C8" s="299" t="s">
        <v>846</v>
      </c>
      <c r="D8" s="299"/>
      <c r="E8" s="299"/>
      <c r="F8" s="21" t="s">
        <v>847</v>
      </c>
      <c r="G8" s="19">
        <v>220</v>
      </c>
      <c r="H8" s="204"/>
      <c r="I8" s="195"/>
    </row>
    <row r="9" spans="1:9" ht="26.4" x14ac:dyDescent="0.3">
      <c r="A9" s="15" t="s">
        <v>149</v>
      </c>
      <c r="B9" s="25" t="s">
        <v>848</v>
      </c>
      <c r="C9" s="345" t="s">
        <v>849</v>
      </c>
      <c r="D9" s="345"/>
      <c r="E9" s="345"/>
      <c r="F9" s="21"/>
      <c r="G9" s="19"/>
      <c r="H9" s="243"/>
      <c r="I9" s="244"/>
    </row>
    <row r="10" spans="1:9" x14ac:dyDescent="0.3">
      <c r="A10" s="15" t="s">
        <v>382</v>
      </c>
      <c r="B10" s="25" t="s">
        <v>12</v>
      </c>
      <c r="C10" s="345" t="s">
        <v>850</v>
      </c>
      <c r="D10" s="345"/>
      <c r="E10" s="345"/>
      <c r="F10" s="21"/>
      <c r="G10" s="19"/>
      <c r="H10" s="243"/>
      <c r="I10" s="195"/>
    </row>
    <row r="11" spans="1:9" ht="26.4" x14ac:dyDescent="0.3">
      <c r="A11" s="15"/>
      <c r="B11" s="21" t="s">
        <v>851</v>
      </c>
      <c r="C11" s="402" t="s">
        <v>852</v>
      </c>
      <c r="D11" s="403"/>
      <c r="E11" s="403"/>
      <c r="F11" s="21"/>
      <c r="G11" s="19"/>
      <c r="H11" s="243"/>
      <c r="I11" s="244"/>
    </row>
    <row r="12" spans="1:9" ht="29.4" customHeight="1" x14ac:dyDescent="0.3">
      <c r="A12" s="13" t="s">
        <v>853</v>
      </c>
      <c r="B12" s="21"/>
      <c r="C12" s="135" t="s">
        <v>854</v>
      </c>
      <c r="D12" s="299" t="s">
        <v>855</v>
      </c>
      <c r="E12" s="316"/>
      <c r="F12" s="21" t="s">
        <v>291</v>
      </c>
      <c r="G12" s="19">
        <v>898</v>
      </c>
      <c r="H12" s="204"/>
      <c r="I12" s="195"/>
    </row>
    <row r="13" spans="1:9" ht="29.4" customHeight="1" x14ac:dyDescent="0.3">
      <c r="A13" s="13" t="s">
        <v>856</v>
      </c>
      <c r="B13" s="21"/>
      <c r="C13" s="135" t="s">
        <v>857</v>
      </c>
      <c r="D13" s="299" t="s">
        <v>858</v>
      </c>
      <c r="E13" s="316"/>
      <c r="F13" s="21" t="s">
        <v>291</v>
      </c>
      <c r="G13" s="19">
        <v>283</v>
      </c>
      <c r="H13" s="204"/>
      <c r="I13" s="195"/>
    </row>
    <row r="14" spans="1:9" x14ac:dyDescent="0.3">
      <c r="A14" s="13"/>
      <c r="B14" s="21"/>
      <c r="C14" s="345" t="s">
        <v>859</v>
      </c>
      <c r="D14" s="345"/>
      <c r="E14" s="345"/>
      <c r="F14" s="21"/>
      <c r="G14" s="19"/>
      <c r="H14" s="243"/>
      <c r="I14" s="244"/>
    </row>
    <row r="15" spans="1:9" ht="26.4" x14ac:dyDescent="0.3">
      <c r="A15" s="13"/>
      <c r="B15" s="21" t="s">
        <v>860</v>
      </c>
      <c r="C15" s="402" t="s">
        <v>861</v>
      </c>
      <c r="D15" s="403"/>
      <c r="E15" s="403"/>
      <c r="F15" s="21"/>
      <c r="G15" s="19"/>
      <c r="H15" s="243"/>
      <c r="I15" s="244"/>
    </row>
    <row r="16" spans="1:9" ht="29.4" customHeight="1" x14ac:dyDescent="0.3">
      <c r="A16" s="13" t="s">
        <v>862</v>
      </c>
      <c r="B16" s="21"/>
      <c r="C16" s="135" t="s">
        <v>854</v>
      </c>
      <c r="D16" s="299" t="s">
        <v>863</v>
      </c>
      <c r="E16" s="316"/>
      <c r="F16" s="21" t="s">
        <v>291</v>
      </c>
      <c r="G16" s="19">
        <v>50</v>
      </c>
      <c r="H16" s="204"/>
      <c r="I16" s="195"/>
    </row>
    <row r="17" spans="1:9" ht="29.4" customHeight="1" x14ac:dyDescent="0.3">
      <c r="A17" s="13" t="s">
        <v>864</v>
      </c>
      <c r="B17" s="21"/>
      <c r="C17" s="135" t="s">
        <v>857</v>
      </c>
      <c r="D17" s="299" t="s">
        <v>858</v>
      </c>
      <c r="E17" s="316"/>
      <c r="F17" s="21" t="s">
        <v>291</v>
      </c>
      <c r="G17" s="19">
        <v>20</v>
      </c>
      <c r="H17" s="204"/>
      <c r="I17" s="195"/>
    </row>
    <row r="18" spans="1:9" ht="29.4" customHeight="1" x14ac:dyDescent="0.3">
      <c r="A18" s="13" t="s">
        <v>865</v>
      </c>
      <c r="B18" s="21"/>
      <c r="C18" s="135" t="s">
        <v>866</v>
      </c>
      <c r="D18" s="299" t="s">
        <v>867</v>
      </c>
      <c r="E18" s="316"/>
      <c r="F18" s="21" t="s">
        <v>291</v>
      </c>
      <c r="G18" s="19">
        <v>5</v>
      </c>
      <c r="H18" s="204"/>
      <c r="I18" s="195"/>
    </row>
    <row r="19" spans="1:9" ht="29.4" customHeight="1" x14ac:dyDescent="0.3">
      <c r="A19" s="13" t="s">
        <v>868</v>
      </c>
      <c r="B19" s="21"/>
      <c r="C19" s="135" t="s">
        <v>869</v>
      </c>
      <c r="D19" s="299" t="s">
        <v>870</v>
      </c>
      <c r="E19" s="316"/>
      <c r="F19" s="21" t="s">
        <v>291</v>
      </c>
      <c r="G19" s="19">
        <v>5</v>
      </c>
      <c r="H19" s="204"/>
      <c r="I19" s="195"/>
    </row>
    <row r="20" spans="1:9" x14ac:dyDescent="0.3">
      <c r="A20" s="15" t="s">
        <v>383</v>
      </c>
      <c r="B20" s="25" t="s">
        <v>12</v>
      </c>
      <c r="C20" s="345" t="s">
        <v>871</v>
      </c>
      <c r="D20" s="345"/>
      <c r="E20" s="345"/>
      <c r="F20" s="25"/>
      <c r="G20" s="136"/>
      <c r="H20" s="243"/>
      <c r="I20" s="244"/>
    </row>
    <row r="21" spans="1:9" ht="26.4" x14ac:dyDescent="0.3">
      <c r="A21" s="137"/>
      <c r="B21" s="21" t="s">
        <v>872</v>
      </c>
      <c r="C21" s="402" t="s">
        <v>873</v>
      </c>
      <c r="D21" s="403"/>
      <c r="E21" s="403"/>
      <c r="F21" s="21"/>
      <c r="G21" s="19"/>
      <c r="H21" s="243"/>
      <c r="I21" s="244"/>
    </row>
    <row r="22" spans="1:9" ht="29.4" customHeight="1" x14ac:dyDescent="0.3">
      <c r="A22" s="13" t="s">
        <v>874</v>
      </c>
      <c r="B22" s="21"/>
      <c r="C22" s="135" t="s">
        <v>854</v>
      </c>
      <c r="D22" s="299" t="s">
        <v>875</v>
      </c>
      <c r="E22" s="316"/>
      <c r="F22" s="21" t="s">
        <v>291</v>
      </c>
      <c r="G22" s="19">
        <v>32.5</v>
      </c>
      <c r="H22" s="204"/>
      <c r="I22" s="195"/>
    </row>
    <row r="23" spans="1:9" x14ac:dyDescent="0.3">
      <c r="A23" s="15" t="s">
        <v>384</v>
      </c>
      <c r="B23" s="25" t="s">
        <v>24</v>
      </c>
      <c r="C23" s="345" t="s">
        <v>876</v>
      </c>
      <c r="D23" s="345"/>
      <c r="E23" s="345"/>
      <c r="F23" s="25"/>
      <c r="G23" s="19"/>
      <c r="H23" s="243"/>
      <c r="I23" s="244"/>
    </row>
    <row r="24" spans="1:9" ht="42.6" customHeight="1" x14ac:dyDescent="0.3">
      <c r="A24" s="13" t="s">
        <v>877</v>
      </c>
      <c r="B24" s="21" t="s">
        <v>878</v>
      </c>
      <c r="C24" s="402" t="s">
        <v>879</v>
      </c>
      <c r="D24" s="403"/>
      <c r="E24" s="403"/>
      <c r="F24" s="134" t="s">
        <v>291</v>
      </c>
      <c r="G24" s="19">
        <f>(0.84*69)+20</f>
        <v>77.960000000000008</v>
      </c>
      <c r="H24" s="204"/>
      <c r="I24" s="195"/>
    </row>
    <row r="25" spans="1:9" x14ac:dyDescent="0.3">
      <c r="A25" s="15" t="s">
        <v>156</v>
      </c>
      <c r="B25" s="25" t="s">
        <v>880</v>
      </c>
      <c r="C25" s="345" t="s">
        <v>881</v>
      </c>
      <c r="D25" s="345"/>
      <c r="E25" s="345"/>
      <c r="F25" s="25"/>
      <c r="G25" s="19"/>
      <c r="H25" s="243"/>
      <c r="I25" s="244"/>
    </row>
    <row r="26" spans="1:9" x14ac:dyDescent="0.3">
      <c r="A26" s="13"/>
      <c r="B26" s="21" t="s">
        <v>745</v>
      </c>
      <c r="C26" s="345" t="s">
        <v>882</v>
      </c>
      <c r="D26" s="345"/>
      <c r="E26" s="345"/>
      <c r="F26" s="21"/>
      <c r="G26" s="19"/>
      <c r="H26" s="243"/>
      <c r="I26" s="244"/>
    </row>
    <row r="27" spans="1:9" x14ac:dyDescent="0.3">
      <c r="A27" s="13"/>
      <c r="B27" s="21" t="s">
        <v>883</v>
      </c>
      <c r="C27" s="401" t="s">
        <v>884</v>
      </c>
      <c r="D27" s="401"/>
      <c r="E27" s="401"/>
      <c r="F27" s="21"/>
      <c r="G27" s="19"/>
      <c r="H27" s="243"/>
      <c r="I27" s="244"/>
    </row>
    <row r="28" spans="1:9" ht="29.4" customHeight="1" x14ac:dyDescent="0.3">
      <c r="A28" s="13" t="s">
        <v>387</v>
      </c>
      <c r="B28" s="21"/>
      <c r="C28" s="135" t="s">
        <v>885</v>
      </c>
      <c r="D28" s="299" t="s">
        <v>886</v>
      </c>
      <c r="E28" s="316"/>
      <c r="F28" s="21" t="s">
        <v>289</v>
      </c>
      <c r="G28" s="19"/>
      <c r="H28" s="204"/>
      <c r="I28" s="195" t="s">
        <v>887</v>
      </c>
    </row>
    <row r="29" spans="1:9" x14ac:dyDescent="0.3">
      <c r="A29" s="13"/>
      <c r="B29" s="21" t="s">
        <v>841</v>
      </c>
      <c r="C29" s="401" t="s">
        <v>888</v>
      </c>
      <c r="D29" s="401"/>
      <c r="E29" s="401"/>
      <c r="F29" s="21"/>
      <c r="G29" s="19"/>
      <c r="H29" s="243"/>
      <c r="I29" s="244"/>
    </row>
    <row r="30" spans="1:9" ht="29.4" customHeight="1" x14ac:dyDescent="0.3">
      <c r="A30" s="13" t="s">
        <v>388</v>
      </c>
      <c r="B30" s="21"/>
      <c r="C30" s="135" t="s">
        <v>885</v>
      </c>
      <c r="D30" s="299" t="s">
        <v>889</v>
      </c>
      <c r="E30" s="316"/>
      <c r="F30" s="21" t="s">
        <v>289</v>
      </c>
      <c r="G30" s="19">
        <v>551</v>
      </c>
      <c r="H30" s="204"/>
      <c r="I30" s="195"/>
    </row>
    <row r="31" spans="1:9" ht="29.4" customHeight="1" x14ac:dyDescent="0.3">
      <c r="A31" s="13" t="s">
        <v>890</v>
      </c>
      <c r="B31" s="21"/>
      <c r="C31" s="135" t="s">
        <v>891</v>
      </c>
      <c r="D31" s="299" t="s">
        <v>892</v>
      </c>
      <c r="E31" s="316"/>
      <c r="F31" s="21" t="s">
        <v>289</v>
      </c>
      <c r="G31" s="19">
        <v>159</v>
      </c>
      <c r="H31" s="204"/>
      <c r="I31" s="195"/>
    </row>
    <row r="32" spans="1:9" ht="29.4" customHeight="1" x14ac:dyDescent="0.3">
      <c r="A32" s="13" t="s">
        <v>893</v>
      </c>
      <c r="B32" s="21"/>
      <c r="C32" s="135" t="s">
        <v>894</v>
      </c>
      <c r="D32" s="299" t="s">
        <v>895</v>
      </c>
      <c r="E32" s="316"/>
      <c r="F32" s="21" t="s">
        <v>289</v>
      </c>
      <c r="G32" s="19">
        <v>84</v>
      </c>
      <c r="H32" s="204"/>
      <c r="I32" s="195"/>
    </row>
    <row r="33" spans="1:9" ht="29.4" customHeight="1" x14ac:dyDescent="0.3">
      <c r="A33" s="13" t="s">
        <v>896</v>
      </c>
      <c r="B33" s="21"/>
      <c r="C33" s="135" t="s">
        <v>897</v>
      </c>
      <c r="D33" s="299" t="s">
        <v>898</v>
      </c>
      <c r="E33" s="316"/>
      <c r="F33" s="21" t="s">
        <v>289</v>
      </c>
      <c r="G33" s="19">
        <v>33</v>
      </c>
      <c r="H33" s="204"/>
      <c r="I33" s="195"/>
    </row>
    <row r="34" spans="1:9" ht="29.4" customHeight="1" x14ac:dyDescent="0.3">
      <c r="A34" s="13" t="s">
        <v>899</v>
      </c>
      <c r="B34" s="21"/>
      <c r="C34" s="135" t="s">
        <v>900</v>
      </c>
      <c r="D34" s="299" t="s">
        <v>901</v>
      </c>
      <c r="E34" s="316"/>
      <c r="F34" s="21" t="s">
        <v>289</v>
      </c>
      <c r="G34" s="19">
        <v>50</v>
      </c>
      <c r="H34" s="204"/>
      <c r="I34" s="195"/>
    </row>
    <row r="35" spans="1:9" x14ac:dyDescent="0.3">
      <c r="A35" s="15" t="s">
        <v>170</v>
      </c>
      <c r="B35" s="25" t="s">
        <v>746</v>
      </c>
      <c r="C35" s="345" t="s">
        <v>902</v>
      </c>
      <c r="D35" s="345"/>
      <c r="E35" s="345"/>
      <c r="F35" s="134"/>
      <c r="G35" s="73"/>
      <c r="H35" s="204"/>
      <c r="I35" s="244"/>
    </row>
    <row r="36" spans="1:9" ht="29.4" customHeight="1" x14ac:dyDescent="0.3">
      <c r="A36" s="13" t="s">
        <v>389</v>
      </c>
      <c r="B36" s="21" t="s">
        <v>9</v>
      </c>
      <c r="C36" s="135" t="s">
        <v>885</v>
      </c>
      <c r="D36" s="299" t="s">
        <v>903</v>
      </c>
      <c r="E36" s="316"/>
      <c r="F36" s="21" t="s">
        <v>293</v>
      </c>
      <c r="G36" s="19">
        <v>2</v>
      </c>
      <c r="H36" s="204"/>
      <c r="I36" s="195"/>
    </row>
    <row r="37" spans="1:9" s="33" customFormat="1" ht="23.4" customHeight="1" x14ac:dyDescent="0.3">
      <c r="A37" s="271" t="s">
        <v>30</v>
      </c>
      <c r="B37" s="271"/>
      <c r="C37" s="271"/>
      <c r="D37" s="271"/>
      <c r="E37" s="271"/>
      <c r="F37" s="271"/>
      <c r="G37" s="271"/>
      <c r="H37" s="271"/>
      <c r="I37" s="196" t="s">
        <v>811</v>
      </c>
    </row>
    <row r="38" spans="1:9" s="33" customFormat="1" ht="23.4" customHeight="1" x14ac:dyDescent="0.3">
      <c r="A38" s="314" t="s">
        <v>1164</v>
      </c>
      <c r="B38" s="314"/>
      <c r="C38" s="314"/>
      <c r="D38" s="314"/>
      <c r="E38" s="314"/>
      <c r="F38" s="314"/>
      <c r="G38" s="314"/>
      <c r="H38" s="314"/>
      <c r="I38" s="314"/>
    </row>
    <row r="39" spans="1:9" s="33" customFormat="1" ht="23.4" customHeight="1" x14ac:dyDescent="0.3">
      <c r="A39" s="98" t="s">
        <v>1</v>
      </c>
      <c r="B39" s="98" t="s">
        <v>2</v>
      </c>
      <c r="C39" s="357" t="s">
        <v>3</v>
      </c>
      <c r="D39" s="358"/>
      <c r="E39" s="358"/>
      <c r="F39" s="98" t="s">
        <v>4</v>
      </c>
      <c r="G39" s="99" t="s">
        <v>5</v>
      </c>
      <c r="H39" s="231" t="s">
        <v>6</v>
      </c>
      <c r="I39" s="232" t="s">
        <v>7</v>
      </c>
    </row>
    <row r="40" spans="1:9" s="33" customFormat="1" ht="23.4" customHeight="1" x14ac:dyDescent="0.3">
      <c r="A40" s="271" t="s">
        <v>31</v>
      </c>
      <c r="B40" s="271"/>
      <c r="C40" s="271"/>
      <c r="D40" s="271"/>
      <c r="E40" s="271"/>
      <c r="F40" s="271"/>
      <c r="G40" s="271"/>
      <c r="H40" s="271"/>
      <c r="I40" s="196"/>
    </row>
    <row r="41" spans="1:9" ht="29.4" customHeight="1" x14ac:dyDescent="0.3">
      <c r="A41" s="13" t="s">
        <v>390</v>
      </c>
      <c r="B41" s="21" t="s">
        <v>12</v>
      </c>
      <c r="C41" s="135" t="s">
        <v>891</v>
      </c>
      <c r="D41" s="299" t="s">
        <v>904</v>
      </c>
      <c r="E41" s="316"/>
      <c r="F41" s="21" t="s">
        <v>293</v>
      </c>
      <c r="G41" s="19">
        <v>16</v>
      </c>
      <c r="H41" s="204"/>
      <c r="I41" s="195"/>
    </row>
    <row r="42" spans="1:9" ht="29.4" customHeight="1" x14ac:dyDescent="0.3">
      <c r="A42" s="13" t="s">
        <v>391</v>
      </c>
      <c r="B42" s="21" t="s">
        <v>12</v>
      </c>
      <c r="C42" s="135" t="s">
        <v>894</v>
      </c>
      <c r="D42" s="299" t="s">
        <v>905</v>
      </c>
      <c r="E42" s="316"/>
      <c r="F42" s="21" t="s">
        <v>289</v>
      </c>
      <c r="G42" s="19">
        <v>560</v>
      </c>
      <c r="H42" s="204"/>
      <c r="I42" s="195"/>
    </row>
    <row r="43" spans="1:9" ht="29.4" customHeight="1" x14ac:dyDescent="0.3">
      <c r="A43" s="13" t="s">
        <v>392</v>
      </c>
      <c r="B43" s="21" t="s">
        <v>12</v>
      </c>
      <c r="C43" s="135" t="s">
        <v>897</v>
      </c>
      <c r="D43" s="299" t="s">
        <v>906</v>
      </c>
      <c r="E43" s="316"/>
      <c r="F43" s="21" t="s">
        <v>289</v>
      </c>
      <c r="G43" s="19">
        <v>168</v>
      </c>
      <c r="H43" s="204"/>
      <c r="I43" s="195"/>
    </row>
    <row r="44" spans="1:9" ht="29.4" customHeight="1" x14ac:dyDescent="0.3">
      <c r="A44" s="13" t="s">
        <v>393</v>
      </c>
      <c r="B44" s="21" t="s">
        <v>12</v>
      </c>
      <c r="C44" s="135" t="s">
        <v>900</v>
      </c>
      <c r="D44" s="299" t="s">
        <v>907</v>
      </c>
      <c r="E44" s="316"/>
      <c r="F44" s="21" t="s">
        <v>289</v>
      </c>
      <c r="G44" s="19">
        <v>410</v>
      </c>
      <c r="H44" s="204"/>
      <c r="I44" s="195"/>
    </row>
    <row r="45" spans="1:9" ht="29.4" customHeight="1" x14ac:dyDescent="0.3">
      <c r="A45" s="13" t="s">
        <v>394</v>
      </c>
      <c r="B45" s="13" t="s">
        <v>12</v>
      </c>
      <c r="C45" s="263" t="s">
        <v>908</v>
      </c>
      <c r="D45" s="299" t="s">
        <v>909</v>
      </c>
      <c r="E45" s="316"/>
      <c r="F45" s="89" t="s">
        <v>289</v>
      </c>
      <c r="G45" s="19">
        <v>160</v>
      </c>
      <c r="H45" s="204"/>
      <c r="I45" s="195"/>
    </row>
    <row r="46" spans="1:9" x14ac:dyDescent="0.3">
      <c r="A46" s="15" t="s">
        <v>176</v>
      </c>
      <c r="B46" s="25" t="s">
        <v>747</v>
      </c>
      <c r="C46" s="345" t="s">
        <v>910</v>
      </c>
      <c r="D46" s="345"/>
      <c r="E46" s="345"/>
      <c r="F46" s="134"/>
      <c r="G46" s="73"/>
      <c r="H46" s="204"/>
      <c r="I46" s="244"/>
    </row>
    <row r="47" spans="1:9" ht="29.4" customHeight="1" x14ac:dyDescent="0.3">
      <c r="A47" s="13" t="s">
        <v>395</v>
      </c>
      <c r="B47" s="21" t="s">
        <v>28</v>
      </c>
      <c r="C47" s="281" t="s">
        <v>911</v>
      </c>
      <c r="D47" s="280"/>
      <c r="E47" s="282"/>
      <c r="F47" s="30" t="s">
        <v>289</v>
      </c>
      <c r="G47" s="73">
        <v>264</v>
      </c>
      <c r="H47" s="204"/>
      <c r="I47" s="195"/>
    </row>
    <row r="48" spans="1:9" x14ac:dyDescent="0.3">
      <c r="A48" s="13"/>
      <c r="B48" s="21" t="s">
        <v>33</v>
      </c>
      <c r="C48" s="400" t="s">
        <v>912</v>
      </c>
      <c r="D48" s="400"/>
      <c r="E48" s="400"/>
      <c r="F48" s="30"/>
      <c r="G48" s="73"/>
      <c r="H48" s="204"/>
      <c r="I48" s="244"/>
    </row>
    <row r="49" spans="1:9" ht="29.4" customHeight="1" x14ac:dyDescent="0.3">
      <c r="A49" s="13" t="s">
        <v>396</v>
      </c>
      <c r="B49" s="21"/>
      <c r="C49" s="135" t="s">
        <v>885</v>
      </c>
      <c r="D49" s="299" t="s">
        <v>863</v>
      </c>
      <c r="E49" s="316"/>
      <c r="F49" s="21" t="s">
        <v>291</v>
      </c>
      <c r="G49" s="19">
        <v>120</v>
      </c>
      <c r="H49" s="204"/>
      <c r="I49" s="195"/>
    </row>
    <row r="50" spans="1:9" ht="29.4" customHeight="1" x14ac:dyDescent="0.3">
      <c r="A50" s="13" t="s">
        <v>397</v>
      </c>
      <c r="B50" s="21"/>
      <c r="C50" s="135" t="s">
        <v>891</v>
      </c>
      <c r="D50" s="299" t="s">
        <v>913</v>
      </c>
      <c r="E50" s="316"/>
      <c r="F50" s="21" t="s">
        <v>291</v>
      </c>
      <c r="G50" s="19">
        <v>3</v>
      </c>
      <c r="H50" s="204"/>
      <c r="I50" s="195"/>
    </row>
    <row r="51" spans="1:9" ht="29.4" customHeight="1" x14ac:dyDescent="0.3">
      <c r="A51" s="13" t="s">
        <v>398</v>
      </c>
      <c r="B51" s="21"/>
      <c r="C51" s="135" t="s">
        <v>894</v>
      </c>
      <c r="D51" s="299" t="s">
        <v>858</v>
      </c>
      <c r="E51" s="316"/>
      <c r="F51" s="21" t="s">
        <v>291</v>
      </c>
      <c r="G51" s="19">
        <v>51</v>
      </c>
      <c r="H51" s="204"/>
      <c r="I51" s="195"/>
    </row>
    <row r="52" spans="1:9" ht="29.4" customHeight="1" x14ac:dyDescent="0.3">
      <c r="A52" s="13" t="s">
        <v>626</v>
      </c>
      <c r="B52" s="21"/>
      <c r="C52" s="135" t="s">
        <v>897</v>
      </c>
      <c r="D52" s="299" t="s">
        <v>914</v>
      </c>
      <c r="E52" s="316"/>
      <c r="F52" s="21" t="s">
        <v>291</v>
      </c>
      <c r="G52" s="19">
        <v>95</v>
      </c>
      <c r="H52" s="204"/>
      <c r="I52" s="195"/>
    </row>
    <row r="53" spans="1:9" x14ac:dyDescent="0.3">
      <c r="A53" s="15"/>
      <c r="B53" s="21" t="s">
        <v>35</v>
      </c>
      <c r="C53" s="380" t="s">
        <v>915</v>
      </c>
      <c r="D53" s="380"/>
      <c r="E53" s="380"/>
      <c r="F53" s="25"/>
      <c r="G53" s="151"/>
      <c r="H53" s="245"/>
      <c r="I53" s="246"/>
    </row>
    <row r="54" spans="1:9" ht="30" customHeight="1" x14ac:dyDescent="0.3">
      <c r="A54" s="13" t="s">
        <v>627</v>
      </c>
      <c r="B54" s="25"/>
      <c r="C54" s="280" t="s">
        <v>916</v>
      </c>
      <c r="D54" s="280"/>
      <c r="E54" s="280"/>
      <c r="F54" s="30" t="s">
        <v>289</v>
      </c>
      <c r="G54" s="73">
        <v>708</v>
      </c>
      <c r="H54" s="204"/>
      <c r="I54" s="195"/>
    </row>
    <row r="55" spans="1:9" ht="30" customHeight="1" x14ac:dyDescent="0.3">
      <c r="A55" s="13" t="s">
        <v>917</v>
      </c>
      <c r="B55" s="25"/>
      <c r="C55" s="280" t="s">
        <v>918</v>
      </c>
      <c r="D55" s="280"/>
      <c r="E55" s="280"/>
      <c r="F55" s="30" t="s">
        <v>289</v>
      </c>
      <c r="G55" s="73">
        <v>180</v>
      </c>
      <c r="H55" s="204"/>
      <c r="I55" s="195"/>
    </row>
    <row r="56" spans="1:9" ht="30" customHeight="1" x14ac:dyDescent="0.3">
      <c r="A56" s="13" t="s">
        <v>919</v>
      </c>
      <c r="B56" s="25"/>
      <c r="C56" s="280" t="s">
        <v>920</v>
      </c>
      <c r="D56" s="280"/>
      <c r="E56" s="280"/>
      <c r="F56" s="30" t="s">
        <v>289</v>
      </c>
      <c r="G56" s="73">
        <v>33</v>
      </c>
      <c r="H56" s="204"/>
      <c r="I56" s="195"/>
    </row>
    <row r="57" spans="1:9" ht="30" customHeight="1" x14ac:dyDescent="0.3">
      <c r="A57" s="13" t="s">
        <v>921</v>
      </c>
      <c r="B57" s="25"/>
      <c r="C57" s="280" t="s">
        <v>922</v>
      </c>
      <c r="D57" s="280"/>
      <c r="E57" s="280"/>
      <c r="F57" s="30" t="s">
        <v>289</v>
      </c>
      <c r="G57" s="73">
        <v>135</v>
      </c>
      <c r="H57" s="204"/>
      <c r="I57" s="195"/>
    </row>
    <row r="58" spans="1:9" x14ac:dyDescent="0.3">
      <c r="A58" s="25" t="s">
        <v>194</v>
      </c>
      <c r="B58" s="15" t="s">
        <v>748</v>
      </c>
      <c r="C58" s="308" t="s">
        <v>302</v>
      </c>
      <c r="D58" s="309"/>
      <c r="E58" s="310"/>
      <c r="F58" s="129"/>
      <c r="G58" s="97"/>
      <c r="H58" s="214"/>
      <c r="I58" s="200"/>
    </row>
    <row r="59" spans="1:9" ht="28.2" customHeight="1" x14ac:dyDescent="0.3">
      <c r="A59" s="20"/>
      <c r="B59" s="15"/>
      <c r="C59" s="281" t="s">
        <v>923</v>
      </c>
      <c r="D59" s="280"/>
      <c r="E59" s="282"/>
      <c r="F59" s="129"/>
      <c r="G59" s="97"/>
      <c r="H59" s="214"/>
      <c r="I59" s="204"/>
    </row>
    <row r="60" spans="1:9" ht="30" customHeight="1" x14ac:dyDescent="0.3">
      <c r="A60" s="13" t="s">
        <v>399</v>
      </c>
      <c r="B60" s="25"/>
      <c r="C60" s="280" t="s">
        <v>924</v>
      </c>
      <c r="D60" s="280"/>
      <c r="E60" s="280"/>
      <c r="F60" s="30" t="s">
        <v>95</v>
      </c>
      <c r="G60" s="73">
        <v>92</v>
      </c>
      <c r="H60" s="204"/>
      <c r="I60" s="195"/>
    </row>
    <row r="61" spans="1:9" x14ac:dyDescent="0.3">
      <c r="A61" s="25" t="s">
        <v>195</v>
      </c>
      <c r="B61" s="15" t="s">
        <v>313</v>
      </c>
      <c r="C61" s="308" t="s">
        <v>925</v>
      </c>
      <c r="D61" s="309"/>
      <c r="E61" s="310"/>
      <c r="F61" s="89"/>
      <c r="G61" s="30"/>
      <c r="H61" s="223"/>
      <c r="I61" s="204"/>
    </row>
    <row r="62" spans="1:9" ht="30" customHeight="1" x14ac:dyDescent="0.3">
      <c r="A62" s="13" t="s">
        <v>403</v>
      </c>
      <c r="B62" s="25"/>
      <c r="C62" s="280" t="s">
        <v>926</v>
      </c>
      <c r="D62" s="280"/>
      <c r="E62" s="280"/>
      <c r="F62" s="30" t="s">
        <v>77</v>
      </c>
      <c r="G62" s="73">
        <v>12</v>
      </c>
      <c r="H62" s="204"/>
      <c r="I62" s="195"/>
    </row>
    <row r="63" spans="1:9" ht="51.6" customHeight="1" x14ac:dyDescent="0.3">
      <c r="A63" s="21" t="s">
        <v>404</v>
      </c>
      <c r="B63" s="15"/>
      <c r="C63" s="281" t="s">
        <v>927</v>
      </c>
      <c r="D63" s="280"/>
      <c r="E63" s="282"/>
      <c r="F63" s="89" t="s">
        <v>77</v>
      </c>
      <c r="G63" s="30">
        <v>336</v>
      </c>
      <c r="H63" s="204"/>
      <c r="I63" s="204"/>
    </row>
    <row r="64" spans="1:9" ht="11.4" customHeight="1" x14ac:dyDescent="0.3">
      <c r="A64" s="25" t="s">
        <v>203</v>
      </c>
      <c r="B64" s="15" t="s">
        <v>363</v>
      </c>
      <c r="C64" s="308" t="s">
        <v>928</v>
      </c>
      <c r="D64" s="309"/>
      <c r="E64" s="310"/>
      <c r="F64" s="89"/>
      <c r="G64" s="30"/>
      <c r="H64" s="223"/>
      <c r="I64" s="204"/>
    </row>
    <row r="65" spans="1:9" ht="21.6" customHeight="1" x14ac:dyDescent="0.3">
      <c r="A65" s="21" t="s">
        <v>408</v>
      </c>
      <c r="B65" s="15"/>
      <c r="C65" s="281" t="s">
        <v>929</v>
      </c>
      <c r="D65" s="280"/>
      <c r="E65" s="282"/>
      <c r="F65" s="89"/>
      <c r="G65" s="30"/>
      <c r="H65" s="223"/>
      <c r="I65" s="204"/>
    </row>
    <row r="66" spans="1:9" ht="21.6" customHeight="1" x14ac:dyDescent="0.3">
      <c r="A66" s="25" t="s">
        <v>204</v>
      </c>
      <c r="B66" s="15" t="s">
        <v>930</v>
      </c>
      <c r="C66" s="308" t="s">
        <v>931</v>
      </c>
      <c r="D66" s="309"/>
      <c r="E66" s="310"/>
      <c r="F66" s="89"/>
      <c r="G66" s="30"/>
      <c r="H66" s="223"/>
      <c r="I66" s="204"/>
    </row>
    <row r="67" spans="1:9" ht="26.4" customHeight="1" x14ac:dyDescent="0.3">
      <c r="A67" s="21" t="s">
        <v>413</v>
      </c>
      <c r="B67" s="13" t="s">
        <v>932</v>
      </c>
      <c r="C67" s="281" t="s">
        <v>933</v>
      </c>
      <c r="D67" s="280"/>
      <c r="E67" s="282"/>
      <c r="F67" s="89" t="s">
        <v>128</v>
      </c>
      <c r="G67" s="30">
        <v>1</v>
      </c>
      <c r="H67" s="223"/>
      <c r="I67" s="204"/>
    </row>
    <row r="68" spans="1:9" ht="33.6" customHeight="1" x14ac:dyDescent="0.3">
      <c r="A68" s="21" t="s">
        <v>414</v>
      </c>
      <c r="B68" s="13" t="s">
        <v>934</v>
      </c>
      <c r="C68" s="281" t="s">
        <v>935</v>
      </c>
      <c r="D68" s="280"/>
      <c r="E68" s="282"/>
      <c r="F68" s="89" t="s">
        <v>128</v>
      </c>
      <c r="G68" s="30">
        <v>1</v>
      </c>
      <c r="H68" s="223"/>
      <c r="I68" s="204"/>
    </row>
    <row r="69" spans="1:9" ht="34.799999999999997" customHeight="1" x14ac:dyDescent="0.3">
      <c r="A69" s="21" t="s">
        <v>415</v>
      </c>
      <c r="B69" s="13"/>
      <c r="C69" s="281" t="s">
        <v>936</v>
      </c>
      <c r="D69" s="280"/>
      <c r="E69" s="282"/>
      <c r="F69" s="89" t="s">
        <v>937</v>
      </c>
      <c r="G69" s="30">
        <v>650</v>
      </c>
      <c r="H69" s="223"/>
      <c r="I69" s="204"/>
    </row>
    <row r="70" spans="1:9" ht="39" customHeight="1" x14ac:dyDescent="0.3">
      <c r="A70" s="21" t="s">
        <v>416</v>
      </c>
      <c r="B70" s="13"/>
      <c r="C70" s="281" t="s">
        <v>938</v>
      </c>
      <c r="D70" s="280"/>
      <c r="E70" s="282"/>
      <c r="F70" s="89" t="s">
        <v>95</v>
      </c>
      <c r="G70" s="30">
        <v>6</v>
      </c>
      <c r="H70" s="223"/>
      <c r="I70" s="204"/>
    </row>
    <row r="71" spans="1:9" ht="28.8" customHeight="1" x14ac:dyDescent="0.3">
      <c r="A71" s="271" t="s">
        <v>30</v>
      </c>
      <c r="B71" s="271"/>
      <c r="C71" s="271"/>
      <c r="D71" s="271"/>
      <c r="E71" s="271"/>
      <c r="F71" s="271"/>
      <c r="G71" s="271"/>
      <c r="H71" s="271"/>
      <c r="I71" s="210" t="s">
        <v>811</v>
      </c>
    </row>
    <row r="72" spans="1:9" ht="16.8" customHeight="1" x14ac:dyDescent="0.3">
      <c r="A72" s="314" t="s">
        <v>1164</v>
      </c>
      <c r="B72" s="314"/>
      <c r="C72" s="314"/>
      <c r="D72" s="314"/>
      <c r="E72" s="314"/>
      <c r="F72" s="314"/>
      <c r="G72" s="314"/>
      <c r="H72" s="314"/>
      <c r="I72" s="314"/>
    </row>
    <row r="73" spans="1:9" ht="25.8" customHeight="1" x14ac:dyDescent="0.3">
      <c r="A73" s="98" t="s">
        <v>1</v>
      </c>
      <c r="B73" s="98" t="s">
        <v>2</v>
      </c>
      <c r="C73" s="357" t="s">
        <v>3</v>
      </c>
      <c r="D73" s="358"/>
      <c r="E73" s="358"/>
      <c r="F73" s="98" t="s">
        <v>4</v>
      </c>
      <c r="G73" s="99" t="s">
        <v>5</v>
      </c>
      <c r="H73" s="231" t="s">
        <v>6</v>
      </c>
      <c r="I73" s="232" t="s">
        <v>7</v>
      </c>
    </row>
    <row r="74" spans="1:9" ht="19.8" customHeight="1" x14ac:dyDescent="0.3">
      <c r="A74" s="271" t="s">
        <v>31</v>
      </c>
      <c r="B74" s="271"/>
      <c r="C74" s="271"/>
      <c r="D74" s="271"/>
      <c r="E74" s="271"/>
      <c r="F74" s="271"/>
      <c r="G74" s="271"/>
      <c r="H74" s="271"/>
      <c r="I74" s="211" t="str">
        <f>I71</f>
        <v>R</v>
      </c>
    </row>
    <row r="75" spans="1:9" ht="52.2" customHeight="1" x14ac:dyDescent="0.3">
      <c r="A75" s="21" t="s">
        <v>417</v>
      </c>
      <c r="B75" s="13"/>
      <c r="C75" s="281" t="s">
        <v>939</v>
      </c>
      <c r="D75" s="280"/>
      <c r="E75" s="282"/>
      <c r="F75" s="89" t="s">
        <v>95</v>
      </c>
      <c r="G75" s="30">
        <v>170</v>
      </c>
      <c r="H75" s="204"/>
      <c r="I75" s="204"/>
    </row>
    <row r="76" spans="1:9" x14ac:dyDescent="0.3">
      <c r="A76" s="25" t="s">
        <v>206</v>
      </c>
      <c r="B76" s="15" t="s">
        <v>745</v>
      </c>
      <c r="C76" s="308" t="s">
        <v>940</v>
      </c>
      <c r="D76" s="309"/>
      <c r="E76" s="310"/>
      <c r="F76" s="89"/>
      <c r="G76" s="30"/>
      <c r="H76" s="223"/>
      <c r="I76" s="204"/>
    </row>
    <row r="77" spans="1:9" ht="55.8" customHeight="1" x14ac:dyDescent="0.3">
      <c r="A77" s="21" t="s">
        <v>420</v>
      </c>
      <c r="B77" s="13"/>
      <c r="C77" s="281" t="s">
        <v>941</v>
      </c>
      <c r="D77" s="280"/>
      <c r="E77" s="282"/>
      <c r="F77" s="89" t="s">
        <v>77</v>
      </c>
      <c r="G77" s="30">
        <v>1</v>
      </c>
      <c r="H77" s="204"/>
      <c r="I77" s="204"/>
    </row>
    <row r="78" spans="1:9" x14ac:dyDescent="0.3">
      <c r="A78" s="25" t="s">
        <v>208</v>
      </c>
      <c r="B78" s="15" t="s">
        <v>942</v>
      </c>
      <c r="C78" s="308" t="s">
        <v>943</v>
      </c>
      <c r="D78" s="309"/>
      <c r="E78" s="310"/>
      <c r="F78" s="89"/>
      <c r="G78" s="30"/>
      <c r="H78" s="223"/>
      <c r="I78" s="204"/>
    </row>
    <row r="79" spans="1:9" ht="50.4" customHeight="1" x14ac:dyDescent="0.3">
      <c r="A79" s="21" t="s">
        <v>944</v>
      </c>
      <c r="B79" s="13"/>
      <c r="C79" s="281" t="s">
        <v>945</v>
      </c>
      <c r="D79" s="280"/>
      <c r="E79" s="282"/>
      <c r="F79" s="89" t="s">
        <v>77</v>
      </c>
      <c r="G79" s="30">
        <v>2</v>
      </c>
      <c r="H79" s="204"/>
      <c r="I79" s="204"/>
    </row>
    <row r="80" spans="1:9" x14ac:dyDescent="0.3">
      <c r="A80" s="25" t="s">
        <v>946</v>
      </c>
      <c r="B80" s="15" t="s">
        <v>947</v>
      </c>
      <c r="C80" s="308" t="s">
        <v>948</v>
      </c>
      <c r="D80" s="309"/>
      <c r="E80" s="310"/>
      <c r="F80" s="89"/>
      <c r="G80" s="30"/>
      <c r="H80" s="223"/>
      <c r="I80" s="204"/>
    </row>
    <row r="81" spans="1:9" ht="49.8" customHeight="1" x14ac:dyDescent="0.3">
      <c r="A81" s="21" t="s">
        <v>949</v>
      </c>
      <c r="B81" s="13"/>
      <c r="C81" s="281" t="s">
        <v>950</v>
      </c>
      <c r="D81" s="280"/>
      <c r="E81" s="282"/>
      <c r="F81" s="89" t="s">
        <v>951</v>
      </c>
      <c r="G81" s="30">
        <v>145</v>
      </c>
      <c r="H81" s="204"/>
      <c r="I81" s="204"/>
    </row>
    <row r="82" spans="1:9" ht="41.4" customHeight="1" x14ac:dyDescent="0.3">
      <c r="A82" s="21" t="s">
        <v>952</v>
      </c>
      <c r="B82" s="13"/>
      <c r="C82" s="281" t="s">
        <v>953</v>
      </c>
      <c r="D82" s="280"/>
      <c r="E82" s="282"/>
      <c r="F82" s="89" t="s">
        <v>951</v>
      </c>
      <c r="G82" s="30">
        <v>15</v>
      </c>
      <c r="H82" s="204"/>
      <c r="I82" s="204"/>
    </row>
    <row r="83" spans="1:9" ht="15.6" customHeight="1" x14ac:dyDescent="0.3">
      <c r="A83" s="25">
        <v>2</v>
      </c>
      <c r="B83" s="25"/>
      <c r="C83" s="383" t="s">
        <v>1165</v>
      </c>
      <c r="D83" s="380"/>
      <c r="E83" s="380"/>
      <c r="F83" s="21"/>
      <c r="G83" s="127"/>
      <c r="H83" s="223"/>
      <c r="I83" s="204"/>
    </row>
    <row r="84" spans="1:9" x14ac:dyDescent="0.3">
      <c r="A84" s="25" t="s">
        <v>119</v>
      </c>
      <c r="B84" s="25"/>
      <c r="C84" s="317" t="s">
        <v>954</v>
      </c>
      <c r="D84" s="289"/>
      <c r="E84" s="318"/>
      <c r="F84" s="21"/>
      <c r="G84" s="138"/>
      <c r="H84" s="243"/>
      <c r="I84" s="195"/>
    </row>
    <row r="85" spans="1:9" ht="42.6" customHeight="1" x14ac:dyDescent="0.3">
      <c r="A85" s="13" t="s">
        <v>121</v>
      </c>
      <c r="B85" s="25"/>
      <c r="C85" s="280" t="s">
        <v>955</v>
      </c>
      <c r="D85" s="280"/>
      <c r="E85" s="280"/>
      <c r="F85" s="21" t="s">
        <v>128</v>
      </c>
      <c r="G85" s="138">
        <v>1</v>
      </c>
      <c r="H85" s="204"/>
      <c r="I85" s="195"/>
    </row>
    <row r="86" spans="1:9" ht="38.4" customHeight="1" x14ac:dyDescent="0.3">
      <c r="A86" s="13" t="s">
        <v>122</v>
      </c>
      <c r="B86" s="25"/>
      <c r="C86" s="305" t="s">
        <v>956</v>
      </c>
      <c r="D86" s="305"/>
      <c r="E86" s="305"/>
      <c r="F86" s="21" t="s">
        <v>957</v>
      </c>
      <c r="G86" s="138">
        <v>1</v>
      </c>
      <c r="H86" s="204"/>
      <c r="I86" s="195"/>
    </row>
    <row r="87" spans="1:9" ht="40.799999999999997" customHeight="1" x14ac:dyDescent="0.3">
      <c r="A87" s="13" t="s">
        <v>123</v>
      </c>
      <c r="B87" s="25"/>
      <c r="C87" s="305" t="s">
        <v>958</v>
      </c>
      <c r="D87" s="305"/>
      <c r="E87" s="305"/>
      <c r="F87" s="21" t="s">
        <v>957</v>
      </c>
      <c r="G87" s="138">
        <v>2</v>
      </c>
      <c r="H87" s="204"/>
      <c r="I87" s="195"/>
    </row>
    <row r="88" spans="1:9" ht="41.4" customHeight="1" x14ac:dyDescent="0.3">
      <c r="A88" s="13" t="s">
        <v>127</v>
      </c>
      <c r="B88" s="25"/>
      <c r="C88" s="398" t="s">
        <v>959</v>
      </c>
      <c r="D88" s="399"/>
      <c r="E88" s="399"/>
      <c r="F88" s="21" t="s">
        <v>957</v>
      </c>
      <c r="G88" s="139">
        <v>1</v>
      </c>
      <c r="H88" s="204"/>
      <c r="I88" s="195"/>
    </row>
    <row r="89" spans="1:9" x14ac:dyDescent="0.3">
      <c r="A89" s="15" t="s">
        <v>131</v>
      </c>
      <c r="B89" s="25"/>
      <c r="C89" s="289" t="s">
        <v>960</v>
      </c>
      <c r="D89" s="289"/>
      <c r="E89" s="289"/>
      <c r="F89" s="21"/>
      <c r="G89" s="139"/>
      <c r="H89" s="204"/>
      <c r="I89" s="244"/>
    </row>
    <row r="90" spans="1:9" ht="32.4" customHeight="1" x14ac:dyDescent="0.3">
      <c r="A90" s="13" t="s">
        <v>132</v>
      </c>
      <c r="B90" s="25"/>
      <c r="C90" s="280" t="s">
        <v>961</v>
      </c>
      <c r="D90" s="280"/>
      <c r="E90" s="280"/>
      <c r="F90" s="21" t="s">
        <v>128</v>
      </c>
      <c r="G90" s="139">
        <v>1</v>
      </c>
      <c r="H90" s="204"/>
      <c r="I90" s="195"/>
    </row>
    <row r="91" spans="1:9" ht="44.4" customHeight="1" x14ac:dyDescent="0.3">
      <c r="A91" s="13" t="s">
        <v>962</v>
      </c>
      <c r="B91" s="25"/>
      <c r="C91" s="292" t="s">
        <v>963</v>
      </c>
      <c r="D91" s="292"/>
      <c r="E91" s="292"/>
      <c r="F91" s="21" t="s">
        <v>128</v>
      </c>
      <c r="G91" s="139">
        <v>1</v>
      </c>
      <c r="H91" s="204"/>
      <c r="I91" s="195"/>
    </row>
    <row r="92" spans="1:9" x14ac:dyDescent="0.3">
      <c r="A92" s="15" t="s">
        <v>327</v>
      </c>
      <c r="B92" s="25"/>
      <c r="C92" s="289" t="s">
        <v>964</v>
      </c>
      <c r="D92" s="289"/>
      <c r="E92" s="289"/>
      <c r="F92" s="21"/>
      <c r="G92" s="139"/>
      <c r="H92" s="204"/>
      <c r="I92" s="244"/>
    </row>
    <row r="93" spans="1:9" ht="49.2" customHeight="1" x14ac:dyDescent="0.3">
      <c r="A93" s="13" t="s">
        <v>769</v>
      </c>
      <c r="B93" s="25"/>
      <c r="C93" s="280" t="s">
        <v>965</v>
      </c>
      <c r="D93" s="280"/>
      <c r="E93" s="280"/>
      <c r="F93" s="21" t="s">
        <v>957</v>
      </c>
      <c r="G93" s="139">
        <v>1</v>
      </c>
      <c r="H93" s="204"/>
      <c r="I93" s="195"/>
    </row>
    <row r="94" spans="1:9" ht="65.400000000000006" customHeight="1" x14ac:dyDescent="0.3">
      <c r="A94" s="13" t="s">
        <v>770</v>
      </c>
      <c r="B94" s="25"/>
      <c r="C94" s="278" t="s">
        <v>966</v>
      </c>
      <c r="D94" s="278"/>
      <c r="E94" s="278"/>
      <c r="F94" s="21" t="s">
        <v>957</v>
      </c>
      <c r="G94" s="139">
        <v>1</v>
      </c>
      <c r="H94" s="204"/>
      <c r="I94" s="195"/>
    </row>
    <row r="95" spans="1:9" ht="51" customHeight="1" x14ac:dyDescent="0.3">
      <c r="A95" s="13" t="s">
        <v>771</v>
      </c>
      <c r="B95" s="25"/>
      <c r="C95" s="278" t="s">
        <v>967</v>
      </c>
      <c r="D95" s="278"/>
      <c r="E95" s="278"/>
      <c r="F95" s="21" t="s">
        <v>957</v>
      </c>
      <c r="G95" s="139">
        <v>1</v>
      </c>
      <c r="H95" s="204"/>
      <c r="I95" s="195"/>
    </row>
    <row r="96" spans="1:9" ht="99" customHeight="1" x14ac:dyDescent="0.3">
      <c r="A96" s="13" t="s">
        <v>772</v>
      </c>
      <c r="B96" s="25"/>
      <c r="C96" s="393" t="s">
        <v>1158</v>
      </c>
      <c r="D96" s="394"/>
      <c r="E96" s="394"/>
      <c r="F96" s="21" t="s">
        <v>957</v>
      </c>
      <c r="G96" s="139">
        <v>1</v>
      </c>
      <c r="H96" s="204"/>
      <c r="I96" s="200"/>
    </row>
    <row r="97" spans="1:9" ht="28.8" customHeight="1" x14ac:dyDescent="0.3">
      <c r="A97" s="271" t="s">
        <v>30</v>
      </c>
      <c r="B97" s="271"/>
      <c r="C97" s="271"/>
      <c r="D97" s="271"/>
      <c r="E97" s="271"/>
      <c r="F97" s="271"/>
      <c r="G97" s="271"/>
      <c r="H97" s="271"/>
      <c r="I97" s="210" t="s">
        <v>811</v>
      </c>
    </row>
    <row r="98" spans="1:9" ht="23.4" customHeight="1" x14ac:dyDescent="0.3">
      <c r="A98" s="314" t="s">
        <v>1164</v>
      </c>
      <c r="B98" s="314"/>
      <c r="C98" s="314"/>
      <c r="D98" s="314"/>
      <c r="E98" s="314"/>
      <c r="F98" s="314"/>
      <c r="G98" s="314"/>
      <c r="H98" s="314"/>
      <c r="I98" s="314"/>
    </row>
    <row r="99" spans="1:9" ht="28.8" customHeight="1" x14ac:dyDescent="0.3">
      <c r="A99" s="98" t="s">
        <v>1</v>
      </c>
      <c r="B99" s="98" t="s">
        <v>2</v>
      </c>
      <c r="C99" s="357" t="s">
        <v>3</v>
      </c>
      <c r="D99" s="358"/>
      <c r="E99" s="358"/>
      <c r="F99" s="98" t="s">
        <v>4</v>
      </c>
      <c r="G99" s="99" t="s">
        <v>5</v>
      </c>
      <c r="H99" s="231" t="s">
        <v>6</v>
      </c>
      <c r="I99" s="232" t="s">
        <v>7</v>
      </c>
    </row>
    <row r="100" spans="1:9" ht="28.8" customHeight="1" x14ac:dyDescent="0.3">
      <c r="A100" s="271" t="s">
        <v>31</v>
      </c>
      <c r="B100" s="271"/>
      <c r="C100" s="271"/>
      <c r="D100" s="271"/>
      <c r="E100" s="271"/>
      <c r="F100" s="271"/>
      <c r="G100" s="271"/>
      <c r="H100" s="271"/>
      <c r="I100" s="211" t="str">
        <f>I97</f>
        <v>R</v>
      </c>
    </row>
    <row r="101" spans="1:9" ht="44.4" customHeight="1" x14ac:dyDescent="0.3">
      <c r="A101" s="13" t="s">
        <v>968</v>
      </c>
      <c r="B101" s="25"/>
      <c r="C101" s="395" t="s">
        <v>969</v>
      </c>
      <c r="D101" s="396"/>
      <c r="E101" s="396"/>
      <c r="F101" s="21" t="s">
        <v>957</v>
      </c>
      <c r="G101" s="139">
        <v>1</v>
      </c>
      <c r="H101" s="206"/>
      <c r="I101" s="200"/>
    </row>
    <row r="102" spans="1:9" ht="43.8" customHeight="1" x14ac:dyDescent="0.3">
      <c r="A102" s="13" t="s">
        <v>970</v>
      </c>
      <c r="B102" s="25"/>
      <c r="C102" s="278" t="s">
        <v>971</v>
      </c>
      <c r="D102" s="278"/>
      <c r="E102" s="278"/>
      <c r="F102" s="21" t="s">
        <v>77</v>
      </c>
      <c r="G102" s="139">
        <v>1</v>
      </c>
      <c r="H102" s="206"/>
      <c r="I102" s="195"/>
    </row>
    <row r="103" spans="1:9" ht="40.200000000000003" customHeight="1" x14ac:dyDescent="0.3">
      <c r="A103" s="13" t="s">
        <v>972</v>
      </c>
      <c r="B103" s="25"/>
      <c r="C103" s="397" t="s">
        <v>973</v>
      </c>
      <c r="D103" s="397"/>
      <c r="E103" s="397"/>
      <c r="F103" s="21" t="s">
        <v>77</v>
      </c>
      <c r="G103" s="139">
        <v>1</v>
      </c>
      <c r="H103" s="206"/>
      <c r="I103" s="195"/>
    </row>
    <row r="104" spans="1:9" ht="35.4" customHeight="1" x14ac:dyDescent="0.3">
      <c r="A104" s="15" t="s">
        <v>328</v>
      </c>
      <c r="B104" s="25"/>
      <c r="C104" s="289" t="s">
        <v>974</v>
      </c>
      <c r="D104" s="289"/>
      <c r="E104" s="289"/>
      <c r="F104" s="21" t="s">
        <v>77</v>
      </c>
      <c r="G104" s="139"/>
      <c r="H104" s="206"/>
      <c r="I104" s="244"/>
    </row>
    <row r="105" spans="1:9" ht="58.2" customHeight="1" x14ac:dyDescent="0.3">
      <c r="A105" s="13" t="s">
        <v>773</v>
      </c>
      <c r="B105" s="25"/>
      <c r="C105" s="292" t="s">
        <v>975</v>
      </c>
      <c r="D105" s="292"/>
      <c r="E105" s="292"/>
      <c r="F105" s="21" t="s">
        <v>77</v>
      </c>
      <c r="G105" s="139">
        <v>3</v>
      </c>
      <c r="H105" s="206"/>
      <c r="I105" s="195"/>
    </row>
    <row r="106" spans="1:9" ht="55.8" customHeight="1" x14ac:dyDescent="0.3">
      <c r="A106" s="13" t="s">
        <v>776</v>
      </c>
      <c r="B106" s="25"/>
      <c r="C106" s="280" t="s">
        <v>976</v>
      </c>
      <c r="D106" s="280"/>
      <c r="E106" s="280"/>
      <c r="F106" s="21" t="s">
        <v>77</v>
      </c>
      <c r="G106" s="139">
        <v>10</v>
      </c>
      <c r="H106" s="206"/>
      <c r="I106" s="195"/>
    </row>
    <row r="107" spans="1:9" ht="61.2" customHeight="1" x14ac:dyDescent="0.3">
      <c r="A107" s="13" t="s">
        <v>977</v>
      </c>
      <c r="B107" s="25"/>
      <c r="C107" s="292" t="s">
        <v>978</v>
      </c>
      <c r="D107" s="292"/>
      <c r="E107" s="292"/>
      <c r="F107" s="21" t="s">
        <v>77</v>
      </c>
      <c r="G107" s="139">
        <v>10</v>
      </c>
      <c r="H107" s="206"/>
      <c r="I107" s="195"/>
    </row>
    <row r="108" spans="1:9" ht="60.6" customHeight="1" x14ac:dyDescent="0.3">
      <c r="A108" s="13" t="s">
        <v>981</v>
      </c>
      <c r="B108" s="25"/>
      <c r="C108" s="280" t="s">
        <v>979</v>
      </c>
      <c r="D108" s="280"/>
      <c r="E108" s="280"/>
      <c r="F108" s="21" t="s">
        <v>77</v>
      </c>
      <c r="G108" s="139">
        <v>10</v>
      </c>
      <c r="H108" s="20"/>
      <c r="I108" s="194"/>
    </row>
    <row r="109" spans="1:9" ht="57.6" customHeight="1" x14ac:dyDescent="0.3">
      <c r="A109" s="13" t="s">
        <v>1159</v>
      </c>
      <c r="B109" s="25"/>
      <c r="C109" s="280" t="s">
        <v>980</v>
      </c>
      <c r="D109" s="280"/>
      <c r="E109" s="280"/>
      <c r="F109" s="21" t="s">
        <v>77</v>
      </c>
      <c r="G109" s="139">
        <v>10</v>
      </c>
      <c r="H109" s="206"/>
      <c r="I109" s="195"/>
    </row>
    <row r="110" spans="1:9" ht="45.6" customHeight="1" x14ac:dyDescent="0.3">
      <c r="A110" s="13" t="s">
        <v>1160</v>
      </c>
      <c r="B110" s="25"/>
      <c r="C110" s="292" t="s">
        <v>982</v>
      </c>
      <c r="D110" s="292"/>
      <c r="E110" s="292"/>
      <c r="F110" s="21" t="s">
        <v>77</v>
      </c>
      <c r="G110" s="139">
        <v>4</v>
      </c>
      <c r="H110" s="206"/>
      <c r="I110" s="195"/>
    </row>
    <row r="111" spans="1:9" ht="30" customHeight="1" x14ac:dyDescent="0.3">
      <c r="A111" s="15" t="s">
        <v>329</v>
      </c>
      <c r="B111" s="25"/>
      <c r="C111" s="289" t="s">
        <v>983</v>
      </c>
      <c r="D111" s="289"/>
      <c r="E111" s="289"/>
      <c r="F111" s="25"/>
      <c r="G111" s="139"/>
      <c r="H111" s="247"/>
      <c r="I111" s="195"/>
    </row>
    <row r="112" spans="1:9" ht="36" customHeight="1" x14ac:dyDescent="0.3">
      <c r="A112" s="13" t="s">
        <v>779</v>
      </c>
      <c r="B112" s="21"/>
      <c r="C112" s="280" t="s">
        <v>984</v>
      </c>
      <c r="D112" s="280"/>
      <c r="E112" s="280"/>
      <c r="F112" s="21" t="s">
        <v>11</v>
      </c>
      <c r="G112" s="19">
        <v>1</v>
      </c>
      <c r="H112" s="206"/>
      <c r="I112" s="195"/>
    </row>
    <row r="113" spans="1:9" ht="108.6" customHeight="1" x14ac:dyDescent="0.3">
      <c r="A113" s="13" t="s">
        <v>780</v>
      </c>
      <c r="B113" s="21"/>
      <c r="C113" s="292" t="s">
        <v>985</v>
      </c>
      <c r="D113" s="292"/>
      <c r="E113" s="292"/>
      <c r="F113" s="21" t="s">
        <v>957</v>
      </c>
      <c r="G113" s="19">
        <v>2</v>
      </c>
      <c r="H113" s="206"/>
      <c r="I113" s="195"/>
    </row>
    <row r="114" spans="1:9" ht="42" customHeight="1" x14ac:dyDescent="0.3">
      <c r="A114" s="267" t="s">
        <v>781</v>
      </c>
      <c r="B114" s="266"/>
      <c r="C114" s="305" t="s">
        <v>986</v>
      </c>
      <c r="D114" s="305"/>
      <c r="E114" s="305"/>
      <c r="F114" s="266" t="s">
        <v>957</v>
      </c>
      <c r="G114" s="268">
        <v>2</v>
      </c>
      <c r="H114" s="206"/>
      <c r="I114" s="195"/>
    </row>
    <row r="115" spans="1:9" ht="42" customHeight="1" x14ac:dyDescent="0.3">
      <c r="A115" s="267" t="s">
        <v>987</v>
      </c>
      <c r="B115" s="266"/>
      <c r="C115" s="305" t="s">
        <v>988</v>
      </c>
      <c r="D115" s="305"/>
      <c r="E115" s="305"/>
      <c r="F115" s="266" t="s">
        <v>957</v>
      </c>
      <c r="G115" s="268">
        <v>2</v>
      </c>
      <c r="H115" s="206"/>
      <c r="I115" s="195"/>
    </row>
    <row r="116" spans="1:9" ht="42" customHeight="1" x14ac:dyDescent="0.3">
      <c r="A116" s="266" t="s">
        <v>989</v>
      </c>
      <c r="B116" s="269"/>
      <c r="C116" s="304" t="s">
        <v>986</v>
      </c>
      <c r="D116" s="305"/>
      <c r="E116" s="306"/>
      <c r="F116" s="269" t="s">
        <v>957</v>
      </c>
      <c r="G116" s="270">
        <v>2</v>
      </c>
      <c r="H116" s="206"/>
      <c r="I116" s="195"/>
    </row>
    <row r="117" spans="1:9" ht="28.8" customHeight="1" x14ac:dyDescent="0.3">
      <c r="A117" s="271" t="s">
        <v>30</v>
      </c>
      <c r="B117" s="271"/>
      <c r="C117" s="271"/>
      <c r="D117" s="271"/>
      <c r="E117" s="271"/>
      <c r="F117" s="271"/>
      <c r="G117" s="271"/>
      <c r="H117" s="271"/>
      <c r="I117" s="210" t="s">
        <v>811</v>
      </c>
    </row>
    <row r="118" spans="1:9" ht="23.4" customHeight="1" x14ac:dyDescent="0.3">
      <c r="A118" s="314" t="s">
        <v>1164</v>
      </c>
      <c r="B118" s="314"/>
      <c r="C118" s="314"/>
      <c r="D118" s="314"/>
      <c r="E118" s="314"/>
      <c r="F118" s="314"/>
      <c r="G118" s="314"/>
      <c r="H118" s="314"/>
      <c r="I118" s="314"/>
    </row>
    <row r="119" spans="1:9" ht="28.8" customHeight="1" x14ac:dyDescent="0.3">
      <c r="A119" s="98" t="s">
        <v>1</v>
      </c>
      <c r="B119" s="98" t="s">
        <v>2</v>
      </c>
      <c r="C119" s="357" t="s">
        <v>3</v>
      </c>
      <c r="D119" s="358"/>
      <c r="E119" s="358"/>
      <c r="F119" s="98" t="s">
        <v>4</v>
      </c>
      <c r="G119" s="99" t="s">
        <v>5</v>
      </c>
      <c r="H119" s="231" t="s">
        <v>6</v>
      </c>
      <c r="I119" s="232" t="s">
        <v>7</v>
      </c>
    </row>
    <row r="120" spans="1:9" ht="28.8" customHeight="1" x14ac:dyDescent="0.3">
      <c r="A120" s="271" t="s">
        <v>31</v>
      </c>
      <c r="B120" s="271"/>
      <c r="C120" s="271"/>
      <c r="D120" s="271"/>
      <c r="E120" s="271"/>
      <c r="F120" s="271"/>
      <c r="G120" s="271"/>
      <c r="H120" s="271"/>
      <c r="I120" s="211" t="str">
        <f>I117</f>
        <v>R</v>
      </c>
    </row>
    <row r="121" spans="1:9" ht="70.8" customHeight="1" x14ac:dyDescent="0.3">
      <c r="A121" s="266" t="s">
        <v>990</v>
      </c>
      <c r="B121" s="12"/>
      <c r="C121" s="281" t="s">
        <v>991</v>
      </c>
      <c r="D121" s="280"/>
      <c r="E121" s="282"/>
      <c r="F121" s="12" t="s">
        <v>11</v>
      </c>
      <c r="G121" s="21">
        <v>1</v>
      </c>
      <c r="H121" s="206"/>
      <c r="I121" s="200"/>
    </row>
    <row r="122" spans="1:9" x14ac:dyDescent="0.3">
      <c r="A122" s="25" t="s">
        <v>330</v>
      </c>
      <c r="B122" s="12"/>
      <c r="C122" s="317" t="s">
        <v>992</v>
      </c>
      <c r="D122" s="289"/>
      <c r="E122" s="318"/>
      <c r="F122" s="19"/>
      <c r="G122" s="34"/>
      <c r="H122" s="206"/>
      <c r="I122" s="248"/>
    </row>
    <row r="123" spans="1:9" ht="43.2" customHeight="1" x14ac:dyDescent="0.3">
      <c r="A123" s="21" t="s">
        <v>782</v>
      </c>
      <c r="B123" s="12"/>
      <c r="C123" s="281" t="s">
        <v>993</v>
      </c>
      <c r="D123" s="280"/>
      <c r="E123" s="282"/>
      <c r="F123" s="12" t="s">
        <v>11</v>
      </c>
      <c r="G123" s="34">
        <v>1</v>
      </c>
      <c r="H123" s="206"/>
      <c r="I123" s="200"/>
    </row>
    <row r="124" spans="1:9" ht="54" customHeight="1" x14ac:dyDescent="0.3">
      <c r="A124" s="21" t="s">
        <v>994</v>
      </c>
      <c r="B124" s="12"/>
      <c r="C124" s="319" t="s">
        <v>995</v>
      </c>
      <c r="D124" s="320"/>
      <c r="E124" s="321"/>
      <c r="F124" s="12" t="s">
        <v>957</v>
      </c>
      <c r="G124" s="34">
        <v>2</v>
      </c>
      <c r="H124" s="206"/>
      <c r="I124" s="200"/>
    </row>
    <row r="125" spans="1:9" ht="64.8" customHeight="1" x14ac:dyDescent="0.3">
      <c r="A125" s="21" t="s">
        <v>996</v>
      </c>
      <c r="B125" s="12"/>
      <c r="C125" s="392" t="s">
        <v>997</v>
      </c>
      <c r="D125" s="292"/>
      <c r="E125" s="293"/>
      <c r="F125" s="12" t="s">
        <v>957</v>
      </c>
      <c r="G125" s="34">
        <v>2</v>
      </c>
      <c r="H125" s="249"/>
      <c r="I125" s="200"/>
    </row>
    <row r="126" spans="1:9" ht="64.8" customHeight="1" x14ac:dyDescent="0.3">
      <c r="A126" s="13" t="s">
        <v>998</v>
      </c>
      <c r="B126" s="30"/>
      <c r="C126" s="392" t="s">
        <v>999</v>
      </c>
      <c r="D126" s="292"/>
      <c r="E126" s="293"/>
      <c r="F126" s="12" t="s">
        <v>957</v>
      </c>
      <c r="G126" s="34">
        <v>2</v>
      </c>
      <c r="H126" s="206"/>
      <c r="I126" s="195"/>
    </row>
    <row r="127" spans="1:9" ht="72" customHeight="1" x14ac:dyDescent="0.3">
      <c r="A127" s="13" t="s">
        <v>1000</v>
      </c>
      <c r="B127" s="21"/>
      <c r="C127" s="392" t="s">
        <v>1001</v>
      </c>
      <c r="D127" s="292"/>
      <c r="E127" s="293"/>
      <c r="F127" s="12" t="s">
        <v>11</v>
      </c>
      <c r="G127" s="34">
        <v>1</v>
      </c>
      <c r="H127" s="206"/>
      <c r="I127" s="195"/>
    </row>
    <row r="128" spans="1:9" ht="21" customHeight="1" x14ac:dyDescent="0.3">
      <c r="A128" s="15" t="s">
        <v>332</v>
      </c>
      <c r="B128" s="21"/>
      <c r="C128" s="317" t="s">
        <v>1002</v>
      </c>
      <c r="D128" s="289"/>
      <c r="E128" s="318"/>
      <c r="F128" s="19"/>
      <c r="G128" s="34"/>
      <c r="H128" s="206"/>
      <c r="I128" s="244"/>
    </row>
    <row r="129" spans="1:9" ht="61.2" customHeight="1" x14ac:dyDescent="0.3">
      <c r="A129" s="13" t="s">
        <v>783</v>
      </c>
      <c r="B129" s="21"/>
      <c r="C129" s="392" t="s">
        <v>1003</v>
      </c>
      <c r="D129" s="292"/>
      <c r="E129" s="293"/>
      <c r="F129" s="12" t="s">
        <v>957</v>
      </c>
      <c r="G129" s="34">
        <v>1</v>
      </c>
      <c r="H129" s="206"/>
      <c r="I129" s="195"/>
    </row>
    <row r="130" spans="1:9" ht="43.8" customHeight="1" x14ac:dyDescent="0.3">
      <c r="A130" s="13" t="s">
        <v>784</v>
      </c>
      <c r="B130" s="21"/>
      <c r="C130" s="392" t="s">
        <v>1004</v>
      </c>
      <c r="D130" s="292"/>
      <c r="E130" s="293"/>
      <c r="F130" s="12" t="s">
        <v>957</v>
      </c>
      <c r="G130" s="34">
        <v>2</v>
      </c>
      <c r="H130" s="206"/>
      <c r="I130" s="195"/>
    </row>
    <row r="131" spans="1:9" ht="68.400000000000006" customHeight="1" x14ac:dyDescent="0.3">
      <c r="A131" s="13" t="s">
        <v>785</v>
      </c>
      <c r="B131" s="21"/>
      <c r="C131" s="392" t="s">
        <v>1005</v>
      </c>
      <c r="D131" s="292"/>
      <c r="E131" s="293"/>
      <c r="F131" s="12" t="s">
        <v>957</v>
      </c>
      <c r="G131" s="34">
        <v>1</v>
      </c>
      <c r="H131" s="206"/>
      <c r="I131" s="195"/>
    </row>
    <row r="132" spans="1:9" ht="25.8" customHeight="1" x14ac:dyDescent="0.3">
      <c r="A132" s="15" t="s">
        <v>331</v>
      </c>
      <c r="B132" s="13"/>
      <c r="C132" s="317" t="s">
        <v>1006</v>
      </c>
      <c r="D132" s="289"/>
      <c r="E132" s="318"/>
      <c r="F132" s="19"/>
      <c r="G132" s="34"/>
      <c r="H132" s="206"/>
      <c r="I132" s="244"/>
    </row>
    <row r="133" spans="1:9" ht="60.6" customHeight="1" x14ac:dyDescent="0.3">
      <c r="A133" s="13" t="s">
        <v>786</v>
      </c>
      <c r="B133" s="13"/>
      <c r="C133" s="392" t="s">
        <v>1007</v>
      </c>
      <c r="D133" s="292"/>
      <c r="E133" s="293"/>
      <c r="F133" s="12" t="s">
        <v>957</v>
      </c>
      <c r="G133" s="34">
        <v>2</v>
      </c>
      <c r="H133" s="206"/>
      <c r="I133" s="195"/>
    </row>
    <row r="134" spans="1:9" x14ac:dyDescent="0.3">
      <c r="A134" s="15" t="s">
        <v>333</v>
      </c>
      <c r="B134" s="13"/>
      <c r="C134" s="317" t="s">
        <v>1008</v>
      </c>
      <c r="D134" s="289"/>
      <c r="E134" s="318"/>
      <c r="F134" s="19"/>
      <c r="G134" s="34"/>
      <c r="H134" s="206"/>
      <c r="I134" s="195"/>
    </row>
    <row r="135" spans="1:9" ht="49.2" customHeight="1" x14ac:dyDescent="0.3">
      <c r="A135" s="13" t="s">
        <v>788</v>
      </c>
      <c r="B135" s="13"/>
      <c r="C135" s="319" t="s">
        <v>1009</v>
      </c>
      <c r="D135" s="320"/>
      <c r="E135" s="321"/>
      <c r="F135" s="12" t="s">
        <v>128</v>
      </c>
      <c r="G135" s="34">
        <v>1</v>
      </c>
      <c r="H135" s="206"/>
      <c r="I135" s="195"/>
    </row>
    <row r="136" spans="1:9" ht="52.2" customHeight="1" x14ac:dyDescent="0.3">
      <c r="A136" s="13" t="s">
        <v>789</v>
      </c>
      <c r="B136" s="13"/>
      <c r="C136" s="319" t="s">
        <v>1010</v>
      </c>
      <c r="D136" s="320"/>
      <c r="E136" s="321"/>
      <c r="F136" s="12" t="s">
        <v>77</v>
      </c>
      <c r="G136" s="34">
        <v>2</v>
      </c>
      <c r="H136" s="206"/>
      <c r="I136" s="195"/>
    </row>
    <row r="137" spans="1:9" ht="28.8" customHeight="1" x14ac:dyDescent="0.3">
      <c r="A137" s="271" t="s">
        <v>30</v>
      </c>
      <c r="B137" s="271"/>
      <c r="C137" s="271"/>
      <c r="D137" s="271"/>
      <c r="E137" s="271"/>
      <c r="F137" s="271"/>
      <c r="G137" s="271"/>
      <c r="H137" s="271"/>
      <c r="I137" s="210" t="s">
        <v>811</v>
      </c>
    </row>
    <row r="138" spans="1:9" ht="28.8" customHeight="1" x14ac:dyDescent="0.3">
      <c r="A138" s="314" t="s">
        <v>1164</v>
      </c>
      <c r="B138" s="314"/>
      <c r="C138" s="314"/>
      <c r="D138" s="314"/>
      <c r="E138" s="314"/>
      <c r="F138" s="314"/>
      <c r="G138" s="314"/>
      <c r="H138" s="314"/>
      <c r="I138" s="314"/>
    </row>
    <row r="139" spans="1:9" ht="28.8" customHeight="1" x14ac:dyDescent="0.3">
      <c r="A139" s="98" t="s">
        <v>1</v>
      </c>
      <c r="B139" s="98" t="s">
        <v>2</v>
      </c>
      <c r="C139" s="357" t="s">
        <v>3</v>
      </c>
      <c r="D139" s="358"/>
      <c r="E139" s="358"/>
      <c r="F139" s="98" t="s">
        <v>4</v>
      </c>
      <c r="G139" s="99" t="s">
        <v>5</v>
      </c>
      <c r="H139" s="231" t="s">
        <v>6</v>
      </c>
      <c r="I139" s="232" t="s">
        <v>7</v>
      </c>
    </row>
    <row r="140" spans="1:9" ht="28.8" customHeight="1" x14ac:dyDescent="0.3">
      <c r="A140" s="271" t="s">
        <v>31</v>
      </c>
      <c r="B140" s="271"/>
      <c r="C140" s="271"/>
      <c r="D140" s="271"/>
      <c r="E140" s="271"/>
      <c r="F140" s="271"/>
      <c r="G140" s="271"/>
      <c r="H140" s="271"/>
      <c r="I140" s="211" t="str">
        <f>I137</f>
        <v>R</v>
      </c>
    </row>
    <row r="141" spans="1:9" ht="41.4" customHeight="1" x14ac:dyDescent="0.3">
      <c r="A141" s="13" t="s">
        <v>791</v>
      </c>
      <c r="B141" s="21"/>
      <c r="C141" s="292" t="s">
        <v>1011</v>
      </c>
      <c r="D141" s="292"/>
      <c r="E141" s="292"/>
      <c r="F141" s="21" t="s">
        <v>11</v>
      </c>
      <c r="G141" s="19">
        <v>1</v>
      </c>
      <c r="H141" s="206"/>
      <c r="I141" s="195"/>
    </row>
    <row r="142" spans="1:9" ht="36" customHeight="1" x14ac:dyDescent="0.3">
      <c r="A142" s="13" t="s">
        <v>792</v>
      </c>
      <c r="B142" s="21"/>
      <c r="C142" s="292" t="s">
        <v>1012</v>
      </c>
      <c r="D142" s="292"/>
      <c r="E142" s="292"/>
      <c r="F142" s="21" t="s">
        <v>77</v>
      </c>
      <c r="G142" s="19">
        <v>1</v>
      </c>
      <c r="H142" s="204"/>
      <c r="I142" s="195"/>
    </row>
    <row r="143" spans="1:9" ht="20.399999999999999" customHeight="1" x14ac:dyDescent="0.3">
      <c r="A143" s="40">
        <v>3</v>
      </c>
      <c r="B143" s="30"/>
      <c r="C143" s="380" t="s">
        <v>120</v>
      </c>
      <c r="D143" s="380"/>
      <c r="E143" s="380"/>
      <c r="F143" s="21"/>
      <c r="G143" s="139"/>
      <c r="H143" s="243"/>
      <c r="I143" s="244"/>
    </row>
    <row r="144" spans="1:9" x14ac:dyDescent="0.3">
      <c r="A144" s="15" t="s">
        <v>232</v>
      </c>
      <c r="B144" s="15"/>
      <c r="C144" s="317" t="s">
        <v>1013</v>
      </c>
      <c r="D144" s="289"/>
      <c r="E144" s="289"/>
      <c r="F144" s="21"/>
      <c r="G144" s="19"/>
      <c r="H144" s="245"/>
      <c r="I144" s="246"/>
    </row>
    <row r="145" spans="1:9" ht="43.2" customHeight="1" x14ac:dyDescent="0.3">
      <c r="A145" s="13" t="s">
        <v>234</v>
      </c>
      <c r="B145" s="21"/>
      <c r="C145" s="381" t="s">
        <v>1014</v>
      </c>
      <c r="D145" s="377"/>
      <c r="E145" s="382"/>
      <c r="F145" s="12" t="s">
        <v>77</v>
      </c>
      <c r="G145" s="34">
        <v>1</v>
      </c>
      <c r="H145" s="204"/>
      <c r="I145" s="195"/>
    </row>
    <row r="146" spans="1:9" ht="46.8" customHeight="1" x14ac:dyDescent="0.3">
      <c r="A146" s="13" t="s">
        <v>235</v>
      </c>
      <c r="B146" s="21"/>
      <c r="C146" s="277" t="s">
        <v>1015</v>
      </c>
      <c r="D146" s="278"/>
      <c r="E146" s="279"/>
      <c r="F146" s="12" t="s">
        <v>77</v>
      </c>
      <c r="G146" s="34">
        <v>1</v>
      </c>
      <c r="H146" s="204"/>
      <c r="I146" s="195"/>
    </row>
    <row r="147" spans="1:9" x14ac:dyDescent="0.3">
      <c r="A147" s="15" t="s">
        <v>298</v>
      </c>
      <c r="B147" s="25"/>
      <c r="C147" s="317" t="s">
        <v>1016</v>
      </c>
      <c r="D147" s="289"/>
      <c r="E147" s="318"/>
      <c r="F147" s="12"/>
      <c r="G147" s="34"/>
      <c r="H147" s="204"/>
      <c r="I147" s="246"/>
    </row>
    <row r="148" spans="1:9" ht="48" customHeight="1" x14ac:dyDescent="0.3">
      <c r="A148" s="13" t="s">
        <v>583</v>
      </c>
      <c r="B148" s="21"/>
      <c r="C148" s="381" t="s">
        <v>1017</v>
      </c>
      <c r="D148" s="377"/>
      <c r="E148" s="382"/>
      <c r="F148" s="12" t="s">
        <v>77</v>
      </c>
      <c r="G148" s="34">
        <v>1</v>
      </c>
      <c r="H148" s="204"/>
      <c r="I148" s="195"/>
    </row>
    <row r="149" spans="1:9" ht="64.8" customHeight="1" x14ac:dyDescent="0.3">
      <c r="A149" s="13" t="s">
        <v>584</v>
      </c>
      <c r="B149" s="21"/>
      <c r="C149" s="381" t="s">
        <v>1018</v>
      </c>
      <c r="D149" s="377"/>
      <c r="E149" s="382"/>
      <c r="F149" s="12" t="s">
        <v>77</v>
      </c>
      <c r="G149" s="34">
        <v>2</v>
      </c>
      <c r="H149" s="204"/>
      <c r="I149" s="195"/>
    </row>
    <row r="150" spans="1:9" ht="23.4" customHeight="1" x14ac:dyDescent="0.3">
      <c r="A150" s="15" t="s">
        <v>586</v>
      </c>
      <c r="B150" s="25"/>
      <c r="C150" s="317" t="s">
        <v>1019</v>
      </c>
      <c r="D150" s="289"/>
      <c r="E150" s="318"/>
      <c r="F150" s="12"/>
      <c r="G150" s="34"/>
      <c r="H150" s="204"/>
      <c r="I150" s="246"/>
    </row>
    <row r="151" spans="1:9" ht="77.400000000000006" customHeight="1" x14ac:dyDescent="0.3">
      <c r="A151" s="13" t="s">
        <v>587</v>
      </c>
      <c r="B151" s="21"/>
      <c r="C151" s="381" t="s">
        <v>1020</v>
      </c>
      <c r="D151" s="377"/>
      <c r="E151" s="382"/>
      <c r="F151" s="12" t="s">
        <v>77</v>
      </c>
      <c r="G151" s="34">
        <v>2</v>
      </c>
      <c r="H151" s="204"/>
      <c r="I151" s="195"/>
    </row>
    <row r="152" spans="1:9" ht="23.4" customHeight="1" x14ac:dyDescent="0.3">
      <c r="A152" s="15" t="s">
        <v>651</v>
      </c>
      <c r="B152" s="25"/>
      <c r="C152" s="317" t="s">
        <v>1021</v>
      </c>
      <c r="D152" s="289"/>
      <c r="E152" s="318"/>
      <c r="F152" s="12"/>
      <c r="G152" s="34"/>
      <c r="H152" s="204"/>
      <c r="I152" s="246"/>
    </row>
    <row r="153" spans="1:9" ht="41.4" customHeight="1" x14ac:dyDescent="0.3">
      <c r="A153" s="13" t="s">
        <v>652</v>
      </c>
      <c r="B153" s="25"/>
      <c r="C153" s="381" t="s">
        <v>1022</v>
      </c>
      <c r="D153" s="377"/>
      <c r="E153" s="382"/>
      <c r="F153" s="12" t="s">
        <v>77</v>
      </c>
      <c r="G153" s="34">
        <v>10</v>
      </c>
      <c r="H153" s="204"/>
      <c r="I153" s="195"/>
    </row>
    <row r="154" spans="1:9" ht="32.4" customHeight="1" x14ac:dyDescent="0.3">
      <c r="A154" s="13" t="s">
        <v>653</v>
      </c>
      <c r="B154" s="25"/>
      <c r="C154" s="381" t="s">
        <v>1023</v>
      </c>
      <c r="D154" s="377"/>
      <c r="E154" s="382"/>
      <c r="F154" s="12" t="s">
        <v>77</v>
      </c>
      <c r="G154" s="34">
        <v>40</v>
      </c>
      <c r="H154" s="204"/>
      <c r="I154" s="195"/>
    </row>
    <row r="155" spans="1:9" ht="32.4" customHeight="1" x14ac:dyDescent="0.3">
      <c r="A155" s="13" t="s">
        <v>654</v>
      </c>
      <c r="B155" s="25"/>
      <c r="C155" s="381" t="s">
        <v>1024</v>
      </c>
      <c r="D155" s="377"/>
      <c r="E155" s="382"/>
      <c r="F155" s="12" t="s">
        <v>77</v>
      </c>
      <c r="G155" s="34">
        <v>1</v>
      </c>
      <c r="H155" s="204"/>
      <c r="I155" s="195"/>
    </row>
    <row r="156" spans="1:9" ht="32.4" customHeight="1" x14ac:dyDescent="0.3">
      <c r="A156" s="13" t="s">
        <v>1025</v>
      </c>
      <c r="B156" s="25"/>
      <c r="C156" s="381" t="s">
        <v>1026</v>
      </c>
      <c r="D156" s="377"/>
      <c r="E156" s="382"/>
      <c r="F156" s="12" t="s">
        <v>77</v>
      </c>
      <c r="G156" s="34">
        <v>1</v>
      </c>
      <c r="H156" s="204"/>
      <c r="I156" s="195"/>
    </row>
    <row r="157" spans="1:9" ht="32.4" customHeight="1" x14ac:dyDescent="0.3">
      <c r="A157" s="13" t="s">
        <v>1027</v>
      </c>
      <c r="B157" s="25"/>
      <c r="C157" s="381" t="s">
        <v>1028</v>
      </c>
      <c r="D157" s="377"/>
      <c r="E157" s="382"/>
      <c r="F157" s="12" t="s">
        <v>77</v>
      </c>
      <c r="G157" s="34">
        <v>1</v>
      </c>
      <c r="H157" s="204"/>
      <c r="I157" s="195"/>
    </row>
    <row r="158" spans="1:9" ht="32.4" customHeight="1" x14ac:dyDescent="0.3">
      <c r="A158" s="13" t="s">
        <v>1029</v>
      </c>
      <c r="B158" s="25"/>
      <c r="C158" s="381" t="s">
        <v>1030</v>
      </c>
      <c r="D158" s="377"/>
      <c r="E158" s="382"/>
      <c r="F158" s="12" t="s">
        <v>77</v>
      </c>
      <c r="G158" s="34">
        <v>1</v>
      </c>
      <c r="H158" s="204"/>
      <c r="I158" s="195"/>
    </row>
    <row r="159" spans="1:9" ht="32.4" customHeight="1" x14ac:dyDescent="0.3">
      <c r="A159" s="13" t="s">
        <v>1031</v>
      </c>
      <c r="B159" s="25"/>
      <c r="C159" s="381" t="s">
        <v>1032</v>
      </c>
      <c r="D159" s="377"/>
      <c r="E159" s="382"/>
      <c r="F159" s="12" t="s">
        <v>77</v>
      </c>
      <c r="G159" s="34">
        <v>3</v>
      </c>
      <c r="H159" s="204"/>
      <c r="I159" s="195"/>
    </row>
    <row r="160" spans="1:9" ht="32.4" customHeight="1" x14ac:dyDescent="0.3">
      <c r="A160" s="13" t="s">
        <v>1033</v>
      </c>
      <c r="B160" s="25"/>
      <c r="C160" s="381" t="s">
        <v>1034</v>
      </c>
      <c r="D160" s="377"/>
      <c r="E160" s="382"/>
      <c r="F160" s="12" t="s">
        <v>77</v>
      </c>
      <c r="G160" s="34">
        <v>1</v>
      </c>
      <c r="H160" s="204"/>
      <c r="I160" s="195"/>
    </row>
    <row r="161" spans="1:9" ht="27" customHeight="1" x14ac:dyDescent="0.3">
      <c r="A161" s="15" t="s">
        <v>1035</v>
      </c>
      <c r="B161" s="25"/>
      <c r="C161" s="317" t="s">
        <v>1036</v>
      </c>
      <c r="D161" s="289"/>
      <c r="E161" s="318"/>
      <c r="F161" s="12"/>
      <c r="G161" s="34"/>
      <c r="H161" s="204"/>
      <c r="I161" s="244"/>
    </row>
    <row r="162" spans="1:9" ht="54.6" customHeight="1" x14ac:dyDescent="0.3">
      <c r="A162" s="13" t="s">
        <v>1037</v>
      </c>
      <c r="B162" s="25"/>
      <c r="C162" s="381" t="s">
        <v>1038</v>
      </c>
      <c r="D162" s="377"/>
      <c r="E162" s="382"/>
      <c r="F162" s="12" t="s">
        <v>128</v>
      </c>
      <c r="G162" s="34">
        <v>1</v>
      </c>
      <c r="H162" s="204"/>
      <c r="I162" s="244"/>
    </row>
    <row r="163" spans="1:9" ht="28.8" customHeight="1" x14ac:dyDescent="0.3">
      <c r="A163" s="271" t="s">
        <v>30</v>
      </c>
      <c r="B163" s="271"/>
      <c r="C163" s="271"/>
      <c r="D163" s="271"/>
      <c r="E163" s="271"/>
      <c r="F163" s="271"/>
      <c r="G163" s="271"/>
      <c r="H163" s="271"/>
      <c r="I163" s="210" t="s">
        <v>811</v>
      </c>
    </row>
    <row r="164" spans="1:9" ht="28.8" customHeight="1" x14ac:dyDescent="0.3">
      <c r="A164" s="314" t="s">
        <v>1164</v>
      </c>
      <c r="B164" s="314"/>
      <c r="C164" s="314"/>
      <c r="D164" s="314"/>
      <c r="E164" s="314"/>
      <c r="F164" s="314"/>
      <c r="G164" s="314"/>
      <c r="H164" s="314"/>
      <c r="I164" s="314"/>
    </row>
    <row r="165" spans="1:9" ht="28.8" customHeight="1" x14ac:dyDescent="0.3">
      <c r="A165" s="98" t="s">
        <v>1</v>
      </c>
      <c r="B165" s="98" t="s">
        <v>2</v>
      </c>
      <c r="C165" s="357" t="s">
        <v>3</v>
      </c>
      <c r="D165" s="358"/>
      <c r="E165" s="358"/>
      <c r="F165" s="98" t="s">
        <v>4</v>
      </c>
      <c r="G165" s="99" t="s">
        <v>5</v>
      </c>
      <c r="H165" s="231" t="s">
        <v>6</v>
      </c>
      <c r="I165" s="232" t="s">
        <v>7</v>
      </c>
    </row>
    <row r="166" spans="1:9" ht="28.8" customHeight="1" x14ac:dyDescent="0.3">
      <c r="A166" s="271" t="s">
        <v>31</v>
      </c>
      <c r="B166" s="271"/>
      <c r="C166" s="271"/>
      <c r="D166" s="271"/>
      <c r="E166" s="271"/>
      <c r="F166" s="271"/>
      <c r="G166" s="271"/>
      <c r="H166" s="271"/>
      <c r="I166" s="211" t="str">
        <f>I163</f>
        <v>R</v>
      </c>
    </row>
    <row r="167" spans="1:9" ht="27" customHeight="1" x14ac:dyDescent="0.3">
      <c r="A167" s="98" t="s">
        <v>1039</v>
      </c>
      <c r="B167" s="264"/>
      <c r="C167" s="317" t="s">
        <v>1040</v>
      </c>
      <c r="D167" s="289"/>
      <c r="E167" s="318"/>
      <c r="F167" s="12"/>
      <c r="G167" s="34"/>
      <c r="H167" s="204"/>
      <c r="I167" s="244"/>
    </row>
    <row r="168" spans="1:9" ht="42" customHeight="1" x14ac:dyDescent="0.3">
      <c r="A168" s="21" t="s">
        <v>1041</v>
      </c>
      <c r="B168" s="153"/>
      <c r="C168" s="281" t="s">
        <v>1042</v>
      </c>
      <c r="D168" s="280"/>
      <c r="E168" s="282"/>
      <c r="F168" s="153" t="s">
        <v>77</v>
      </c>
      <c r="G168" s="35">
        <v>1</v>
      </c>
      <c r="H168" s="153"/>
      <c r="I168" s="250"/>
    </row>
    <row r="169" spans="1:9" ht="27" customHeight="1" x14ac:dyDescent="0.3">
      <c r="A169" s="25" t="s">
        <v>1039</v>
      </c>
      <c r="B169" s="264"/>
      <c r="C169" s="317" t="s">
        <v>600</v>
      </c>
      <c r="D169" s="289"/>
      <c r="E169" s="318"/>
      <c r="F169" s="12"/>
      <c r="G169" s="34"/>
      <c r="H169" s="204"/>
      <c r="I169" s="244"/>
    </row>
    <row r="170" spans="1:9" ht="54.6" customHeight="1" x14ac:dyDescent="0.3">
      <c r="A170" s="13" t="s">
        <v>1041</v>
      </c>
      <c r="B170" s="21"/>
      <c r="C170" s="381" t="s">
        <v>1043</v>
      </c>
      <c r="D170" s="377"/>
      <c r="E170" s="382"/>
      <c r="F170" s="12" t="s">
        <v>305</v>
      </c>
      <c r="G170" s="34">
        <v>1</v>
      </c>
      <c r="H170" s="204">
        <v>80000</v>
      </c>
      <c r="I170" s="253">
        <f>G170*H170</f>
        <v>80000</v>
      </c>
    </row>
    <row r="171" spans="1:9" ht="21.6" customHeight="1" x14ac:dyDescent="0.3">
      <c r="A171" s="13" t="s">
        <v>1044</v>
      </c>
      <c r="B171" s="21"/>
      <c r="C171" s="307" t="s">
        <v>1045</v>
      </c>
      <c r="D171" s="299"/>
      <c r="E171" s="316"/>
      <c r="F171" s="12" t="s">
        <v>60</v>
      </c>
      <c r="G171" s="34"/>
      <c r="H171" s="204">
        <v>80000</v>
      </c>
      <c r="I171" s="253"/>
    </row>
    <row r="172" spans="1:9" ht="19.8" customHeight="1" x14ac:dyDescent="0.3">
      <c r="A172" s="15" t="s">
        <v>1046</v>
      </c>
      <c r="B172" s="21"/>
      <c r="C172" s="317" t="s">
        <v>1047</v>
      </c>
      <c r="D172" s="289"/>
      <c r="E172" s="318"/>
      <c r="F172" s="12"/>
      <c r="G172" s="142"/>
      <c r="H172" s="243"/>
      <c r="I172" s="254"/>
    </row>
    <row r="173" spans="1:9" ht="51.6" customHeight="1" x14ac:dyDescent="0.3">
      <c r="A173" s="13" t="s">
        <v>1048</v>
      </c>
      <c r="B173" s="21"/>
      <c r="C173" s="377" t="s">
        <v>1049</v>
      </c>
      <c r="D173" s="377"/>
      <c r="E173" s="377"/>
      <c r="F173" s="21" t="s">
        <v>50</v>
      </c>
      <c r="G173" s="19">
        <v>1</v>
      </c>
      <c r="H173" s="219">
        <v>20000</v>
      </c>
      <c r="I173" s="255">
        <f>G173*H173</f>
        <v>20000</v>
      </c>
    </row>
    <row r="174" spans="1:9" ht="23.4" customHeight="1" x14ac:dyDescent="0.3">
      <c r="A174" s="15" t="s">
        <v>1050</v>
      </c>
      <c r="B174" s="21"/>
      <c r="C174" s="289" t="s">
        <v>1051</v>
      </c>
      <c r="D174" s="289"/>
      <c r="E174" s="289"/>
      <c r="F174" s="21"/>
      <c r="G174" s="19"/>
      <c r="H174" s="219"/>
      <c r="I174" s="248"/>
    </row>
    <row r="175" spans="1:9" ht="33" customHeight="1" x14ac:dyDescent="0.3">
      <c r="A175" s="25" t="s">
        <v>1052</v>
      </c>
      <c r="B175" s="12"/>
      <c r="C175" s="389" t="s">
        <v>1053</v>
      </c>
      <c r="D175" s="390"/>
      <c r="E175" s="391"/>
      <c r="F175" s="56"/>
      <c r="G175" s="48"/>
      <c r="H175" s="217"/>
      <c r="I175" s="195"/>
    </row>
    <row r="176" spans="1:9" ht="21.6" customHeight="1" x14ac:dyDescent="0.3">
      <c r="A176" s="13"/>
      <c r="B176" s="21"/>
      <c r="C176" s="307" t="s">
        <v>1054</v>
      </c>
      <c r="D176" s="299"/>
      <c r="E176" s="316"/>
      <c r="F176" s="12" t="s">
        <v>95</v>
      </c>
      <c r="G176" s="34">
        <v>1000</v>
      </c>
      <c r="H176" s="204"/>
      <c r="I176" s="253"/>
    </row>
    <row r="177" spans="1:9" ht="21.6" customHeight="1" x14ac:dyDescent="0.3">
      <c r="A177" s="13"/>
      <c r="B177" s="21"/>
      <c r="C177" s="307" t="s">
        <v>1055</v>
      </c>
      <c r="D177" s="299"/>
      <c r="E177" s="316"/>
      <c r="F177" s="12" t="s">
        <v>95</v>
      </c>
      <c r="G177" s="34">
        <v>20</v>
      </c>
      <c r="H177" s="204"/>
      <c r="I177" s="253"/>
    </row>
    <row r="178" spans="1:9" ht="21.6" customHeight="1" x14ac:dyDescent="0.3">
      <c r="A178" s="13"/>
      <c r="B178" s="21"/>
      <c r="C178" s="307" t="s">
        <v>1056</v>
      </c>
      <c r="D178" s="299"/>
      <c r="E178" s="316"/>
      <c r="F178" s="12" t="s">
        <v>95</v>
      </c>
      <c r="G178" s="34">
        <v>300</v>
      </c>
      <c r="H178" s="204"/>
      <c r="I178" s="253"/>
    </row>
    <row r="179" spans="1:9" ht="21.6" customHeight="1" x14ac:dyDescent="0.3">
      <c r="A179" s="13"/>
      <c r="B179" s="21"/>
      <c r="C179" s="307" t="s">
        <v>1057</v>
      </c>
      <c r="D179" s="299"/>
      <c r="E179" s="316"/>
      <c r="F179" s="12" t="s">
        <v>95</v>
      </c>
      <c r="G179" s="34">
        <v>1000</v>
      </c>
      <c r="H179" s="204"/>
      <c r="I179" s="253"/>
    </row>
    <row r="180" spans="1:9" ht="27" customHeight="1" x14ac:dyDescent="0.3">
      <c r="A180" s="25" t="s">
        <v>1058</v>
      </c>
      <c r="B180" s="12"/>
      <c r="C180" s="389" t="s">
        <v>1059</v>
      </c>
      <c r="D180" s="390"/>
      <c r="E180" s="391"/>
      <c r="F180" s="56"/>
      <c r="G180" s="48"/>
      <c r="H180" s="217"/>
      <c r="I180" s="195"/>
    </row>
    <row r="181" spans="1:9" ht="21.6" customHeight="1" x14ac:dyDescent="0.3">
      <c r="A181" s="13"/>
      <c r="B181" s="21"/>
      <c r="C181" s="307" t="s">
        <v>1060</v>
      </c>
      <c r="D181" s="299"/>
      <c r="E181" s="316"/>
      <c r="F181" s="12" t="s">
        <v>77</v>
      </c>
      <c r="G181" s="34">
        <v>40</v>
      </c>
      <c r="H181" s="204"/>
      <c r="I181" s="253"/>
    </row>
    <row r="182" spans="1:9" ht="21.6" customHeight="1" x14ac:dyDescent="0.3">
      <c r="A182" s="13"/>
      <c r="B182" s="21"/>
      <c r="C182" s="307" t="s">
        <v>1061</v>
      </c>
      <c r="D182" s="299"/>
      <c r="E182" s="316"/>
      <c r="F182" s="12" t="s">
        <v>77</v>
      </c>
      <c r="G182" s="34">
        <v>40</v>
      </c>
      <c r="H182" s="204"/>
      <c r="I182" s="253"/>
    </row>
    <row r="183" spans="1:9" ht="21.6" customHeight="1" x14ac:dyDescent="0.3">
      <c r="A183" s="13"/>
      <c r="B183" s="21"/>
      <c r="C183" s="307" t="s">
        <v>1062</v>
      </c>
      <c r="D183" s="299"/>
      <c r="E183" s="316"/>
      <c r="F183" s="12" t="s">
        <v>77</v>
      </c>
      <c r="G183" s="34">
        <v>20</v>
      </c>
      <c r="H183" s="204"/>
      <c r="I183" s="253"/>
    </row>
    <row r="184" spans="1:9" ht="21.6" customHeight="1" x14ac:dyDescent="0.3">
      <c r="A184" s="13"/>
      <c r="B184" s="21"/>
      <c r="C184" s="307" t="s">
        <v>1063</v>
      </c>
      <c r="D184" s="299"/>
      <c r="E184" s="316"/>
      <c r="F184" s="12" t="s">
        <v>77</v>
      </c>
      <c r="G184" s="34">
        <v>20</v>
      </c>
      <c r="H184" s="204"/>
      <c r="I184" s="253"/>
    </row>
    <row r="185" spans="1:9" ht="21.6" customHeight="1" x14ac:dyDescent="0.3">
      <c r="A185" s="13"/>
      <c r="B185" s="21"/>
      <c r="C185" s="307" t="s">
        <v>1064</v>
      </c>
      <c r="D185" s="299"/>
      <c r="E185" s="316"/>
      <c r="F185" s="12" t="s">
        <v>77</v>
      </c>
      <c r="G185" s="34">
        <v>4</v>
      </c>
      <c r="H185" s="204"/>
      <c r="I185" s="253"/>
    </row>
    <row r="186" spans="1:9" ht="21.6" customHeight="1" x14ac:dyDescent="0.3">
      <c r="A186" s="13"/>
      <c r="B186" s="21"/>
      <c r="C186" s="307" t="s">
        <v>1065</v>
      </c>
      <c r="D186" s="299"/>
      <c r="E186" s="316"/>
      <c r="F186" s="12" t="s">
        <v>77</v>
      </c>
      <c r="G186" s="34">
        <v>4</v>
      </c>
      <c r="H186" s="204"/>
      <c r="I186" s="253"/>
    </row>
    <row r="187" spans="1:9" ht="21.6" customHeight="1" x14ac:dyDescent="0.3">
      <c r="A187" s="13"/>
      <c r="B187" s="21"/>
      <c r="C187" s="307" t="s">
        <v>1066</v>
      </c>
      <c r="D187" s="299"/>
      <c r="E187" s="316"/>
      <c r="F187" s="12" t="s">
        <v>77</v>
      </c>
      <c r="G187" s="34">
        <v>100</v>
      </c>
      <c r="H187" s="204"/>
      <c r="I187" s="253"/>
    </row>
    <row r="188" spans="1:9" ht="21.6" customHeight="1" x14ac:dyDescent="0.3">
      <c r="A188" s="13"/>
      <c r="B188" s="21"/>
      <c r="C188" s="307" t="s">
        <v>1067</v>
      </c>
      <c r="D188" s="299"/>
      <c r="E188" s="316"/>
      <c r="F188" s="12" t="s">
        <v>77</v>
      </c>
      <c r="G188" s="34">
        <v>100</v>
      </c>
      <c r="H188" s="204"/>
      <c r="I188" s="253"/>
    </row>
    <row r="189" spans="1:9" ht="21.6" customHeight="1" x14ac:dyDescent="0.3">
      <c r="A189" s="13"/>
      <c r="B189" s="21"/>
      <c r="C189" s="307" t="s">
        <v>1068</v>
      </c>
      <c r="D189" s="299"/>
      <c r="E189" s="316"/>
      <c r="F189" s="12" t="s">
        <v>77</v>
      </c>
      <c r="G189" s="34">
        <v>50</v>
      </c>
      <c r="H189" s="204"/>
      <c r="I189" s="253"/>
    </row>
    <row r="190" spans="1:9" ht="21.6" customHeight="1" x14ac:dyDescent="0.3">
      <c r="A190" s="13"/>
      <c r="B190" s="21"/>
      <c r="C190" s="307" t="s">
        <v>1069</v>
      </c>
      <c r="D190" s="299"/>
      <c r="E190" s="316"/>
      <c r="F190" s="12" t="s">
        <v>77</v>
      </c>
      <c r="G190" s="34">
        <v>16</v>
      </c>
      <c r="H190" s="204"/>
      <c r="I190" s="253"/>
    </row>
    <row r="191" spans="1:9" ht="21.6" customHeight="1" x14ac:dyDescent="0.3">
      <c r="A191" s="13"/>
      <c r="B191" s="21"/>
      <c r="C191" s="307" t="s">
        <v>1070</v>
      </c>
      <c r="D191" s="299"/>
      <c r="E191" s="316"/>
      <c r="F191" s="12" t="s">
        <v>77</v>
      </c>
      <c r="G191" s="34">
        <v>4</v>
      </c>
      <c r="H191" s="204"/>
      <c r="I191" s="253"/>
    </row>
    <row r="192" spans="1:9" ht="21.6" customHeight="1" x14ac:dyDescent="0.3">
      <c r="A192" s="13"/>
      <c r="B192" s="21"/>
      <c r="C192" s="307" t="s">
        <v>1071</v>
      </c>
      <c r="D192" s="299"/>
      <c r="E192" s="316"/>
      <c r="F192" s="12" t="s">
        <v>77</v>
      </c>
      <c r="G192" s="34">
        <v>20</v>
      </c>
      <c r="H192" s="204"/>
      <c r="I192" s="253"/>
    </row>
    <row r="193" spans="1:9" ht="24.6" customHeight="1" x14ac:dyDescent="0.3">
      <c r="A193" s="25" t="s">
        <v>1072</v>
      </c>
      <c r="B193" s="12"/>
      <c r="C193" s="389" t="s">
        <v>1073</v>
      </c>
      <c r="D193" s="390"/>
      <c r="E193" s="391"/>
      <c r="F193" s="12"/>
      <c r="G193" s="34"/>
      <c r="H193" s="204"/>
      <c r="I193" s="195"/>
    </row>
    <row r="194" spans="1:9" ht="21.6" customHeight="1" x14ac:dyDescent="0.3">
      <c r="A194" s="13"/>
      <c r="B194" s="21"/>
      <c r="C194" s="307" t="s">
        <v>1074</v>
      </c>
      <c r="D194" s="299"/>
      <c r="E194" s="316"/>
      <c r="F194" s="12" t="s">
        <v>95</v>
      </c>
      <c r="G194" s="34">
        <v>20</v>
      </c>
      <c r="H194" s="204"/>
      <c r="I194" s="253"/>
    </row>
    <row r="195" spans="1:9" ht="21.6" customHeight="1" x14ac:dyDescent="0.3">
      <c r="A195" s="13"/>
      <c r="B195" s="21"/>
      <c r="C195" s="307" t="s">
        <v>1075</v>
      </c>
      <c r="D195" s="299"/>
      <c r="E195" s="316"/>
      <c r="F195" s="12" t="s">
        <v>95</v>
      </c>
      <c r="G195" s="34">
        <v>300</v>
      </c>
      <c r="H195" s="204"/>
      <c r="I195" s="253"/>
    </row>
    <row r="196" spans="1:9" ht="26.4" customHeight="1" x14ac:dyDescent="0.3">
      <c r="A196" s="271" t="s">
        <v>30</v>
      </c>
      <c r="B196" s="271"/>
      <c r="C196" s="271"/>
      <c r="D196" s="271"/>
      <c r="E196" s="271"/>
      <c r="F196" s="271"/>
      <c r="G196" s="271"/>
      <c r="H196" s="271"/>
      <c r="I196" s="210" t="s">
        <v>811</v>
      </c>
    </row>
    <row r="197" spans="1:9" ht="26.4" customHeight="1" x14ac:dyDescent="0.3">
      <c r="A197" s="314" t="s">
        <v>1164</v>
      </c>
      <c r="B197" s="314"/>
      <c r="C197" s="314"/>
      <c r="D197" s="314"/>
      <c r="E197" s="314"/>
      <c r="F197" s="314"/>
      <c r="G197" s="314"/>
      <c r="H197" s="314"/>
      <c r="I197" s="314"/>
    </row>
    <row r="198" spans="1:9" ht="26.4" customHeight="1" x14ac:dyDescent="0.3">
      <c r="A198" s="98" t="s">
        <v>1</v>
      </c>
      <c r="B198" s="98" t="s">
        <v>2</v>
      </c>
      <c r="C198" s="357" t="s">
        <v>3</v>
      </c>
      <c r="D198" s="358"/>
      <c r="E198" s="358"/>
      <c r="F198" s="98" t="s">
        <v>4</v>
      </c>
      <c r="G198" s="99" t="s">
        <v>5</v>
      </c>
      <c r="H198" s="231" t="s">
        <v>6</v>
      </c>
      <c r="I198" s="232" t="s">
        <v>7</v>
      </c>
    </row>
    <row r="199" spans="1:9" ht="26.4" customHeight="1" x14ac:dyDescent="0.3">
      <c r="A199" s="271" t="s">
        <v>31</v>
      </c>
      <c r="B199" s="271"/>
      <c r="C199" s="271"/>
      <c r="D199" s="271"/>
      <c r="E199" s="271"/>
      <c r="F199" s="271"/>
      <c r="G199" s="271"/>
      <c r="H199" s="271"/>
      <c r="I199" s="211" t="str">
        <f>I196</f>
        <v>R</v>
      </c>
    </row>
    <row r="200" spans="1:9" ht="38.4" customHeight="1" x14ac:dyDescent="0.3">
      <c r="A200" s="15" t="s">
        <v>1076</v>
      </c>
      <c r="B200" s="21"/>
      <c r="C200" s="390" t="s">
        <v>1077</v>
      </c>
      <c r="D200" s="390"/>
      <c r="E200" s="390"/>
      <c r="F200" s="21" t="s">
        <v>50</v>
      </c>
      <c r="G200" s="19">
        <v>1</v>
      </c>
      <c r="H200" s="204">
        <v>220000</v>
      </c>
      <c r="I200" s="195">
        <f>1*H200</f>
        <v>220000</v>
      </c>
    </row>
    <row r="201" spans="1:9" ht="39.6" customHeight="1" x14ac:dyDescent="0.3">
      <c r="A201" s="25">
        <v>4</v>
      </c>
      <c r="B201" s="12"/>
      <c r="C201" s="383" t="s">
        <v>1166</v>
      </c>
      <c r="D201" s="380"/>
      <c r="E201" s="384"/>
      <c r="F201" s="12"/>
      <c r="G201" s="34"/>
      <c r="H201" s="204"/>
      <c r="I201" s="195"/>
    </row>
    <row r="202" spans="1:9" ht="23.4" customHeight="1" x14ac:dyDescent="0.3">
      <c r="A202" s="25" t="s">
        <v>337</v>
      </c>
      <c r="B202" s="12"/>
      <c r="C202" s="317" t="s">
        <v>1078</v>
      </c>
      <c r="D202" s="289"/>
      <c r="E202" s="318"/>
      <c r="F202" s="12"/>
      <c r="G202" s="142"/>
      <c r="H202" s="243"/>
      <c r="I202" s="244"/>
    </row>
    <row r="203" spans="1:9" ht="91.2" customHeight="1" x14ac:dyDescent="0.3">
      <c r="A203" s="21" t="s">
        <v>658</v>
      </c>
      <c r="B203" s="12"/>
      <c r="C203" s="281" t="s">
        <v>1079</v>
      </c>
      <c r="D203" s="280"/>
      <c r="E203" s="282"/>
      <c r="F203" s="12" t="s">
        <v>77</v>
      </c>
      <c r="G203" s="34">
        <v>1</v>
      </c>
      <c r="H203" s="204"/>
      <c r="I203" s="195"/>
    </row>
    <row r="204" spans="1:9" ht="50.4" customHeight="1" x14ac:dyDescent="0.3">
      <c r="A204" s="21" t="s">
        <v>662</v>
      </c>
      <c r="B204" s="12"/>
      <c r="C204" s="281" t="s">
        <v>1080</v>
      </c>
      <c r="D204" s="280"/>
      <c r="E204" s="282"/>
      <c r="F204" s="12" t="s">
        <v>77</v>
      </c>
      <c r="G204" s="34">
        <v>1</v>
      </c>
      <c r="H204" s="204"/>
      <c r="I204" s="195"/>
    </row>
    <row r="205" spans="1:9" ht="24.6" customHeight="1" x14ac:dyDescent="0.3">
      <c r="A205" s="25" t="s">
        <v>338</v>
      </c>
      <c r="B205" s="12"/>
      <c r="C205" s="317" t="s">
        <v>1081</v>
      </c>
      <c r="D205" s="289"/>
      <c r="E205" s="318"/>
      <c r="F205" s="12"/>
      <c r="G205" s="142"/>
      <c r="H205" s="243"/>
      <c r="I205" s="244"/>
    </row>
    <row r="206" spans="1:9" ht="94.2" customHeight="1" x14ac:dyDescent="0.3">
      <c r="A206" s="21" t="s">
        <v>726</v>
      </c>
      <c r="B206" s="12"/>
      <c r="C206" s="281" t="s">
        <v>1082</v>
      </c>
      <c r="D206" s="280"/>
      <c r="E206" s="282"/>
      <c r="F206" s="12" t="s">
        <v>77</v>
      </c>
      <c r="G206" s="34">
        <v>2</v>
      </c>
      <c r="H206" s="204"/>
      <c r="I206" s="195"/>
    </row>
    <row r="207" spans="1:9" ht="58.8" customHeight="1" x14ac:dyDescent="0.3">
      <c r="A207" s="21" t="s">
        <v>822</v>
      </c>
      <c r="B207" s="12"/>
      <c r="C207" s="307" t="s">
        <v>1083</v>
      </c>
      <c r="D207" s="299"/>
      <c r="E207" s="316"/>
      <c r="F207" s="12" t="s">
        <v>77</v>
      </c>
      <c r="G207" s="34">
        <v>2</v>
      </c>
      <c r="H207" s="204"/>
      <c r="I207" s="195"/>
    </row>
    <row r="208" spans="1:9" ht="30" customHeight="1" x14ac:dyDescent="0.3">
      <c r="A208" s="25" t="s">
        <v>339</v>
      </c>
      <c r="B208" s="12"/>
      <c r="C208" s="317" t="s">
        <v>1084</v>
      </c>
      <c r="D208" s="289"/>
      <c r="E208" s="318"/>
      <c r="F208" s="12"/>
      <c r="G208" s="142"/>
      <c r="H208" s="204"/>
      <c r="I208" s="244"/>
    </row>
    <row r="209" spans="1:9" ht="66" customHeight="1" x14ac:dyDescent="0.3">
      <c r="A209" s="21" t="s">
        <v>1085</v>
      </c>
      <c r="B209" s="12"/>
      <c r="C209" s="281" t="s">
        <v>1086</v>
      </c>
      <c r="D209" s="280"/>
      <c r="E209" s="282"/>
      <c r="F209" s="12" t="s">
        <v>11</v>
      </c>
      <c r="G209" s="34">
        <v>1</v>
      </c>
      <c r="H209" s="204"/>
      <c r="I209" s="195"/>
    </row>
    <row r="210" spans="1:9" ht="55.8" customHeight="1" x14ac:dyDescent="0.3">
      <c r="A210" s="21" t="s">
        <v>1087</v>
      </c>
      <c r="B210" s="12"/>
      <c r="C210" s="307" t="s">
        <v>1088</v>
      </c>
      <c r="D210" s="299"/>
      <c r="E210" s="316"/>
      <c r="F210" s="12" t="s">
        <v>11</v>
      </c>
      <c r="G210" s="34">
        <v>1</v>
      </c>
      <c r="H210" s="204"/>
      <c r="I210" s="195"/>
    </row>
    <row r="211" spans="1:9" ht="42.6" customHeight="1" x14ac:dyDescent="0.3">
      <c r="A211" s="13" t="s">
        <v>1089</v>
      </c>
      <c r="B211" s="21"/>
      <c r="C211" s="299" t="s">
        <v>1090</v>
      </c>
      <c r="D211" s="299"/>
      <c r="E211" s="299"/>
      <c r="F211" s="21" t="s">
        <v>77</v>
      </c>
      <c r="G211" s="19">
        <v>1</v>
      </c>
      <c r="H211" s="204"/>
      <c r="I211" s="195"/>
    </row>
    <row r="212" spans="1:9" ht="24.6" customHeight="1" x14ac:dyDescent="0.3">
      <c r="A212" s="15" t="s">
        <v>340</v>
      </c>
      <c r="B212" s="30"/>
      <c r="C212" s="289" t="s">
        <v>1091</v>
      </c>
      <c r="D212" s="289"/>
      <c r="E212" s="289"/>
      <c r="F212" s="30"/>
      <c r="G212" s="19"/>
      <c r="H212" s="204"/>
      <c r="I212" s="194"/>
    </row>
    <row r="213" spans="1:9" ht="94.8" customHeight="1" x14ac:dyDescent="0.3">
      <c r="A213" s="21" t="s">
        <v>1092</v>
      </c>
      <c r="B213" s="73"/>
      <c r="C213" s="281" t="s">
        <v>1082</v>
      </c>
      <c r="D213" s="280"/>
      <c r="E213" s="282"/>
      <c r="F213" s="12" t="s">
        <v>77</v>
      </c>
      <c r="G213" s="34">
        <v>2</v>
      </c>
      <c r="H213" s="204"/>
      <c r="I213" s="195"/>
    </row>
    <row r="214" spans="1:9" ht="64.2" customHeight="1" x14ac:dyDescent="0.3">
      <c r="A214" s="21" t="s">
        <v>1093</v>
      </c>
      <c r="B214" s="73"/>
      <c r="C214" s="307" t="s">
        <v>1094</v>
      </c>
      <c r="D214" s="299"/>
      <c r="E214" s="316"/>
      <c r="F214" s="12" t="s">
        <v>77</v>
      </c>
      <c r="G214" s="34">
        <v>2</v>
      </c>
      <c r="H214" s="204"/>
      <c r="I214" s="195"/>
    </row>
    <row r="215" spans="1:9" ht="26.4" customHeight="1" x14ac:dyDescent="0.3">
      <c r="A215" s="271" t="s">
        <v>30</v>
      </c>
      <c r="B215" s="271"/>
      <c r="C215" s="271"/>
      <c r="D215" s="271"/>
      <c r="E215" s="271"/>
      <c r="F215" s="271"/>
      <c r="G215" s="271"/>
      <c r="H215" s="271"/>
      <c r="I215" s="210" t="s">
        <v>811</v>
      </c>
    </row>
    <row r="216" spans="1:9" ht="26.4" customHeight="1" x14ac:dyDescent="0.3">
      <c r="A216" s="314" t="s">
        <v>1164</v>
      </c>
      <c r="B216" s="314"/>
      <c r="C216" s="314"/>
      <c r="D216" s="314"/>
      <c r="E216" s="314"/>
      <c r="F216" s="314"/>
      <c r="G216" s="314"/>
      <c r="H216" s="314"/>
      <c r="I216" s="314"/>
    </row>
    <row r="217" spans="1:9" ht="26.4" customHeight="1" x14ac:dyDescent="0.3">
      <c r="A217" s="98" t="s">
        <v>1</v>
      </c>
      <c r="B217" s="98" t="s">
        <v>2</v>
      </c>
      <c r="C217" s="357" t="s">
        <v>3</v>
      </c>
      <c r="D217" s="358"/>
      <c r="E217" s="358"/>
      <c r="F217" s="98" t="s">
        <v>4</v>
      </c>
      <c r="G217" s="99" t="s">
        <v>5</v>
      </c>
      <c r="H217" s="231" t="s">
        <v>6</v>
      </c>
      <c r="I217" s="232" t="s">
        <v>7</v>
      </c>
    </row>
    <row r="218" spans="1:9" ht="26.4" customHeight="1" x14ac:dyDescent="0.3">
      <c r="A218" s="271" t="s">
        <v>31</v>
      </c>
      <c r="B218" s="271"/>
      <c r="C218" s="271"/>
      <c r="D218" s="271"/>
      <c r="E218" s="271"/>
      <c r="F218" s="271"/>
      <c r="G218" s="271"/>
      <c r="H218" s="271"/>
      <c r="I218" s="211" t="str">
        <f>I215</f>
        <v>R</v>
      </c>
    </row>
    <row r="219" spans="1:9" ht="31.8" customHeight="1" x14ac:dyDescent="0.3">
      <c r="A219" s="25">
        <v>5</v>
      </c>
      <c r="B219" s="36"/>
      <c r="C219" s="383" t="s">
        <v>1167</v>
      </c>
      <c r="D219" s="380"/>
      <c r="E219" s="384"/>
      <c r="F219" s="36"/>
      <c r="G219" s="143"/>
      <c r="H219" s="250"/>
      <c r="I219" s="194"/>
    </row>
    <row r="220" spans="1:9" ht="45" customHeight="1" x14ac:dyDescent="0.3">
      <c r="A220" s="25" t="s">
        <v>341</v>
      </c>
      <c r="B220" s="36"/>
      <c r="C220" s="383" t="s">
        <v>1095</v>
      </c>
      <c r="D220" s="380"/>
      <c r="E220" s="384"/>
      <c r="F220" s="36"/>
      <c r="G220" s="143"/>
      <c r="H220" s="250"/>
      <c r="I220" s="194"/>
    </row>
    <row r="221" spans="1:9" ht="38.4" customHeight="1" x14ac:dyDescent="0.3">
      <c r="A221" s="25" t="s">
        <v>1096</v>
      </c>
      <c r="B221" s="36" t="s">
        <v>299</v>
      </c>
      <c r="C221" s="383" t="s">
        <v>725</v>
      </c>
      <c r="D221" s="380"/>
      <c r="E221" s="384"/>
      <c r="F221" s="36"/>
      <c r="G221" s="143"/>
      <c r="H221" s="250"/>
      <c r="I221" s="194"/>
    </row>
    <row r="222" spans="1:9" ht="26.4" customHeight="1" x14ac:dyDescent="0.3">
      <c r="A222" s="21" t="s">
        <v>1168</v>
      </c>
      <c r="B222" s="12"/>
      <c r="C222" s="381" t="s">
        <v>1097</v>
      </c>
      <c r="D222" s="377"/>
      <c r="E222" s="382"/>
      <c r="F222" s="12"/>
      <c r="G222" s="34"/>
      <c r="H222" s="204"/>
      <c r="I222" s="194"/>
    </row>
    <row r="223" spans="1:9" ht="25.2" customHeight="1" x14ac:dyDescent="0.3">
      <c r="A223" s="21"/>
      <c r="B223" s="12"/>
      <c r="C223" s="140" t="s">
        <v>538</v>
      </c>
      <c r="D223" s="377" t="s">
        <v>1098</v>
      </c>
      <c r="E223" s="382"/>
      <c r="F223" s="12" t="s">
        <v>293</v>
      </c>
      <c r="G223" s="34">
        <v>1.75</v>
      </c>
      <c r="H223" s="204"/>
      <c r="I223" s="194"/>
    </row>
    <row r="224" spans="1:9" ht="25.2" customHeight="1" x14ac:dyDescent="0.3">
      <c r="A224" s="21"/>
      <c r="B224" s="12"/>
      <c r="C224" s="140" t="s">
        <v>540</v>
      </c>
      <c r="D224" s="377" t="s">
        <v>1099</v>
      </c>
      <c r="E224" s="382"/>
      <c r="F224" s="12" t="s">
        <v>293</v>
      </c>
      <c r="G224" s="34">
        <v>1.75</v>
      </c>
      <c r="H224" s="204"/>
      <c r="I224" s="194"/>
    </row>
    <row r="225" spans="1:9" ht="30.6" customHeight="1" x14ac:dyDescent="0.3">
      <c r="A225" s="25" t="s">
        <v>1169</v>
      </c>
      <c r="B225" s="83" t="s">
        <v>1433</v>
      </c>
      <c r="C225" s="383" t="s">
        <v>302</v>
      </c>
      <c r="D225" s="380"/>
      <c r="E225" s="384"/>
      <c r="F225" s="12"/>
      <c r="G225" s="34"/>
      <c r="H225" s="204"/>
      <c r="I225" s="194"/>
    </row>
    <row r="226" spans="1:9" ht="27.6" customHeight="1" x14ac:dyDescent="0.3">
      <c r="A226" s="21" t="s">
        <v>1170</v>
      </c>
      <c r="B226" s="12"/>
      <c r="C226" s="381" t="s">
        <v>304</v>
      </c>
      <c r="D226" s="377"/>
      <c r="E226" s="382"/>
      <c r="F226" s="12"/>
      <c r="G226" s="34"/>
      <c r="H226" s="204"/>
      <c r="I226" s="194"/>
    </row>
    <row r="227" spans="1:9" ht="39.6" customHeight="1" x14ac:dyDescent="0.3">
      <c r="A227" s="21"/>
      <c r="B227" s="12"/>
      <c r="C227" s="140" t="s">
        <v>1101</v>
      </c>
      <c r="D227" s="377" t="s">
        <v>1102</v>
      </c>
      <c r="E227" s="382"/>
      <c r="F227" s="12" t="s">
        <v>305</v>
      </c>
      <c r="G227" s="34">
        <v>1</v>
      </c>
      <c r="H227" s="204">
        <v>37500</v>
      </c>
      <c r="I227" s="194">
        <f>1*H227</f>
        <v>37500</v>
      </c>
    </row>
    <row r="228" spans="1:9" ht="39.6" customHeight="1" x14ac:dyDescent="0.3">
      <c r="A228" s="21"/>
      <c r="B228" s="12"/>
      <c r="C228" s="140" t="s">
        <v>1103</v>
      </c>
      <c r="D228" s="377" t="s">
        <v>1104</v>
      </c>
      <c r="E228" s="382"/>
      <c r="F228" s="12" t="s">
        <v>60</v>
      </c>
      <c r="G228" s="34"/>
      <c r="H228" s="204">
        <v>37500</v>
      </c>
      <c r="I228" s="194"/>
    </row>
    <row r="229" spans="1:9" ht="15" customHeight="1" x14ac:dyDescent="0.3">
      <c r="A229" s="21" t="s">
        <v>1171</v>
      </c>
      <c r="B229" s="12"/>
      <c r="C229" s="381" t="s">
        <v>1106</v>
      </c>
      <c r="D229" s="377"/>
      <c r="E229" s="382"/>
      <c r="F229" s="12"/>
      <c r="G229" s="34"/>
      <c r="H229" s="204"/>
      <c r="I229" s="194"/>
    </row>
    <row r="230" spans="1:9" x14ac:dyDescent="0.3">
      <c r="A230" s="21"/>
      <c r="B230" s="12"/>
      <c r="C230" s="387" t="s">
        <v>1107</v>
      </c>
      <c r="D230" s="385"/>
      <c r="E230" s="388"/>
      <c r="F230" s="12"/>
      <c r="G230" s="34"/>
      <c r="H230" s="204"/>
      <c r="I230" s="194"/>
    </row>
    <row r="231" spans="1:9" ht="46.2" customHeight="1" x14ac:dyDescent="0.3">
      <c r="A231" s="21"/>
      <c r="B231" s="12"/>
      <c r="C231" s="381" t="s">
        <v>1108</v>
      </c>
      <c r="D231" s="377"/>
      <c r="E231" s="382"/>
      <c r="F231" s="12" t="s">
        <v>95</v>
      </c>
      <c r="G231" s="34">
        <v>40</v>
      </c>
      <c r="H231" s="204"/>
      <c r="I231" s="194"/>
    </row>
    <row r="232" spans="1:9" x14ac:dyDescent="0.3">
      <c r="A232" s="21" t="s">
        <v>1172</v>
      </c>
      <c r="B232" s="12"/>
      <c r="C232" s="381" t="s">
        <v>1109</v>
      </c>
      <c r="D232" s="377"/>
      <c r="E232" s="382"/>
      <c r="F232" s="12"/>
      <c r="G232" s="34"/>
      <c r="H232" s="204"/>
      <c r="I232" s="194"/>
    </row>
    <row r="233" spans="1:9" ht="64.2" customHeight="1" x14ac:dyDescent="0.3">
      <c r="A233" s="21"/>
      <c r="B233" s="12"/>
      <c r="C233" s="140" t="s">
        <v>1110</v>
      </c>
      <c r="D233" s="377" t="s">
        <v>1111</v>
      </c>
      <c r="E233" s="382"/>
      <c r="F233" s="12" t="s">
        <v>95</v>
      </c>
      <c r="G233" s="34">
        <v>55</v>
      </c>
      <c r="H233" s="204"/>
      <c r="I233" s="194"/>
    </row>
    <row r="234" spans="1:9" ht="35.4" customHeight="1" x14ac:dyDescent="0.3">
      <c r="A234" s="21" t="s">
        <v>1173</v>
      </c>
      <c r="B234" s="12"/>
      <c r="C234" s="381" t="s">
        <v>1112</v>
      </c>
      <c r="D234" s="377"/>
      <c r="E234" s="382"/>
      <c r="F234" s="12"/>
      <c r="G234" s="34"/>
      <c r="H234" s="204"/>
      <c r="I234" s="199"/>
    </row>
    <row r="235" spans="1:9" x14ac:dyDescent="0.3">
      <c r="A235" s="21"/>
      <c r="B235" s="12"/>
      <c r="C235" s="140" t="s">
        <v>1113</v>
      </c>
      <c r="D235" s="377" t="s">
        <v>1114</v>
      </c>
      <c r="E235" s="382"/>
      <c r="F235" s="12"/>
      <c r="G235" s="34"/>
      <c r="H235" s="204"/>
      <c r="I235" s="194"/>
    </row>
    <row r="236" spans="1:9" ht="15" customHeight="1" x14ac:dyDescent="0.3">
      <c r="A236" s="21"/>
      <c r="B236" s="12"/>
      <c r="C236" s="381"/>
      <c r="D236" s="377"/>
      <c r="E236" s="382"/>
      <c r="F236" s="12"/>
      <c r="G236" s="34"/>
      <c r="H236" s="204"/>
      <c r="I236" s="194"/>
    </row>
    <row r="237" spans="1:9" ht="29.4" customHeight="1" x14ac:dyDescent="0.3">
      <c r="A237" s="21"/>
      <c r="B237" s="12"/>
      <c r="C237" s="381" t="s">
        <v>1115</v>
      </c>
      <c r="D237" s="377"/>
      <c r="E237" s="382"/>
      <c r="F237" s="12"/>
      <c r="G237" s="34"/>
      <c r="H237" s="204"/>
      <c r="I237" s="194"/>
    </row>
    <row r="238" spans="1:9" x14ac:dyDescent="0.3">
      <c r="A238" s="25" t="s">
        <v>1174</v>
      </c>
      <c r="B238" s="170" t="s">
        <v>1434</v>
      </c>
      <c r="C238" s="383" t="s">
        <v>925</v>
      </c>
      <c r="D238" s="380"/>
      <c r="E238" s="384"/>
      <c r="F238" s="12"/>
      <c r="G238" s="34"/>
      <c r="H238" s="204"/>
      <c r="I238" s="194"/>
    </row>
    <row r="239" spans="1:9" ht="49.8" customHeight="1" x14ac:dyDescent="0.3">
      <c r="A239" s="21" t="s">
        <v>1175</v>
      </c>
      <c r="B239" s="12"/>
      <c r="C239" s="381" t="s">
        <v>1117</v>
      </c>
      <c r="D239" s="377"/>
      <c r="E239" s="382"/>
      <c r="F239" s="12" t="s">
        <v>1118</v>
      </c>
      <c r="G239" s="34">
        <v>8</v>
      </c>
      <c r="H239" s="204"/>
      <c r="I239" s="194"/>
    </row>
    <row r="240" spans="1:9" x14ac:dyDescent="0.3">
      <c r="A240" s="21" t="s">
        <v>1176</v>
      </c>
      <c r="B240" s="12"/>
      <c r="C240" s="381" t="s">
        <v>1119</v>
      </c>
      <c r="D240" s="377"/>
      <c r="E240" s="382"/>
      <c r="F240" s="12"/>
      <c r="G240" s="34"/>
      <c r="H240" s="204"/>
      <c r="I240" s="194"/>
    </row>
    <row r="241" spans="1:9" ht="39.6" customHeight="1" x14ac:dyDescent="0.3">
      <c r="A241" s="21"/>
      <c r="B241" s="12"/>
      <c r="C241" s="140" t="s">
        <v>1120</v>
      </c>
      <c r="D241" s="377" t="s">
        <v>1121</v>
      </c>
      <c r="E241" s="382"/>
      <c r="F241" s="12" t="s">
        <v>315</v>
      </c>
      <c r="G241" s="34">
        <v>260</v>
      </c>
      <c r="H241" s="204"/>
      <c r="I241" s="194"/>
    </row>
    <row r="242" spans="1:9" ht="44.4" customHeight="1" x14ac:dyDescent="0.3">
      <c r="A242" s="21"/>
      <c r="B242" s="12"/>
      <c r="C242" s="140" t="s">
        <v>1122</v>
      </c>
      <c r="D242" s="377" t="s">
        <v>1123</v>
      </c>
      <c r="E242" s="382"/>
      <c r="F242" s="12" t="s">
        <v>315</v>
      </c>
      <c r="G242" s="34">
        <v>0</v>
      </c>
      <c r="H242" s="204"/>
      <c r="I242" s="194"/>
    </row>
    <row r="243" spans="1:9" ht="26.4" customHeight="1" x14ac:dyDescent="0.3">
      <c r="A243" s="271" t="s">
        <v>30</v>
      </c>
      <c r="B243" s="271"/>
      <c r="C243" s="271"/>
      <c r="D243" s="271"/>
      <c r="E243" s="271"/>
      <c r="F243" s="271"/>
      <c r="G243" s="271"/>
      <c r="H243" s="271"/>
      <c r="I243" s="210" t="s">
        <v>811</v>
      </c>
    </row>
    <row r="244" spans="1:9" ht="26.4" customHeight="1" x14ac:dyDescent="0.3">
      <c r="A244" s="314" t="s">
        <v>1164</v>
      </c>
      <c r="B244" s="314"/>
      <c r="C244" s="314"/>
      <c r="D244" s="314"/>
      <c r="E244" s="314"/>
      <c r="F244" s="314"/>
      <c r="G244" s="314"/>
      <c r="H244" s="314"/>
      <c r="I244" s="314"/>
    </row>
    <row r="245" spans="1:9" ht="26.4" customHeight="1" x14ac:dyDescent="0.3">
      <c r="A245" s="98" t="s">
        <v>1</v>
      </c>
      <c r="B245" s="98" t="s">
        <v>2</v>
      </c>
      <c r="C245" s="357" t="s">
        <v>3</v>
      </c>
      <c r="D245" s="358"/>
      <c r="E245" s="358"/>
      <c r="F245" s="98" t="s">
        <v>4</v>
      </c>
      <c r="G245" s="99" t="s">
        <v>5</v>
      </c>
      <c r="H245" s="231" t="s">
        <v>6</v>
      </c>
      <c r="I245" s="232" t="s">
        <v>7</v>
      </c>
    </row>
    <row r="246" spans="1:9" ht="26.4" customHeight="1" x14ac:dyDescent="0.3">
      <c r="A246" s="271" t="s">
        <v>31</v>
      </c>
      <c r="B246" s="271"/>
      <c r="C246" s="271"/>
      <c r="D246" s="271"/>
      <c r="E246" s="271"/>
      <c r="F246" s="271"/>
      <c r="G246" s="271"/>
      <c r="H246" s="271"/>
      <c r="I246" s="211" t="str">
        <f>I243</f>
        <v>R</v>
      </c>
    </row>
    <row r="247" spans="1:9" ht="36.6" customHeight="1" x14ac:dyDescent="0.3">
      <c r="A247" s="21"/>
      <c r="B247" s="12"/>
      <c r="C247" s="140" t="s">
        <v>1124</v>
      </c>
      <c r="D247" s="377" t="s">
        <v>1125</v>
      </c>
      <c r="E247" s="382"/>
      <c r="F247" s="12" t="s">
        <v>315</v>
      </c>
      <c r="G247" s="34">
        <v>0</v>
      </c>
      <c r="H247" s="204"/>
      <c r="I247" s="194"/>
    </row>
    <row r="248" spans="1:9" ht="39.6" customHeight="1" x14ac:dyDescent="0.3">
      <c r="A248" s="21"/>
      <c r="B248" s="12"/>
      <c r="C248" s="140" t="s">
        <v>1126</v>
      </c>
      <c r="D248" s="377" t="s">
        <v>1127</v>
      </c>
      <c r="E248" s="382"/>
      <c r="F248" s="12" t="s">
        <v>315</v>
      </c>
      <c r="G248" s="34">
        <v>0</v>
      </c>
      <c r="H248" s="204"/>
      <c r="I248" s="194"/>
    </row>
    <row r="249" spans="1:9" x14ac:dyDescent="0.3">
      <c r="A249" s="25" t="s">
        <v>1177</v>
      </c>
      <c r="B249" s="170" t="s">
        <v>1435</v>
      </c>
      <c r="C249" s="383" t="s">
        <v>1128</v>
      </c>
      <c r="D249" s="380"/>
      <c r="E249" s="384"/>
      <c r="F249" s="12"/>
      <c r="G249" s="34"/>
      <c r="H249" s="204"/>
      <c r="I249" s="194"/>
    </row>
    <row r="250" spans="1:9" x14ac:dyDescent="0.3">
      <c r="A250" s="21" t="s">
        <v>1178</v>
      </c>
      <c r="B250" s="12"/>
      <c r="C250" s="381" t="s">
        <v>1129</v>
      </c>
      <c r="D250" s="377"/>
      <c r="E250" s="382"/>
      <c r="F250" s="12"/>
      <c r="G250" s="34"/>
      <c r="H250" s="204"/>
      <c r="I250" s="194"/>
    </row>
    <row r="251" spans="1:9" ht="48.6" customHeight="1" x14ac:dyDescent="0.3">
      <c r="A251" s="21"/>
      <c r="B251" s="12"/>
      <c r="C251" s="140" t="s">
        <v>1101</v>
      </c>
      <c r="D251" s="377" t="s">
        <v>1130</v>
      </c>
      <c r="E251" s="382"/>
      <c r="F251" s="12" t="s">
        <v>95</v>
      </c>
      <c r="G251" s="34">
        <v>150</v>
      </c>
      <c r="H251" s="204"/>
      <c r="I251" s="194"/>
    </row>
    <row r="252" spans="1:9" x14ac:dyDescent="0.3">
      <c r="A252" s="21" t="s">
        <v>1179</v>
      </c>
      <c r="B252" s="12"/>
      <c r="C252" s="381" t="s">
        <v>1131</v>
      </c>
      <c r="D252" s="377"/>
      <c r="E252" s="382"/>
      <c r="F252" s="12"/>
      <c r="G252" s="34"/>
      <c r="H252" s="204"/>
      <c r="I252" s="194"/>
    </row>
    <row r="253" spans="1:9" ht="39.6" customHeight="1" x14ac:dyDescent="0.3">
      <c r="A253" s="21"/>
      <c r="B253" s="12"/>
      <c r="C253" s="140" t="s">
        <v>1120</v>
      </c>
      <c r="D253" s="377" t="s">
        <v>1132</v>
      </c>
      <c r="E253" s="382"/>
      <c r="F253" s="12" t="s">
        <v>77</v>
      </c>
      <c r="G253" s="34">
        <v>0</v>
      </c>
      <c r="H253" s="204"/>
      <c r="I253" s="194"/>
    </row>
    <row r="254" spans="1:9" x14ac:dyDescent="0.3">
      <c r="A254" s="25" t="s">
        <v>1180</v>
      </c>
      <c r="B254" s="170" t="s">
        <v>1428</v>
      </c>
      <c r="C254" s="383" t="s">
        <v>319</v>
      </c>
      <c r="D254" s="380"/>
      <c r="E254" s="384"/>
      <c r="F254" s="12"/>
      <c r="G254" s="34"/>
      <c r="H254" s="194"/>
      <c r="I254" s="194"/>
    </row>
    <row r="255" spans="1:9" ht="27.6" customHeight="1" x14ac:dyDescent="0.3">
      <c r="A255" s="21" t="s">
        <v>1181</v>
      </c>
      <c r="B255" s="144"/>
      <c r="C255" s="381" t="s">
        <v>320</v>
      </c>
      <c r="D255" s="377"/>
      <c r="E255" s="382"/>
      <c r="F255" s="12"/>
      <c r="G255" s="34"/>
      <c r="H255" s="199"/>
      <c r="I255" s="204"/>
    </row>
    <row r="256" spans="1:9" ht="53.4" customHeight="1" x14ac:dyDescent="0.3">
      <c r="A256" s="21"/>
      <c r="B256" s="12"/>
      <c r="C256" s="140" t="s">
        <v>1101</v>
      </c>
      <c r="D256" s="377" t="s">
        <v>1134</v>
      </c>
      <c r="E256" s="382"/>
      <c r="F256" s="12" t="s">
        <v>951</v>
      </c>
      <c r="G256" s="34">
        <v>120</v>
      </c>
      <c r="H256" s="199"/>
      <c r="I256" s="204"/>
    </row>
    <row r="257" spans="1:9" ht="46.2" customHeight="1" x14ac:dyDescent="0.3">
      <c r="A257" s="21"/>
      <c r="B257" s="12"/>
      <c r="C257" s="140" t="s">
        <v>1103</v>
      </c>
      <c r="D257" s="377" t="s">
        <v>1136</v>
      </c>
      <c r="E257" s="382"/>
      <c r="F257" s="12" t="s">
        <v>951</v>
      </c>
      <c r="G257" s="34">
        <v>120</v>
      </c>
      <c r="H257" s="199"/>
      <c r="I257" s="204"/>
    </row>
    <row r="258" spans="1:9" x14ac:dyDescent="0.3">
      <c r="A258" s="21" t="s">
        <v>1182</v>
      </c>
      <c r="B258" s="36" t="s">
        <v>1430</v>
      </c>
      <c r="C258" s="383" t="s">
        <v>536</v>
      </c>
      <c r="D258" s="380"/>
      <c r="E258" s="384"/>
      <c r="F258" s="12"/>
      <c r="G258" s="34"/>
      <c r="H258" s="199"/>
      <c r="I258" s="204"/>
    </row>
    <row r="259" spans="1:9" ht="45" customHeight="1" x14ac:dyDescent="0.3">
      <c r="A259" s="21" t="s">
        <v>1183</v>
      </c>
      <c r="B259" s="12"/>
      <c r="C259" s="381" t="s">
        <v>1137</v>
      </c>
      <c r="D259" s="377"/>
      <c r="E259" s="382"/>
      <c r="F259" s="12" t="s">
        <v>951</v>
      </c>
      <c r="G259" s="34">
        <v>120</v>
      </c>
      <c r="H259" s="199"/>
      <c r="I259" s="204"/>
    </row>
    <row r="260" spans="1:9" x14ac:dyDescent="0.3">
      <c r="A260" s="13"/>
      <c r="B260" s="21"/>
      <c r="C260" s="141" t="s">
        <v>1101</v>
      </c>
      <c r="D260" s="377" t="s">
        <v>1138</v>
      </c>
      <c r="E260" s="377"/>
      <c r="F260" s="21"/>
      <c r="G260" s="19"/>
      <c r="H260" s="204"/>
      <c r="I260" s="194"/>
    </row>
    <row r="261" spans="1:9" x14ac:dyDescent="0.3">
      <c r="A261" s="13"/>
      <c r="B261" s="21"/>
      <c r="C261" s="141" t="s">
        <v>1103</v>
      </c>
      <c r="D261" s="377" t="s">
        <v>1139</v>
      </c>
      <c r="E261" s="377"/>
      <c r="F261" s="21"/>
      <c r="G261" s="19"/>
      <c r="H261" s="204"/>
      <c r="I261" s="194"/>
    </row>
    <row r="262" spans="1:9" ht="28.2" customHeight="1" x14ac:dyDescent="0.3">
      <c r="A262" s="13" t="s">
        <v>1184</v>
      </c>
      <c r="B262" s="21"/>
      <c r="C262" s="377" t="s">
        <v>1140</v>
      </c>
      <c r="D262" s="377"/>
      <c r="E262" s="377"/>
      <c r="F262" s="21"/>
      <c r="G262" s="19"/>
      <c r="H262" s="204"/>
      <c r="I262" s="194"/>
    </row>
    <row r="263" spans="1:9" ht="41.4" customHeight="1" x14ac:dyDescent="0.3">
      <c r="A263" s="13"/>
      <c r="B263" s="21"/>
      <c r="C263" s="141" t="s">
        <v>1120</v>
      </c>
      <c r="D263" s="377" t="s">
        <v>1138</v>
      </c>
      <c r="E263" s="377"/>
      <c r="F263" s="21" t="s">
        <v>951</v>
      </c>
      <c r="G263" s="19">
        <v>40</v>
      </c>
      <c r="H263" s="204"/>
      <c r="I263" s="204"/>
    </row>
    <row r="264" spans="1:9" x14ac:dyDescent="0.3">
      <c r="A264" s="13"/>
      <c r="B264" s="21"/>
      <c r="C264" s="141" t="s">
        <v>131</v>
      </c>
      <c r="D264" s="377" t="s">
        <v>1139</v>
      </c>
      <c r="E264" s="377"/>
      <c r="F264" s="21"/>
      <c r="G264" s="19"/>
      <c r="H264" s="204"/>
      <c r="I264" s="194"/>
    </row>
    <row r="265" spans="1:9" x14ac:dyDescent="0.3">
      <c r="A265" s="25" t="s">
        <v>1185</v>
      </c>
      <c r="B265" s="21"/>
      <c r="C265" s="386" t="s">
        <v>1141</v>
      </c>
      <c r="D265" s="386"/>
      <c r="E265" s="386"/>
      <c r="F265" s="21"/>
      <c r="G265" s="19"/>
      <c r="H265" s="204"/>
      <c r="I265" s="194"/>
    </row>
    <row r="266" spans="1:9" ht="46.2" customHeight="1" x14ac:dyDescent="0.3">
      <c r="A266" s="13" t="s">
        <v>1186</v>
      </c>
      <c r="B266" s="21"/>
      <c r="C266" s="377" t="s">
        <v>1142</v>
      </c>
      <c r="D266" s="377"/>
      <c r="E266" s="377"/>
      <c r="F266" s="21" t="s">
        <v>128</v>
      </c>
      <c r="G266" s="19">
        <v>1</v>
      </c>
      <c r="H266" s="204"/>
      <c r="I266" s="204"/>
    </row>
    <row r="267" spans="1:9" ht="48" customHeight="1" x14ac:dyDescent="0.3">
      <c r="A267" s="13" t="s">
        <v>1187</v>
      </c>
      <c r="B267" s="21"/>
      <c r="C267" s="377" t="s">
        <v>1143</v>
      </c>
      <c r="D267" s="377"/>
      <c r="E267" s="377"/>
      <c r="F267" s="21" t="s">
        <v>77</v>
      </c>
      <c r="G267" s="19">
        <v>1</v>
      </c>
      <c r="H267" s="204"/>
      <c r="I267" s="204"/>
    </row>
    <row r="268" spans="1:9" ht="43.8" customHeight="1" x14ac:dyDescent="0.3">
      <c r="A268" s="13" t="s">
        <v>1188</v>
      </c>
      <c r="B268" s="21"/>
      <c r="C268" s="377" t="s">
        <v>1144</v>
      </c>
      <c r="D268" s="377"/>
      <c r="E268" s="377"/>
      <c r="F268" s="21" t="s">
        <v>951</v>
      </c>
      <c r="G268" s="19">
        <v>12</v>
      </c>
      <c r="H268" s="204"/>
      <c r="I268" s="204"/>
    </row>
    <row r="269" spans="1:9" ht="24" customHeight="1" x14ac:dyDescent="0.3">
      <c r="A269" s="25" t="s">
        <v>1189</v>
      </c>
      <c r="B269" s="25" t="s">
        <v>324</v>
      </c>
      <c r="C269" s="380" t="s">
        <v>1145</v>
      </c>
      <c r="D269" s="380"/>
      <c r="E269" s="380"/>
      <c r="F269" s="21"/>
      <c r="G269" s="19"/>
      <c r="H269" s="204"/>
      <c r="I269" s="204"/>
    </row>
    <row r="270" spans="1:9" ht="40.200000000000003" customHeight="1" x14ac:dyDescent="0.3">
      <c r="A270" s="13" t="s">
        <v>1190</v>
      </c>
      <c r="B270" s="21"/>
      <c r="C270" s="377" t="s">
        <v>1146</v>
      </c>
      <c r="D270" s="377"/>
      <c r="E270" s="377"/>
      <c r="F270" s="21" t="s">
        <v>532</v>
      </c>
      <c r="G270" s="19">
        <v>2</v>
      </c>
      <c r="H270" s="204"/>
      <c r="I270" s="204"/>
    </row>
    <row r="271" spans="1:9" x14ac:dyDescent="0.3">
      <c r="A271" s="15" t="s">
        <v>342</v>
      </c>
      <c r="B271" s="25"/>
      <c r="C271" s="380" t="s">
        <v>1500</v>
      </c>
      <c r="D271" s="380"/>
      <c r="E271" s="380"/>
      <c r="F271" s="145"/>
      <c r="G271" s="130"/>
      <c r="H271" s="212"/>
      <c r="I271" s="213"/>
    </row>
    <row r="272" spans="1:9" x14ac:dyDescent="0.3">
      <c r="A272" s="15" t="s">
        <v>1100</v>
      </c>
      <c r="B272" s="25"/>
      <c r="C272" s="380" t="s">
        <v>1147</v>
      </c>
      <c r="D272" s="380"/>
      <c r="E272" s="380"/>
      <c r="F272" s="145"/>
      <c r="G272" s="130"/>
      <c r="H272" s="204"/>
      <c r="I272" s="194"/>
    </row>
    <row r="273" spans="1:9" ht="40.799999999999997" customHeight="1" x14ac:dyDescent="0.3">
      <c r="A273" s="13" t="s">
        <v>1191</v>
      </c>
      <c r="B273" s="21"/>
      <c r="C273" s="377" t="s">
        <v>1148</v>
      </c>
      <c r="D273" s="377"/>
      <c r="E273" s="377"/>
      <c r="F273" s="21" t="s">
        <v>291</v>
      </c>
      <c r="G273" s="19">
        <v>150</v>
      </c>
      <c r="H273" s="204"/>
      <c r="I273" s="194"/>
    </row>
    <row r="274" spans="1:9" ht="26.4" customHeight="1" x14ac:dyDescent="0.3">
      <c r="A274" s="271" t="s">
        <v>30</v>
      </c>
      <c r="B274" s="271"/>
      <c r="C274" s="271"/>
      <c r="D274" s="271"/>
      <c r="E274" s="271"/>
      <c r="F274" s="271"/>
      <c r="G274" s="271"/>
      <c r="H274" s="271"/>
      <c r="I274" s="210" t="s">
        <v>811</v>
      </c>
    </row>
    <row r="275" spans="1:9" ht="26.4" customHeight="1" x14ac:dyDescent="0.3">
      <c r="A275" s="314" t="s">
        <v>1164</v>
      </c>
      <c r="B275" s="314"/>
      <c r="C275" s="314"/>
      <c r="D275" s="314"/>
      <c r="E275" s="314"/>
      <c r="F275" s="314"/>
      <c r="G275" s="314"/>
      <c r="H275" s="314"/>
      <c r="I275" s="314"/>
    </row>
    <row r="276" spans="1:9" ht="26.4" customHeight="1" x14ac:dyDescent="0.3">
      <c r="A276" s="98" t="s">
        <v>1</v>
      </c>
      <c r="B276" s="98" t="s">
        <v>2</v>
      </c>
      <c r="C276" s="357" t="s">
        <v>3</v>
      </c>
      <c r="D276" s="358"/>
      <c r="E276" s="358"/>
      <c r="F276" s="98" t="s">
        <v>4</v>
      </c>
      <c r="G276" s="99" t="s">
        <v>5</v>
      </c>
      <c r="H276" s="231" t="s">
        <v>6</v>
      </c>
      <c r="I276" s="232" t="s">
        <v>7</v>
      </c>
    </row>
    <row r="277" spans="1:9" ht="26.4" customHeight="1" x14ac:dyDescent="0.3">
      <c r="A277" s="271" t="s">
        <v>31</v>
      </c>
      <c r="B277" s="271"/>
      <c r="C277" s="271"/>
      <c r="D277" s="271"/>
      <c r="E277" s="271"/>
      <c r="F277" s="271"/>
      <c r="G277" s="271"/>
      <c r="H277" s="271"/>
      <c r="I277" s="211" t="str">
        <f>I274</f>
        <v>R</v>
      </c>
    </row>
    <row r="278" spans="1:9" ht="39" customHeight="1" x14ac:dyDescent="0.3">
      <c r="A278" s="13" t="s">
        <v>1192</v>
      </c>
      <c r="B278" s="21"/>
      <c r="C278" s="377" t="s">
        <v>1149</v>
      </c>
      <c r="D278" s="377"/>
      <c r="E278" s="377"/>
      <c r="F278" s="21" t="s">
        <v>291</v>
      </c>
      <c r="G278" s="19">
        <v>176</v>
      </c>
      <c r="H278" s="204"/>
      <c r="I278" s="194"/>
    </row>
    <row r="279" spans="1:9" x14ac:dyDescent="0.3">
      <c r="A279" s="15" t="s">
        <v>1105</v>
      </c>
      <c r="B279" s="25"/>
      <c r="C279" s="380" t="s">
        <v>1150</v>
      </c>
      <c r="D279" s="380"/>
      <c r="E279" s="380"/>
      <c r="F279" s="25"/>
      <c r="G279" s="136"/>
      <c r="H279" s="250"/>
      <c r="I279" s="194"/>
    </row>
    <row r="280" spans="1:9" ht="24.6" customHeight="1" x14ac:dyDescent="0.3">
      <c r="A280" s="15" t="s">
        <v>1193</v>
      </c>
      <c r="B280" s="25" t="s">
        <v>299</v>
      </c>
      <c r="C280" s="380" t="s">
        <v>725</v>
      </c>
      <c r="D280" s="380"/>
      <c r="E280" s="380"/>
      <c r="F280" s="25"/>
      <c r="G280" s="136"/>
      <c r="H280" s="250"/>
      <c r="I280" s="194"/>
    </row>
    <row r="281" spans="1:9" x14ac:dyDescent="0.3">
      <c r="A281" s="13" t="s">
        <v>1194</v>
      </c>
      <c r="B281" s="21" t="s">
        <v>301</v>
      </c>
      <c r="C281" s="377" t="s">
        <v>1097</v>
      </c>
      <c r="D281" s="377"/>
      <c r="E281" s="377"/>
      <c r="F281" s="21"/>
      <c r="G281" s="19"/>
      <c r="H281" s="204"/>
      <c r="I281" s="194"/>
    </row>
    <row r="282" spans="1:9" ht="42" customHeight="1" x14ac:dyDescent="0.3">
      <c r="A282" s="13"/>
      <c r="B282" s="21"/>
      <c r="C282" s="141" t="s">
        <v>538</v>
      </c>
      <c r="D282" s="377" t="s">
        <v>1098</v>
      </c>
      <c r="E282" s="377"/>
      <c r="F282" s="21" t="s">
        <v>293</v>
      </c>
      <c r="G282" s="19">
        <v>1</v>
      </c>
      <c r="H282" s="204"/>
      <c r="I282" s="194"/>
    </row>
    <row r="283" spans="1:9" ht="36" customHeight="1" x14ac:dyDescent="0.3">
      <c r="A283" s="13"/>
      <c r="B283" s="21"/>
      <c r="C283" s="141" t="s">
        <v>540</v>
      </c>
      <c r="D283" s="377" t="s">
        <v>1099</v>
      </c>
      <c r="E283" s="377"/>
      <c r="F283" s="21" t="s">
        <v>293</v>
      </c>
      <c r="G283" s="19">
        <v>1</v>
      </c>
      <c r="H283" s="204"/>
      <c r="I283" s="194"/>
    </row>
    <row r="284" spans="1:9" x14ac:dyDescent="0.3">
      <c r="A284" s="15" t="s">
        <v>1195</v>
      </c>
      <c r="B284" s="21" t="s">
        <v>303</v>
      </c>
      <c r="C284" s="380" t="s">
        <v>302</v>
      </c>
      <c r="D284" s="380"/>
      <c r="E284" s="380"/>
      <c r="F284" s="21"/>
      <c r="G284" s="19"/>
      <c r="H284" s="204"/>
      <c r="I284" s="194"/>
    </row>
    <row r="285" spans="1:9" x14ac:dyDescent="0.3">
      <c r="A285" s="13" t="s">
        <v>1196</v>
      </c>
      <c r="B285" s="21"/>
      <c r="C285" s="377" t="s">
        <v>304</v>
      </c>
      <c r="D285" s="377"/>
      <c r="E285" s="377"/>
      <c r="F285" s="21"/>
      <c r="G285" s="19"/>
      <c r="H285" s="204"/>
      <c r="I285" s="194"/>
    </row>
    <row r="286" spans="1:9" ht="40.200000000000003" customHeight="1" x14ac:dyDescent="0.3">
      <c r="A286" s="13"/>
      <c r="B286" s="21"/>
      <c r="C286" s="141" t="s">
        <v>1101</v>
      </c>
      <c r="D286" s="377" t="s">
        <v>1102</v>
      </c>
      <c r="E286" s="377"/>
      <c r="F286" s="21" t="s">
        <v>305</v>
      </c>
      <c r="G286" s="19">
        <v>1</v>
      </c>
      <c r="H286" s="204">
        <v>20000</v>
      </c>
      <c r="I286" s="194">
        <f>G286*H286</f>
        <v>20000</v>
      </c>
    </row>
    <row r="287" spans="1:9" ht="36.6" customHeight="1" x14ac:dyDescent="0.3">
      <c r="A287" s="13"/>
      <c r="B287" s="21"/>
      <c r="C287" s="141" t="s">
        <v>1103</v>
      </c>
      <c r="D287" s="377" t="s">
        <v>1104</v>
      </c>
      <c r="E287" s="377"/>
      <c r="F287" s="21" t="s">
        <v>60</v>
      </c>
      <c r="G287" s="19">
        <v>25</v>
      </c>
      <c r="H287" s="204">
        <f>I286</f>
        <v>20000</v>
      </c>
      <c r="I287" s="194"/>
    </row>
    <row r="288" spans="1:9" x14ac:dyDescent="0.3">
      <c r="A288" s="13" t="s">
        <v>1197</v>
      </c>
      <c r="B288" s="21"/>
      <c r="C288" s="377" t="s">
        <v>1151</v>
      </c>
      <c r="D288" s="377"/>
      <c r="E288" s="377"/>
      <c r="F288" s="21"/>
      <c r="G288" s="19"/>
      <c r="H288" s="204"/>
      <c r="I288" s="194"/>
    </row>
    <row r="289" spans="1:9" x14ac:dyDescent="0.3">
      <c r="A289" s="13"/>
      <c r="B289" s="21"/>
      <c r="C289" s="385" t="s">
        <v>1107</v>
      </c>
      <c r="D289" s="385"/>
      <c r="E289" s="385"/>
      <c r="F289" s="21"/>
      <c r="G289" s="19"/>
      <c r="H289" s="204"/>
      <c r="I289" s="194"/>
    </row>
    <row r="290" spans="1:9" ht="39.6" customHeight="1" x14ac:dyDescent="0.3">
      <c r="A290" s="13"/>
      <c r="B290" s="21"/>
      <c r="C290" s="141" t="s">
        <v>1120</v>
      </c>
      <c r="D290" s="377" t="s">
        <v>1108</v>
      </c>
      <c r="E290" s="377"/>
      <c r="F290" s="21" t="s">
        <v>95</v>
      </c>
      <c r="G290" s="19">
        <v>30</v>
      </c>
      <c r="H290" s="204"/>
      <c r="I290" s="194"/>
    </row>
    <row r="291" spans="1:9" x14ac:dyDescent="0.3">
      <c r="A291" s="13" t="s">
        <v>1198</v>
      </c>
      <c r="B291" s="21"/>
      <c r="C291" s="377" t="s">
        <v>1152</v>
      </c>
      <c r="D291" s="377"/>
      <c r="E291" s="377"/>
      <c r="F291" s="21"/>
      <c r="G291" s="19"/>
      <c r="H291" s="204"/>
      <c r="I291" s="194"/>
    </row>
    <row r="292" spans="1:9" ht="63" customHeight="1" x14ac:dyDescent="0.3">
      <c r="A292" s="13"/>
      <c r="B292" s="21"/>
      <c r="C292" s="141" t="s">
        <v>1110</v>
      </c>
      <c r="D292" s="377" t="s">
        <v>1111</v>
      </c>
      <c r="E292" s="377"/>
      <c r="F292" s="21" t="s">
        <v>95</v>
      </c>
      <c r="G292" s="19">
        <v>35</v>
      </c>
      <c r="H292" s="204"/>
      <c r="I292" s="194"/>
    </row>
    <row r="293" spans="1:9" ht="26.4" customHeight="1" x14ac:dyDescent="0.3">
      <c r="A293" s="21" t="s">
        <v>1199</v>
      </c>
      <c r="B293" s="12"/>
      <c r="C293" s="381" t="s">
        <v>1153</v>
      </c>
      <c r="D293" s="377"/>
      <c r="E293" s="382"/>
      <c r="F293" s="89"/>
      <c r="G293" s="19"/>
      <c r="H293" s="204"/>
      <c r="I293" s="194"/>
    </row>
    <row r="294" spans="1:9" x14ac:dyDescent="0.3">
      <c r="A294" s="21"/>
      <c r="B294" s="12"/>
      <c r="C294" s="140" t="s">
        <v>1113</v>
      </c>
      <c r="D294" s="377" t="s">
        <v>1114</v>
      </c>
      <c r="E294" s="382"/>
      <c r="F294" s="12"/>
      <c r="G294" s="34"/>
      <c r="H294" s="199"/>
      <c r="I294" s="204"/>
    </row>
    <row r="295" spans="1:9" ht="25.2" customHeight="1" x14ac:dyDescent="0.3">
      <c r="A295" s="21" t="s">
        <v>1154</v>
      </c>
      <c r="B295" s="12"/>
      <c r="C295" s="381" t="s">
        <v>1155</v>
      </c>
      <c r="D295" s="377"/>
      <c r="E295" s="382"/>
      <c r="F295" s="12"/>
      <c r="G295" s="34"/>
      <c r="H295" s="199"/>
      <c r="I295" s="204"/>
    </row>
    <row r="296" spans="1:9" x14ac:dyDescent="0.3">
      <c r="A296" s="25" t="s">
        <v>1200</v>
      </c>
      <c r="B296" s="12" t="s">
        <v>313</v>
      </c>
      <c r="C296" s="383" t="s">
        <v>925</v>
      </c>
      <c r="D296" s="380"/>
      <c r="E296" s="384"/>
      <c r="F296" s="12"/>
      <c r="G296" s="34"/>
      <c r="H296" s="199"/>
      <c r="I296" s="204"/>
    </row>
    <row r="297" spans="1:9" ht="42" customHeight="1" x14ac:dyDescent="0.3">
      <c r="A297" s="21" t="s">
        <v>1201</v>
      </c>
      <c r="B297" s="12"/>
      <c r="C297" s="381" t="s">
        <v>1117</v>
      </c>
      <c r="D297" s="377"/>
      <c r="E297" s="382"/>
      <c r="F297" s="12" t="s">
        <v>1118</v>
      </c>
      <c r="G297" s="34">
        <v>5</v>
      </c>
      <c r="H297" s="199"/>
      <c r="I297" s="204"/>
    </row>
    <row r="298" spans="1:9" x14ac:dyDescent="0.3">
      <c r="A298" s="21" t="s">
        <v>1202</v>
      </c>
      <c r="B298" s="12" t="s">
        <v>363</v>
      </c>
      <c r="C298" s="381" t="s">
        <v>1156</v>
      </c>
      <c r="D298" s="377"/>
      <c r="E298" s="382"/>
      <c r="F298" s="12"/>
      <c r="G298" s="34"/>
      <c r="H298" s="199"/>
      <c r="I298" s="204"/>
    </row>
    <row r="299" spans="1:9" ht="45" customHeight="1" x14ac:dyDescent="0.3">
      <c r="A299" s="21"/>
      <c r="B299" s="12"/>
      <c r="C299" s="140" t="s">
        <v>1120</v>
      </c>
      <c r="D299" s="377" t="s">
        <v>1121</v>
      </c>
      <c r="E299" s="382"/>
      <c r="F299" s="12" t="s">
        <v>315</v>
      </c>
      <c r="G299" s="34">
        <v>340</v>
      </c>
      <c r="H299" s="199"/>
      <c r="I299" s="204"/>
    </row>
    <row r="300" spans="1:9" ht="48.6" customHeight="1" x14ac:dyDescent="0.3">
      <c r="A300" s="21"/>
      <c r="B300" s="12"/>
      <c r="C300" s="140" t="s">
        <v>1122</v>
      </c>
      <c r="D300" s="377" t="s">
        <v>1123</v>
      </c>
      <c r="E300" s="382"/>
      <c r="F300" s="12" t="s">
        <v>315</v>
      </c>
      <c r="G300" s="34">
        <v>0</v>
      </c>
      <c r="H300" s="199"/>
      <c r="I300" s="204"/>
    </row>
    <row r="301" spans="1:9" ht="41.4" customHeight="1" x14ac:dyDescent="0.3">
      <c r="A301" s="21"/>
      <c r="B301" s="12"/>
      <c r="C301" s="140" t="s">
        <v>1124</v>
      </c>
      <c r="D301" s="377" t="s">
        <v>1125</v>
      </c>
      <c r="E301" s="382"/>
      <c r="F301" s="12" t="s">
        <v>315</v>
      </c>
      <c r="G301" s="34">
        <v>0</v>
      </c>
      <c r="H301" s="199"/>
      <c r="I301" s="204"/>
    </row>
    <row r="302" spans="1:9" ht="46.8" customHeight="1" x14ac:dyDescent="0.3">
      <c r="A302" s="21"/>
      <c r="B302" s="12"/>
      <c r="C302" s="140" t="s">
        <v>1126</v>
      </c>
      <c r="D302" s="377" t="s">
        <v>1127</v>
      </c>
      <c r="E302" s="382"/>
      <c r="F302" s="12" t="s">
        <v>315</v>
      </c>
      <c r="G302" s="34">
        <v>0</v>
      </c>
      <c r="H302" s="199"/>
      <c r="I302" s="204"/>
    </row>
    <row r="303" spans="1:9" x14ac:dyDescent="0.3">
      <c r="A303" s="25" t="s">
        <v>1203</v>
      </c>
      <c r="B303" s="12" t="s">
        <v>932</v>
      </c>
      <c r="C303" s="383" t="s">
        <v>1128</v>
      </c>
      <c r="D303" s="380"/>
      <c r="E303" s="384"/>
      <c r="F303" s="12"/>
      <c r="G303" s="34"/>
      <c r="H303" s="199"/>
      <c r="I303" s="204"/>
    </row>
    <row r="304" spans="1:9" x14ac:dyDescent="0.3">
      <c r="A304" s="21" t="s">
        <v>1204</v>
      </c>
      <c r="B304" s="12"/>
      <c r="C304" s="381" t="s">
        <v>1129</v>
      </c>
      <c r="D304" s="377"/>
      <c r="E304" s="382"/>
      <c r="F304" s="12"/>
      <c r="G304" s="34"/>
      <c r="H304" s="199"/>
      <c r="I304" s="204"/>
    </row>
    <row r="305" spans="1:9" ht="52.2" customHeight="1" x14ac:dyDescent="0.3">
      <c r="A305" s="21"/>
      <c r="B305" s="12"/>
      <c r="C305" s="140" t="s">
        <v>1101</v>
      </c>
      <c r="D305" s="377" t="s">
        <v>1130</v>
      </c>
      <c r="E305" s="382"/>
      <c r="F305" s="12" t="s">
        <v>95</v>
      </c>
      <c r="G305" s="34">
        <v>75</v>
      </c>
      <c r="H305" s="199"/>
      <c r="I305" s="204"/>
    </row>
    <row r="306" spans="1:9" ht="26.4" customHeight="1" x14ac:dyDescent="0.3">
      <c r="A306" s="271" t="s">
        <v>30</v>
      </c>
      <c r="B306" s="271"/>
      <c r="C306" s="271"/>
      <c r="D306" s="271"/>
      <c r="E306" s="271"/>
      <c r="F306" s="271"/>
      <c r="G306" s="271"/>
      <c r="H306" s="271"/>
      <c r="I306" s="210" t="s">
        <v>811</v>
      </c>
    </row>
    <row r="307" spans="1:9" ht="26.4" customHeight="1" x14ac:dyDescent="0.3">
      <c r="A307" s="314" t="s">
        <v>1164</v>
      </c>
      <c r="B307" s="314"/>
      <c r="C307" s="314"/>
      <c r="D307" s="314"/>
      <c r="E307" s="314"/>
      <c r="F307" s="314"/>
      <c r="G307" s="314"/>
      <c r="H307" s="314"/>
      <c r="I307" s="314"/>
    </row>
    <row r="308" spans="1:9" ht="26.4" customHeight="1" x14ac:dyDescent="0.3">
      <c r="A308" s="98" t="s">
        <v>1</v>
      </c>
      <c r="B308" s="98" t="s">
        <v>2</v>
      </c>
      <c r="C308" s="357" t="s">
        <v>3</v>
      </c>
      <c r="D308" s="358"/>
      <c r="E308" s="358"/>
      <c r="F308" s="98" t="s">
        <v>4</v>
      </c>
      <c r="G308" s="99" t="s">
        <v>5</v>
      </c>
      <c r="H308" s="231" t="s">
        <v>6</v>
      </c>
      <c r="I308" s="232" t="s">
        <v>7</v>
      </c>
    </row>
    <row r="309" spans="1:9" ht="26.4" customHeight="1" x14ac:dyDescent="0.3">
      <c r="A309" s="271" t="s">
        <v>31</v>
      </c>
      <c r="B309" s="271"/>
      <c r="C309" s="271"/>
      <c r="D309" s="271"/>
      <c r="E309" s="271"/>
      <c r="F309" s="271"/>
      <c r="G309" s="271"/>
      <c r="H309" s="271"/>
      <c r="I309" s="211" t="str">
        <f>I306</f>
        <v>R</v>
      </c>
    </row>
    <row r="310" spans="1:9" x14ac:dyDescent="0.3">
      <c r="A310" s="21" t="s">
        <v>1205</v>
      </c>
      <c r="B310" s="12"/>
      <c r="C310" s="381" t="s">
        <v>1131</v>
      </c>
      <c r="D310" s="377"/>
      <c r="E310" s="382"/>
      <c r="F310" s="12"/>
      <c r="G310" s="34"/>
      <c r="H310" s="199"/>
      <c r="I310" s="204"/>
    </row>
    <row r="311" spans="1:9" ht="45" customHeight="1" x14ac:dyDescent="0.3">
      <c r="A311" s="21"/>
      <c r="B311" s="12"/>
      <c r="C311" s="140" t="s">
        <v>1120</v>
      </c>
      <c r="D311" s="377" t="s">
        <v>1132</v>
      </c>
      <c r="E311" s="382"/>
      <c r="F311" s="12" t="s">
        <v>77</v>
      </c>
      <c r="G311" s="34">
        <v>0</v>
      </c>
      <c r="H311" s="199"/>
      <c r="I311" s="204"/>
    </row>
    <row r="312" spans="1:9" x14ac:dyDescent="0.3">
      <c r="A312" s="25" t="s">
        <v>1206</v>
      </c>
      <c r="B312" s="144"/>
      <c r="C312" s="383" t="s">
        <v>319</v>
      </c>
      <c r="D312" s="380"/>
      <c r="E312" s="384"/>
      <c r="F312" s="12"/>
      <c r="G312" s="34"/>
      <c r="H312" s="199"/>
      <c r="I312" s="204"/>
    </row>
    <row r="313" spans="1:9" ht="31.8" customHeight="1" x14ac:dyDescent="0.3">
      <c r="A313" s="21" t="s">
        <v>1207</v>
      </c>
      <c r="B313" s="146"/>
      <c r="C313" s="377" t="s">
        <v>320</v>
      </c>
      <c r="D313" s="377"/>
      <c r="E313" s="377"/>
      <c r="F313" s="21"/>
      <c r="G313" s="19"/>
      <c r="H313" s="204"/>
      <c r="I313" s="194"/>
    </row>
    <row r="314" spans="1:9" ht="55.8" customHeight="1" x14ac:dyDescent="0.3">
      <c r="A314" s="13"/>
      <c r="B314" s="21" t="s">
        <v>1133</v>
      </c>
      <c r="C314" s="141" t="s">
        <v>1101</v>
      </c>
      <c r="D314" s="377" t="s">
        <v>1134</v>
      </c>
      <c r="E314" s="377"/>
      <c r="F314" s="21" t="s">
        <v>951</v>
      </c>
      <c r="G314" s="19">
        <v>30</v>
      </c>
      <c r="H314" s="204"/>
      <c r="I314" s="204"/>
    </row>
    <row r="315" spans="1:9" ht="42" customHeight="1" x14ac:dyDescent="0.3">
      <c r="A315" s="13"/>
      <c r="B315" s="21" t="s">
        <v>1135</v>
      </c>
      <c r="C315" s="141" t="s">
        <v>1103</v>
      </c>
      <c r="D315" s="377" t="s">
        <v>1136</v>
      </c>
      <c r="E315" s="377"/>
      <c r="F315" s="21" t="s">
        <v>951</v>
      </c>
      <c r="G315" s="19">
        <v>30</v>
      </c>
      <c r="H315" s="204"/>
      <c r="I315" s="204"/>
    </row>
    <row r="316" spans="1:9" ht="42" customHeight="1" x14ac:dyDescent="0.3">
      <c r="A316" s="15" t="s">
        <v>1208</v>
      </c>
      <c r="B316" s="21" t="s">
        <v>535</v>
      </c>
      <c r="C316" s="380" t="s">
        <v>1157</v>
      </c>
      <c r="D316" s="380"/>
      <c r="E316" s="380"/>
      <c r="F316" s="21" t="s">
        <v>951</v>
      </c>
      <c r="G316" s="19">
        <v>30</v>
      </c>
      <c r="H316" s="204"/>
      <c r="I316" s="204"/>
    </row>
    <row r="317" spans="1:9" x14ac:dyDescent="0.3">
      <c r="A317" s="15" t="s">
        <v>1209</v>
      </c>
      <c r="B317" s="21" t="s">
        <v>537</v>
      </c>
      <c r="C317" s="380" t="s">
        <v>536</v>
      </c>
      <c r="D317" s="380"/>
      <c r="E317" s="380"/>
      <c r="F317" s="21"/>
      <c r="G317" s="19"/>
      <c r="H317" s="204"/>
      <c r="I317" s="204"/>
    </row>
    <row r="318" spans="1:9" ht="43.2" customHeight="1" x14ac:dyDescent="0.3">
      <c r="A318" s="13" t="s">
        <v>1210</v>
      </c>
      <c r="B318" s="21"/>
      <c r="C318" s="377" t="s">
        <v>1137</v>
      </c>
      <c r="D318" s="377"/>
      <c r="E318" s="377"/>
      <c r="F318" s="21" t="s">
        <v>951</v>
      </c>
      <c r="G318" s="19">
        <v>30</v>
      </c>
      <c r="H318" s="204"/>
      <c r="I318" s="204"/>
    </row>
    <row r="319" spans="1:9" ht="24.6" customHeight="1" x14ac:dyDescent="0.3">
      <c r="A319" s="13"/>
      <c r="B319" s="21"/>
      <c r="C319" s="141" t="s">
        <v>1101</v>
      </c>
      <c r="D319" s="377" t="s">
        <v>1138</v>
      </c>
      <c r="E319" s="377"/>
      <c r="F319" s="21"/>
      <c r="G319" s="19"/>
      <c r="H319" s="204"/>
      <c r="I319" s="194"/>
    </row>
    <row r="320" spans="1:9" ht="22.2" customHeight="1" x14ac:dyDescent="0.3">
      <c r="A320" s="13"/>
      <c r="B320" s="21"/>
      <c r="C320" s="141" t="s">
        <v>1103</v>
      </c>
      <c r="D320" s="377" t="s">
        <v>1139</v>
      </c>
      <c r="E320" s="377"/>
      <c r="F320" s="21"/>
      <c r="G320" s="19"/>
      <c r="H320" s="204"/>
      <c r="I320" s="194"/>
    </row>
    <row r="321" spans="1:9" ht="34.799999999999997" customHeight="1" x14ac:dyDescent="0.3">
      <c r="A321" s="13" t="s">
        <v>1211</v>
      </c>
      <c r="B321" s="21"/>
      <c r="C321" s="377" t="s">
        <v>1140</v>
      </c>
      <c r="D321" s="377"/>
      <c r="E321" s="377"/>
      <c r="F321" s="21"/>
      <c r="G321" s="19"/>
      <c r="H321" s="204"/>
      <c r="I321" s="194"/>
    </row>
    <row r="322" spans="1:9" ht="32.4" customHeight="1" x14ac:dyDescent="0.3">
      <c r="A322" s="13"/>
      <c r="B322" s="21"/>
      <c r="C322" s="141" t="s">
        <v>1120</v>
      </c>
      <c r="D322" s="377" t="s">
        <v>1138</v>
      </c>
      <c r="E322" s="377"/>
      <c r="F322" s="21" t="s">
        <v>951</v>
      </c>
      <c r="G322" s="19">
        <v>30</v>
      </c>
      <c r="H322" s="204"/>
      <c r="I322" s="204"/>
    </row>
    <row r="323" spans="1:9" x14ac:dyDescent="0.3">
      <c r="A323" s="13"/>
      <c r="B323" s="21"/>
      <c r="C323" s="141" t="s">
        <v>131</v>
      </c>
      <c r="D323" s="377" t="s">
        <v>1139</v>
      </c>
      <c r="E323" s="377"/>
      <c r="F323" s="21"/>
      <c r="G323" s="19"/>
      <c r="H323" s="204"/>
      <c r="I323" s="194"/>
    </row>
    <row r="324" spans="1:9" ht="26.4" x14ac:dyDescent="0.3">
      <c r="A324" s="15" t="s">
        <v>1212</v>
      </c>
      <c r="B324" s="25" t="s">
        <v>324</v>
      </c>
      <c r="C324" s="378" t="s">
        <v>1145</v>
      </c>
      <c r="D324" s="378"/>
      <c r="E324" s="378"/>
      <c r="F324" s="21"/>
      <c r="G324" s="19"/>
      <c r="H324" s="204"/>
      <c r="I324" s="194"/>
    </row>
    <row r="325" spans="1:9" ht="44.4" customHeight="1" x14ac:dyDescent="0.3">
      <c r="A325" s="13" t="s">
        <v>1213</v>
      </c>
      <c r="B325" s="21" t="s">
        <v>325</v>
      </c>
      <c r="C325" s="377" t="s">
        <v>1146</v>
      </c>
      <c r="D325" s="377"/>
      <c r="E325" s="377"/>
      <c r="F325" s="21" t="s">
        <v>532</v>
      </c>
      <c r="G325" s="19">
        <v>1</v>
      </c>
      <c r="H325" s="204"/>
      <c r="I325" s="204"/>
    </row>
    <row r="326" spans="1:9" x14ac:dyDescent="0.3">
      <c r="A326" s="13"/>
      <c r="B326" s="21"/>
      <c r="C326" s="141"/>
      <c r="D326" s="141"/>
      <c r="E326" s="141"/>
      <c r="F326" s="21"/>
      <c r="G326" s="19"/>
      <c r="H326" s="204"/>
      <c r="I326" s="194"/>
    </row>
    <row r="327" spans="1:9" ht="25.2" customHeight="1" x14ac:dyDescent="0.3">
      <c r="A327" s="379" t="s">
        <v>1377</v>
      </c>
      <c r="B327" s="379"/>
      <c r="C327" s="379"/>
      <c r="D327" s="379"/>
      <c r="E327" s="379"/>
      <c r="F327" s="379"/>
      <c r="G327" s="379"/>
      <c r="H327" s="379"/>
      <c r="I327" s="251" t="s">
        <v>811</v>
      </c>
    </row>
  </sheetData>
  <mergeCells count="326">
    <mergeCell ref="C152:E152"/>
    <mergeCell ref="C153:E153"/>
    <mergeCell ref="C154:E154"/>
    <mergeCell ref="C155:E155"/>
    <mergeCell ref="C156:E156"/>
    <mergeCell ref="C157:E157"/>
    <mergeCell ref="C147:E147"/>
    <mergeCell ref="C148:E148"/>
    <mergeCell ref="C149:E149"/>
    <mergeCell ref="C150:E150"/>
    <mergeCell ref="C151:E151"/>
    <mergeCell ref="C108:E108"/>
    <mergeCell ref="A1:I1"/>
    <mergeCell ref="C2:E2"/>
    <mergeCell ref="C3:E3"/>
    <mergeCell ref="C4:E4"/>
    <mergeCell ref="C5:E5"/>
    <mergeCell ref="C6:E6"/>
    <mergeCell ref="A71:H71"/>
    <mergeCell ref="A72:I72"/>
    <mergeCell ref="C73:E73"/>
    <mergeCell ref="D13:E13"/>
    <mergeCell ref="C14:E14"/>
    <mergeCell ref="C15:E15"/>
    <mergeCell ref="D16:E16"/>
    <mergeCell ref="D17:E17"/>
    <mergeCell ref="D18:E18"/>
    <mergeCell ref="C7:E7"/>
    <mergeCell ref="C8:E8"/>
    <mergeCell ref="C9:E9"/>
    <mergeCell ref="C10:E10"/>
    <mergeCell ref="C11:E11"/>
    <mergeCell ref="D12:E12"/>
    <mergeCell ref="C25:E25"/>
    <mergeCell ref="C26:E26"/>
    <mergeCell ref="C27:E27"/>
    <mergeCell ref="D28:E28"/>
    <mergeCell ref="C29:E29"/>
    <mergeCell ref="D30:E30"/>
    <mergeCell ref="D19:E19"/>
    <mergeCell ref="C20:E20"/>
    <mergeCell ref="C21:E21"/>
    <mergeCell ref="D22:E22"/>
    <mergeCell ref="C23:E23"/>
    <mergeCell ref="C24:E24"/>
    <mergeCell ref="C46:E46"/>
    <mergeCell ref="D31:E31"/>
    <mergeCell ref="D32:E32"/>
    <mergeCell ref="D33:E33"/>
    <mergeCell ref="D34:E34"/>
    <mergeCell ref="C35:E35"/>
    <mergeCell ref="D36:E36"/>
    <mergeCell ref="C55:E55"/>
    <mergeCell ref="C56:E56"/>
    <mergeCell ref="D41:E41"/>
    <mergeCell ref="D42:E42"/>
    <mergeCell ref="A40:H40"/>
    <mergeCell ref="A37:H37"/>
    <mergeCell ref="A38:I38"/>
    <mergeCell ref="C39:E39"/>
    <mergeCell ref="D43:E43"/>
    <mergeCell ref="D44:E44"/>
    <mergeCell ref="D45:E45"/>
    <mergeCell ref="C57:E57"/>
    <mergeCell ref="C58:E58"/>
    <mergeCell ref="C59:E59"/>
    <mergeCell ref="C60:E60"/>
    <mergeCell ref="C53:E53"/>
    <mergeCell ref="C54:E54"/>
    <mergeCell ref="C47:E47"/>
    <mergeCell ref="C48:E48"/>
    <mergeCell ref="D49:E49"/>
    <mergeCell ref="D50:E50"/>
    <mergeCell ref="D51:E51"/>
    <mergeCell ref="D52:E52"/>
    <mergeCell ref="C75:E75"/>
    <mergeCell ref="C76:E76"/>
    <mergeCell ref="C61:E61"/>
    <mergeCell ref="C62:E62"/>
    <mergeCell ref="C63:E63"/>
    <mergeCell ref="C64:E64"/>
    <mergeCell ref="C65:E65"/>
    <mergeCell ref="A74:H74"/>
    <mergeCell ref="C68:E68"/>
    <mergeCell ref="C69:E69"/>
    <mergeCell ref="C70:E70"/>
    <mergeCell ref="C66:E66"/>
    <mergeCell ref="C67:E67"/>
    <mergeCell ref="C83:E83"/>
    <mergeCell ref="C84:E84"/>
    <mergeCell ref="C85:E85"/>
    <mergeCell ref="C86:E86"/>
    <mergeCell ref="C87:E87"/>
    <mergeCell ref="C88:E88"/>
    <mergeCell ref="C77:E77"/>
    <mergeCell ref="C78:E78"/>
    <mergeCell ref="C79:E79"/>
    <mergeCell ref="C80:E80"/>
    <mergeCell ref="C81:E81"/>
    <mergeCell ref="C82:E82"/>
    <mergeCell ref="C95:E95"/>
    <mergeCell ref="C96:E96"/>
    <mergeCell ref="C89:E89"/>
    <mergeCell ref="C90:E90"/>
    <mergeCell ref="C91:E91"/>
    <mergeCell ref="C92:E92"/>
    <mergeCell ref="C93:E93"/>
    <mergeCell ref="C94:E94"/>
    <mergeCell ref="C107:E107"/>
    <mergeCell ref="C101:E101"/>
    <mergeCell ref="C102:E102"/>
    <mergeCell ref="C103:E103"/>
    <mergeCell ref="C104:E104"/>
    <mergeCell ref="C105:E105"/>
    <mergeCell ref="C106:E106"/>
    <mergeCell ref="A97:H97"/>
    <mergeCell ref="A98:I98"/>
    <mergeCell ref="C99:E99"/>
    <mergeCell ref="A100:H100"/>
    <mergeCell ref="C113:E113"/>
    <mergeCell ref="C119:E119"/>
    <mergeCell ref="C121:E121"/>
    <mergeCell ref="C122:E122"/>
    <mergeCell ref="C109:E109"/>
    <mergeCell ref="C110:E110"/>
    <mergeCell ref="C111:E111"/>
    <mergeCell ref="C112:E112"/>
    <mergeCell ref="A117:H117"/>
    <mergeCell ref="C114:E114"/>
    <mergeCell ref="C115:E115"/>
    <mergeCell ref="C116:E116"/>
    <mergeCell ref="A118:I118"/>
    <mergeCell ref="A120:H120"/>
    <mergeCell ref="C129:E129"/>
    <mergeCell ref="C130:E130"/>
    <mergeCell ref="C146:E146"/>
    <mergeCell ref="C141:E141"/>
    <mergeCell ref="C123:E123"/>
    <mergeCell ref="C124:E124"/>
    <mergeCell ref="C125:E125"/>
    <mergeCell ref="C126:E126"/>
    <mergeCell ref="C127:E127"/>
    <mergeCell ref="C128:E128"/>
    <mergeCell ref="C142:E142"/>
    <mergeCell ref="C143:E143"/>
    <mergeCell ref="C144:E144"/>
    <mergeCell ref="C145:E145"/>
    <mergeCell ref="C131:E131"/>
    <mergeCell ref="C132:E132"/>
    <mergeCell ref="C133:E133"/>
    <mergeCell ref="C134:E134"/>
    <mergeCell ref="C135:E135"/>
    <mergeCell ref="C136:E136"/>
    <mergeCell ref="A137:H137"/>
    <mergeCell ref="A138:I138"/>
    <mergeCell ref="C139:E139"/>
    <mergeCell ref="A140:H140"/>
    <mergeCell ref="C174:E174"/>
    <mergeCell ref="C175:E175"/>
    <mergeCell ref="C168:E168"/>
    <mergeCell ref="C169:E169"/>
    <mergeCell ref="C158:E158"/>
    <mergeCell ref="C159:E159"/>
    <mergeCell ref="C160:E160"/>
    <mergeCell ref="C161:E161"/>
    <mergeCell ref="C162:E162"/>
    <mergeCell ref="C167:E167"/>
    <mergeCell ref="A163:H163"/>
    <mergeCell ref="A164:I164"/>
    <mergeCell ref="C165:E165"/>
    <mergeCell ref="A166:H166"/>
    <mergeCell ref="C170:E170"/>
    <mergeCell ref="C171:E171"/>
    <mergeCell ref="C172:E172"/>
    <mergeCell ref="C173:E173"/>
    <mergeCell ref="C182:E182"/>
    <mergeCell ref="C183:E183"/>
    <mergeCell ref="C184:E184"/>
    <mergeCell ref="C185:E185"/>
    <mergeCell ref="C186:E186"/>
    <mergeCell ref="C187:E187"/>
    <mergeCell ref="C176:E176"/>
    <mergeCell ref="C177:E177"/>
    <mergeCell ref="C178:E178"/>
    <mergeCell ref="C179:E179"/>
    <mergeCell ref="C180:E180"/>
    <mergeCell ref="C181:E181"/>
    <mergeCell ref="C188:E188"/>
    <mergeCell ref="C189:E189"/>
    <mergeCell ref="C190:E190"/>
    <mergeCell ref="C191:E191"/>
    <mergeCell ref="C192:E192"/>
    <mergeCell ref="C193:E193"/>
    <mergeCell ref="C210:E210"/>
    <mergeCell ref="C211:E211"/>
    <mergeCell ref="C204:E204"/>
    <mergeCell ref="C205:E205"/>
    <mergeCell ref="C206:E206"/>
    <mergeCell ref="C207:E207"/>
    <mergeCell ref="C208:E208"/>
    <mergeCell ref="C209:E209"/>
    <mergeCell ref="C194:E194"/>
    <mergeCell ref="C195:E195"/>
    <mergeCell ref="C200:E200"/>
    <mergeCell ref="C201:E201"/>
    <mergeCell ref="C202:E202"/>
    <mergeCell ref="C203:E203"/>
    <mergeCell ref="A197:I197"/>
    <mergeCell ref="C198:E198"/>
    <mergeCell ref="A199:H199"/>
    <mergeCell ref="A196:H196"/>
    <mergeCell ref="C222:E222"/>
    <mergeCell ref="D223:E223"/>
    <mergeCell ref="D224:E224"/>
    <mergeCell ref="C225:E225"/>
    <mergeCell ref="C226:E226"/>
    <mergeCell ref="D227:E227"/>
    <mergeCell ref="C212:E212"/>
    <mergeCell ref="C213:E213"/>
    <mergeCell ref="C214:E214"/>
    <mergeCell ref="C219:E219"/>
    <mergeCell ref="C220:E220"/>
    <mergeCell ref="C221:E221"/>
    <mergeCell ref="A215:H215"/>
    <mergeCell ref="A216:I216"/>
    <mergeCell ref="C217:E217"/>
    <mergeCell ref="A218:H218"/>
    <mergeCell ref="D228:E228"/>
    <mergeCell ref="C229:E229"/>
    <mergeCell ref="C230:E230"/>
    <mergeCell ref="C231:E231"/>
    <mergeCell ref="C232:E232"/>
    <mergeCell ref="D233:E233"/>
    <mergeCell ref="C236:E236"/>
    <mergeCell ref="D241:E241"/>
    <mergeCell ref="D242:E242"/>
    <mergeCell ref="D247:E247"/>
    <mergeCell ref="D248:E248"/>
    <mergeCell ref="C249:E249"/>
    <mergeCell ref="C250:E250"/>
    <mergeCell ref="C234:E234"/>
    <mergeCell ref="D235:E235"/>
    <mergeCell ref="C237:E237"/>
    <mergeCell ref="C238:E238"/>
    <mergeCell ref="C239:E239"/>
    <mergeCell ref="C240:E240"/>
    <mergeCell ref="A243:H243"/>
    <mergeCell ref="A244:I244"/>
    <mergeCell ref="C245:E245"/>
    <mergeCell ref="A246:H246"/>
    <mergeCell ref="C259:E259"/>
    <mergeCell ref="D260:E260"/>
    <mergeCell ref="D261:E261"/>
    <mergeCell ref="C262:E262"/>
    <mergeCell ref="D263:E263"/>
    <mergeCell ref="D264:E264"/>
    <mergeCell ref="D257:E257"/>
    <mergeCell ref="C258:E258"/>
    <mergeCell ref="D251:E251"/>
    <mergeCell ref="C252:E252"/>
    <mergeCell ref="D253:E253"/>
    <mergeCell ref="C254:E254"/>
    <mergeCell ref="C255:E255"/>
    <mergeCell ref="D256:E256"/>
    <mergeCell ref="C271:E271"/>
    <mergeCell ref="C272:E272"/>
    <mergeCell ref="C273:E273"/>
    <mergeCell ref="C278:E278"/>
    <mergeCell ref="C279:E279"/>
    <mergeCell ref="C280:E280"/>
    <mergeCell ref="C265:E265"/>
    <mergeCell ref="C266:E266"/>
    <mergeCell ref="C267:E267"/>
    <mergeCell ref="C268:E268"/>
    <mergeCell ref="C269:E269"/>
    <mergeCell ref="C270:E270"/>
    <mergeCell ref="A274:H274"/>
    <mergeCell ref="A275:I275"/>
    <mergeCell ref="C276:E276"/>
    <mergeCell ref="A277:H277"/>
    <mergeCell ref="D287:E287"/>
    <mergeCell ref="C288:E288"/>
    <mergeCell ref="C289:E289"/>
    <mergeCell ref="D290:E290"/>
    <mergeCell ref="C291:E291"/>
    <mergeCell ref="D292:E292"/>
    <mergeCell ref="C281:E281"/>
    <mergeCell ref="D282:E282"/>
    <mergeCell ref="D283:E283"/>
    <mergeCell ref="C284:E284"/>
    <mergeCell ref="C285:E285"/>
    <mergeCell ref="D286:E286"/>
    <mergeCell ref="C293:E293"/>
    <mergeCell ref="D294:E294"/>
    <mergeCell ref="C295:E295"/>
    <mergeCell ref="C296:E296"/>
    <mergeCell ref="C297:E297"/>
    <mergeCell ref="C298:E298"/>
    <mergeCell ref="D314:E314"/>
    <mergeCell ref="D315:E315"/>
    <mergeCell ref="C316:E316"/>
    <mergeCell ref="D305:E305"/>
    <mergeCell ref="C310:E310"/>
    <mergeCell ref="D311:E311"/>
    <mergeCell ref="C312:E312"/>
    <mergeCell ref="C313:E313"/>
    <mergeCell ref="D299:E299"/>
    <mergeCell ref="D300:E300"/>
    <mergeCell ref="D301:E301"/>
    <mergeCell ref="D302:E302"/>
    <mergeCell ref="C303:E303"/>
    <mergeCell ref="C304:E304"/>
    <mergeCell ref="A306:H306"/>
    <mergeCell ref="A307:I307"/>
    <mergeCell ref="C308:E308"/>
    <mergeCell ref="A309:H309"/>
    <mergeCell ref="D323:E323"/>
    <mergeCell ref="C324:E324"/>
    <mergeCell ref="C325:E325"/>
    <mergeCell ref="A327:H327"/>
    <mergeCell ref="C317:E317"/>
    <mergeCell ref="C318:E318"/>
    <mergeCell ref="D319:E319"/>
    <mergeCell ref="D320:E320"/>
    <mergeCell ref="C321:E321"/>
    <mergeCell ref="D322:E322"/>
  </mergeCells>
  <phoneticPr fontId="16" type="noConversion"/>
  <pageMargins left="0.7" right="0.7" top="0.75" bottom="0.75" header="0.3" footer="0.3"/>
  <pageSetup paperSize="9" scale="65" orientation="portrait" r:id="rId1"/>
  <rowBreaks count="11" manualBreakCount="11">
    <brk id="37" max="16383" man="1"/>
    <brk id="71" max="16383" man="1"/>
    <brk id="97" max="16383" man="1"/>
    <brk id="117" max="16383" man="1"/>
    <brk id="137" max="16383" man="1"/>
    <brk id="163" max="16383" man="1"/>
    <brk id="196" max="16383" man="1"/>
    <brk id="215" max="16383" man="1"/>
    <brk id="243" max="16383" man="1"/>
    <brk id="274" max="16383" man="1"/>
    <brk id="30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EF0DC-878D-4D8D-866F-E7FFC8FC8625}">
  <dimension ref="A1:I369"/>
  <sheetViews>
    <sheetView showGridLines="0" view="pageBreakPreview" topLeftCell="A15" zoomScale="80" zoomScaleNormal="100" zoomScaleSheetLayoutView="80" workbookViewId="0">
      <selection activeCell="A30" sqref="A30"/>
    </sheetView>
  </sheetViews>
  <sheetFormatPr defaultRowHeight="13.8" x14ac:dyDescent="0.25"/>
  <cols>
    <col min="1" max="1" width="8.6640625" style="163" customWidth="1"/>
    <col min="2" max="2" width="10.6640625" style="158" customWidth="1"/>
    <col min="3" max="3" width="3.109375" style="158" customWidth="1"/>
    <col min="4" max="4" width="4.33203125" style="158" customWidth="1"/>
    <col min="5" max="5" width="47.33203125" style="158" customWidth="1"/>
    <col min="6" max="6" width="7.109375" style="158" customWidth="1"/>
    <col min="7" max="7" width="5.88671875" style="158" customWidth="1"/>
    <col min="8" max="8" width="15.44140625" style="226" customWidth="1"/>
    <col min="9" max="9" width="20" style="226" customWidth="1"/>
    <col min="10" max="16384" width="8.88671875" style="158"/>
  </cols>
  <sheetData>
    <row r="1" spans="1:9" ht="17.399999999999999" customHeight="1" x14ac:dyDescent="0.25">
      <c r="A1" s="314" t="s">
        <v>1491</v>
      </c>
      <c r="B1" s="314"/>
      <c r="C1" s="314"/>
      <c r="D1" s="314"/>
      <c r="E1" s="314"/>
      <c r="F1" s="314"/>
      <c r="G1" s="314"/>
      <c r="H1" s="314"/>
      <c r="I1" s="314"/>
    </row>
    <row r="2" spans="1:9" ht="26.4" x14ac:dyDescent="0.25">
      <c r="A2" s="24" t="s">
        <v>1</v>
      </c>
      <c r="B2" s="24" t="s">
        <v>2</v>
      </c>
      <c r="C2" s="311" t="s">
        <v>3</v>
      </c>
      <c r="D2" s="312"/>
      <c r="E2" s="312"/>
      <c r="F2" s="24" t="s">
        <v>4</v>
      </c>
      <c r="G2" s="175" t="s">
        <v>5</v>
      </c>
      <c r="H2" s="190" t="s">
        <v>6</v>
      </c>
      <c r="I2" s="191" t="s">
        <v>7</v>
      </c>
    </row>
    <row r="3" spans="1:9" x14ac:dyDescent="0.25">
      <c r="A3" s="98">
        <v>1</v>
      </c>
      <c r="B3" s="104"/>
      <c r="C3" s="107" t="s">
        <v>76</v>
      </c>
      <c r="D3" s="105"/>
      <c r="E3" s="173"/>
      <c r="F3" s="98"/>
      <c r="G3" s="176"/>
      <c r="H3" s="208"/>
      <c r="I3" s="209"/>
    </row>
    <row r="4" spans="1:9" x14ac:dyDescent="0.25">
      <c r="A4" s="25" t="s">
        <v>148</v>
      </c>
      <c r="B4" s="12"/>
      <c r="C4" s="410" t="s">
        <v>604</v>
      </c>
      <c r="D4" s="411"/>
      <c r="E4" s="411"/>
      <c r="F4" s="152"/>
      <c r="G4" s="171"/>
      <c r="H4" s="199"/>
      <c r="I4" s="204"/>
    </row>
    <row r="5" spans="1:9" ht="43.2" customHeight="1" x14ac:dyDescent="0.25">
      <c r="A5" s="21" t="s">
        <v>376</v>
      </c>
      <c r="B5" s="12"/>
      <c r="C5" s="281" t="s">
        <v>1214</v>
      </c>
      <c r="D5" s="280"/>
      <c r="E5" s="280"/>
      <c r="F5" s="21" t="s">
        <v>96</v>
      </c>
      <c r="G5" s="177">
        <v>4</v>
      </c>
      <c r="H5" s="199"/>
      <c r="I5" s="200"/>
    </row>
    <row r="6" spans="1:9" ht="47.4" customHeight="1" x14ac:dyDescent="0.25">
      <c r="A6" s="21" t="s">
        <v>377</v>
      </c>
      <c r="B6" s="12"/>
      <c r="C6" s="281" t="s">
        <v>1215</v>
      </c>
      <c r="D6" s="280"/>
      <c r="E6" s="280"/>
      <c r="F6" s="21" t="s">
        <v>77</v>
      </c>
      <c r="G6" s="177">
        <v>4</v>
      </c>
      <c r="H6" s="199"/>
      <c r="I6" s="200"/>
    </row>
    <row r="7" spans="1:9" ht="46.8" customHeight="1" x14ac:dyDescent="0.25">
      <c r="A7" s="21" t="s">
        <v>378</v>
      </c>
      <c r="B7" s="12"/>
      <c r="C7" s="281" t="s">
        <v>1216</v>
      </c>
      <c r="D7" s="280"/>
      <c r="E7" s="280"/>
      <c r="F7" s="21" t="s">
        <v>77</v>
      </c>
      <c r="G7" s="177">
        <v>4</v>
      </c>
      <c r="H7" s="199"/>
      <c r="I7" s="200"/>
    </row>
    <row r="8" spans="1:9" ht="41.4" customHeight="1" x14ac:dyDescent="0.25">
      <c r="A8" s="21" t="s">
        <v>379</v>
      </c>
      <c r="B8" s="12"/>
      <c r="C8" s="418" t="s">
        <v>147</v>
      </c>
      <c r="D8" s="419"/>
      <c r="E8" s="419"/>
      <c r="F8" s="21" t="s">
        <v>77</v>
      </c>
      <c r="G8" s="177">
        <v>4</v>
      </c>
      <c r="H8" s="199"/>
      <c r="I8" s="200"/>
    </row>
    <row r="9" spans="1:9" ht="43.8" customHeight="1" x14ac:dyDescent="0.25">
      <c r="A9" s="21" t="s">
        <v>380</v>
      </c>
      <c r="B9" s="12"/>
      <c r="C9" s="281" t="s">
        <v>1217</v>
      </c>
      <c r="D9" s="280"/>
      <c r="E9" s="280"/>
      <c r="F9" s="21" t="s">
        <v>77</v>
      </c>
      <c r="G9" s="177">
        <v>4</v>
      </c>
      <c r="H9" s="199"/>
      <c r="I9" s="200"/>
    </row>
    <row r="10" spans="1:9" ht="39.6" customHeight="1" x14ac:dyDescent="0.25">
      <c r="A10" s="21" t="s">
        <v>381</v>
      </c>
      <c r="B10" s="12"/>
      <c r="C10" s="420" t="s">
        <v>1218</v>
      </c>
      <c r="D10" s="421"/>
      <c r="E10" s="421"/>
      <c r="F10" s="21" t="s">
        <v>77</v>
      </c>
      <c r="G10" s="177">
        <v>4</v>
      </c>
      <c r="H10" s="199"/>
      <c r="I10" s="200"/>
    </row>
    <row r="11" spans="1:9" ht="32.4" customHeight="1" x14ac:dyDescent="0.25">
      <c r="A11" s="21" t="s">
        <v>1219</v>
      </c>
      <c r="B11" s="12"/>
      <c r="C11" s="281" t="s">
        <v>1220</v>
      </c>
      <c r="D11" s="280"/>
      <c r="E11" s="280"/>
      <c r="F11" s="21" t="s">
        <v>77</v>
      </c>
      <c r="G11" s="177">
        <v>4</v>
      </c>
      <c r="H11" s="199"/>
      <c r="I11" s="200"/>
    </row>
    <row r="12" spans="1:9" x14ac:dyDescent="0.25">
      <c r="A12" s="25" t="s">
        <v>149</v>
      </c>
      <c r="B12" s="12"/>
      <c r="C12" s="410" t="s">
        <v>1221</v>
      </c>
      <c r="D12" s="411"/>
      <c r="E12" s="411"/>
      <c r="F12" s="21"/>
      <c r="G12" s="89"/>
      <c r="H12" s="199"/>
      <c r="I12" s="204"/>
    </row>
    <row r="13" spans="1:9" ht="121.8" customHeight="1" x14ac:dyDescent="0.25">
      <c r="A13" s="21" t="s">
        <v>382</v>
      </c>
      <c r="B13" s="12"/>
      <c r="C13" s="304" t="s">
        <v>1222</v>
      </c>
      <c r="D13" s="305"/>
      <c r="E13" s="305"/>
      <c r="F13" s="21" t="s">
        <v>77</v>
      </c>
      <c r="G13" s="5">
        <v>4</v>
      </c>
      <c r="H13" s="199"/>
      <c r="I13" s="200"/>
    </row>
    <row r="14" spans="1:9" ht="28.2" customHeight="1" x14ac:dyDescent="0.25">
      <c r="A14" s="21" t="s">
        <v>383</v>
      </c>
      <c r="B14" s="12"/>
      <c r="C14" s="281" t="s">
        <v>1223</v>
      </c>
      <c r="D14" s="280"/>
      <c r="E14" s="280"/>
      <c r="F14" s="21" t="s">
        <v>77</v>
      </c>
      <c r="G14" s="5">
        <v>4</v>
      </c>
      <c r="H14" s="199"/>
      <c r="I14" s="200"/>
    </row>
    <row r="15" spans="1:9" ht="61.8" customHeight="1" x14ac:dyDescent="0.25">
      <c r="A15" s="21" t="s">
        <v>384</v>
      </c>
      <c r="B15" s="12"/>
      <c r="C15" s="281" t="s">
        <v>150</v>
      </c>
      <c r="D15" s="280" t="s">
        <v>151</v>
      </c>
      <c r="E15" s="280" t="s">
        <v>151</v>
      </c>
      <c r="F15" s="21" t="s">
        <v>11</v>
      </c>
      <c r="G15" s="5">
        <v>1</v>
      </c>
      <c r="H15" s="199"/>
      <c r="I15" s="200"/>
    </row>
    <row r="16" spans="1:9" ht="26.4" customHeight="1" x14ac:dyDescent="0.25">
      <c r="A16" s="21" t="s">
        <v>385</v>
      </c>
      <c r="B16" s="73"/>
      <c r="C16" s="422" t="s">
        <v>153</v>
      </c>
      <c r="D16" s="423"/>
      <c r="E16" s="423"/>
      <c r="F16" s="21" t="s">
        <v>11</v>
      </c>
      <c r="G16" s="5">
        <v>1</v>
      </c>
      <c r="H16" s="199"/>
      <c r="I16" s="200"/>
    </row>
    <row r="17" spans="1:9" ht="30.6" customHeight="1" x14ac:dyDescent="0.25">
      <c r="A17" s="21" t="s">
        <v>386</v>
      </c>
      <c r="B17" s="73"/>
      <c r="C17" s="422" t="s">
        <v>1224</v>
      </c>
      <c r="D17" s="423"/>
      <c r="E17" s="423"/>
      <c r="F17" s="21" t="s">
        <v>96</v>
      </c>
      <c r="G17" s="5">
        <v>4</v>
      </c>
      <c r="H17" s="199"/>
      <c r="I17" s="200"/>
    </row>
    <row r="18" spans="1:9" ht="17.399999999999999" customHeight="1" x14ac:dyDescent="0.25">
      <c r="A18" s="25" t="s">
        <v>156</v>
      </c>
      <c r="B18" s="12"/>
      <c r="C18" s="308" t="s">
        <v>618</v>
      </c>
      <c r="D18" s="309"/>
      <c r="E18" s="309"/>
      <c r="F18" s="21"/>
      <c r="G18" s="5"/>
      <c r="H18" s="199"/>
      <c r="I18" s="200"/>
    </row>
    <row r="19" spans="1:9" ht="36" customHeight="1" x14ac:dyDescent="0.25">
      <c r="A19" s="21" t="s">
        <v>387</v>
      </c>
      <c r="B19" s="12"/>
      <c r="C19" s="436" t="s">
        <v>619</v>
      </c>
      <c r="D19" s="398"/>
      <c r="E19" s="398"/>
      <c r="F19" s="34" t="s">
        <v>620</v>
      </c>
      <c r="G19" s="5">
        <v>24</v>
      </c>
      <c r="H19" s="199"/>
      <c r="I19" s="200"/>
    </row>
    <row r="20" spans="1:9" ht="27.6" customHeight="1" x14ac:dyDescent="0.25">
      <c r="A20" s="21" t="s">
        <v>388</v>
      </c>
      <c r="B20" s="12"/>
      <c r="C20" s="408" t="s">
        <v>621</v>
      </c>
      <c r="D20" s="409"/>
      <c r="E20" s="409"/>
      <c r="F20" s="21" t="s">
        <v>96</v>
      </c>
      <c r="G20" s="5">
        <v>4</v>
      </c>
      <c r="H20" s="199"/>
      <c r="I20" s="200"/>
    </row>
    <row r="21" spans="1:9" ht="14.4" customHeight="1" x14ac:dyDescent="0.25">
      <c r="A21" s="83" t="s">
        <v>170</v>
      </c>
      <c r="B21" s="73"/>
      <c r="C21" s="410" t="s">
        <v>1225</v>
      </c>
      <c r="D21" s="411"/>
      <c r="E21" s="411"/>
      <c r="F21" s="21"/>
      <c r="G21" s="5"/>
      <c r="H21" s="199"/>
      <c r="I21" s="200"/>
    </row>
    <row r="22" spans="1:9" ht="40.200000000000003" customHeight="1" x14ac:dyDescent="0.25">
      <c r="A22" s="21" t="s">
        <v>389</v>
      </c>
      <c r="B22" s="12"/>
      <c r="C22" s="281" t="s">
        <v>1226</v>
      </c>
      <c r="D22" s="280"/>
      <c r="E22" s="280"/>
      <c r="F22" s="21" t="s">
        <v>96</v>
      </c>
      <c r="G22" s="5">
        <v>5</v>
      </c>
      <c r="H22" s="199"/>
      <c r="I22" s="200"/>
    </row>
    <row r="23" spans="1:9" ht="45.6" customHeight="1" x14ac:dyDescent="0.25">
      <c r="A23" s="21" t="s">
        <v>390</v>
      </c>
      <c r="B23" s="12"/>
      <c r="C23" s="412" t="s">
        <v>1227</v>
      </c>
      <c r="D23" s="413"/>
      <c r="E23" s="413"/>
      <c r="F23" s="21" t="s">
        <v>96</v>
      </c>
      <c r="G23" s="5">
        <v>4</v>
      </c>
      <c r="H23" s="199"/>
      <c r="I23" s="200"/>
    </row>
    <row r="24" spans="1:9" ht="21.6" customHeight="1" x14ac:dyDescent="0.25">
      <c r="A24" s="271" t="s">
        <v>30</v>
      </c>
      <c r="B24" s="271"/>
      <c r="C24" s="271"/>
      <c r="D24" s="271"/>
      <c r="E24" s="271"/>
      <c r="F24" s="271"/>
      <c r="G24" s="271"/>
      <c r="H24" s="271"/>
      <c r="I24" s="210" t="s">
        <v>811</v>
      </c>
    </row>
    <row r="25" spans="1:9" ht="21.6" customHeight="1" x14ac:dyDescent="0.25">
      <c r="A25" s="309" t="s">
        <v>1491</v>
      </c>
      <c r="B25" s="309"/>
      <c r="C25" s="309"/>
      <c r="D25" s="309"/>
      <c r="E25" s="309"/>
      <c r="F25" s="309"/>
      <c r="G25" s="309"/>
      <c r="H25" s="309"/>
      <c r="I25" s="309"/>
    </row>
    <row r="26" spans="1:9" ht="24" customHeight="1" x14ac:dyDescent="0.25">
      <c r="A26" s="24" t="s">
        <v>1</v>
      </c>
      <c r="B26" s="24" t="s">
        <v>2</v>
      </c>
      <c r="C26" s="311" t="s">
        <v>3</v>
      </c>
      <c r="D26" s="312"/>
      <c r="E26" s="312"/>
      <c r="F26" s="24" t="s">
        <v>4</v>
      </c>
      <c r="G26" s="1" t="s">
        <v>5</v>
      </c>
      <c r="H26" s="190" t="s">
        <v>6</v>
      </c>
      <c r="I26" s="191" t="s">
        <v>7</v>
      </c>
    </row>
    <row r="27" spans="1:9" ht="21.6" customHeight="1" x14ac:dyDescent="0.25">
      <c r="A27" s="271" t="s">
        <v>31</v>
      </c>
      <c r="B27" s="271"/>
      <c r="C27" s="271"/>
      <c r="D27" s="271"/>
      <c r="E27" s="271"/>
      <c r="F27" s="271"/>
      <c r="G27" s="271"/>
      <c r="H27" s="271"/>
      <c r="I27" s="211"/>
    </row>
    <row r="28" spans="1:9" ht="45" customHeight="1" x14ac:dyDescent="0.25">
      <c r="A28" s="21" t="s">
        <v>391</v>
      </c>
      <c r="B28" s="12"/>
      <c r="C28" s="414" t="s">
        <v>1228</v>
      </c>
      <c r="D28" s="415" t="s">
        <v>1229</v>
      </c>
      <c r="E28" s="415" t="s">
        <v>1229</v>
      </c>
      <c r="F28" s="21" t="s">
        <v>96</v>
      </c>
      <c r="G28" s="5">
        <v>4</v>
      </c>
      <c r="H28" s="199"/>
      <c r="I28" s="200"/>
    </row>
    <row r="29" spans="1:9" ht="31.8" customHeight="1" x14ac:dyDescent="0.25">
      <c r="A29" s="21" t="s">
        <v>392</v>
      </c>
      <c r="B29" s="12"/>
      <c r="C29" s="416" t="s">
        <v>160</v>
      </c>
      <c r="D29" s="417"/>
      <c r="E29" s="417"/>
      <c r="F29" s="21" t="s">
        <v>96</v>
      </c>
      <c r="G29" s="5">
        <v>4</v>
      </c>
      <c r="H29" s="199"/>
      <c r="I29" s="200"/>
    </row>
    <row r="30" spans="1:9" ht="31.8" customHeight="1" x14ac:dyDescent="0.25">
      <c r="A30" s="21" t="s">
        <v>393</v>
      </c>
      <c r="B30" s="12"/>
      <c r="C30" s="414" t="s">
        <v>1230</v>
      </c>
      <c r="D30" s="415"/>
      <c r="E30" s="415"/>
      <c r="F30" s="21" t="s">
        <v>96</v>
      </c>
      <c r="G30" s="5">
        <v>4</v>
      </c>
      <c r="H30" s="199"/>
      <c r="I30" s="200"/>
    </row>
    <row r="31" spans="1:9" ht="55.8" customHeight="1" x14ac:dyDescent="0.25">
      <c r="A31" s="21" t="s">
        <v>394</v>
      </c>
      <c r="B31" s="12"/>
      <c r="C31" s="424" t="s">
        <v>1231</v>
      </c>
      <c r="D31" s="425"/>
      <c r="E31" s="425"/>
      <c r="F31" s="21" t="s">
        <v>11</v>
      </c>
      <c r="G31" s="5">
        <v>1</v>
      </c>
      <c r="H31" s="199"/>
      <c r="I31" s="200"/>
    </row>
    <row r="32" spans="1:9" x14ac:dyDescent="0.25">
      <c r="A32" s="25" t="s">
        <v>176</v>
      </c>
      <c r="B32" s="36"/>
      <c r="C32" s="339" t="s">
        <v>1232</v>
      </c>
      <c r="D32" s="340"/>
      <c r="E32" s="340"/>
      <c r="F32" s="21"/>
      <c r="G32" s="5"/>
      <c r="H32" s="199"/>
      <c r="I32" s="200"/>
    </row>
    <row r="33" spans="1:9" ht="42" customHeight="1" x14ac:dyDescent="0.25">
      <c r="A33" s="21" t="s">
        <v>395</v>
      </c>
      <c r="B33" s="12"/>
      <c r="C33" s="281" t="s">
        <v>1233</v>
      </c>
      <c r="D33" s="280"/>
      <c r="E33" s="280"/>
      <c r="F33" s="21" t="s">
        <v>11</v>
      </c>
      <c r="G33" s="5">
        <v>1</v>
      </c>
      <c r="H33" s="199"/>
      <c r="I33" s="200"/>
    </row>
    <row r="34" spans="1:9" ht="42" customHeight="1" x14ac:dyDescent="0.25">
      <c r="A34" s="21" t="s">
        <v>395</v>
      </c>
      <c r="B34" s="12"/>
      <c r="C34" s="281" t="s">
        <v>1233</v>
      </c>
      <c r="D34" s="280"/>
      <c r="E34" s="280"/>
      <c r="F34" s="21" t="s">
        <v>11</v>
      </c>
      <c r="G34" s="5">
        <v>1</v>
      </c>
      <c r="H34" s="199"/>
      <c r="I34" s="200"/>
    </row>
    <row r="35" spans="1:9" ht="58.2" customHeight="1" x14ac:dyDescent="0.25">
      <c r="A35" s="13" t="s">
        <v>396</v>
      </c>
      <c r="B35" s="21"/>
      <c r="C35" s="280" t="s">
        <v>1234</v>
      </c>
      <c r="D35" s="280"/>
      <c r="E35" s="280"/>
      <c r="F35" s="13" t="s">
        <v>96</v>
      </c>
      <c r="G35" s="34">
        <v>2</v>
      </c>
      <c r="H35" s="204"/>
      <c r="I35" s="195"/>
    </row>
    <row r="36" spans="1:9" ht="34.799999999999997" customHeight="1" x14ac:dyDescent="0.25">
      <c r="A36" s="13" t="s">
        <v>397</v>
      </c>
      <c r="B36" s="21"/>
      <c r="C36" s="280" t="s">
        <v>166</v>
      </c>
      <c r="D36" s="280"/>
      <c r="E36" s="280"/>
      <c r="F36" s="21" t="s">
        <v>96</v>
      </c>
      <c r="G36" s="5">
        <v>2</v>
      </c>
      <c r="H36" s="199"/>
      <c r="I36" s="200"/>
    </row>
    <row r="37" spans="1:9" ht="40.799999999999997" customHeight="1" x14ac:dyDescent="0.25">
      <c r="A37" s="21" t="s">
        <v>398</v>
      </c>
      <c r="B37" s="21"/>
      <c r="C37" s="280" t="s">
        <v>167</v>
      </c>
      <c r="D37" s="280"/>
      <c r="E37" s="280"/>
      <c r="F37" s="21" t="s">
        <v>96</v>
      </c>
      <c r="G37" s="19">
        <v>2</v>
      </c>
      <c r="H37" s="204"/>
      <c r="I37" s="195"/>
    </row>
    <row r="38" spans="1:9" ht="39.6" customHeight="1" x14ac:dyDescent="0.25">
      <c r="A38" s="21" t="s">
        <v>626</v>
      </c>
      <c r="B38" s="21"/>
      <c r="C38" s="280" t="s">
        <v>168</v>
      </c>
      <c r="D38" s="280" t="s">
        <v>986</v>
      </c>
      <c r="E38" s="280" t="s">
        <v>986</v>
      </c>
      <c r="F38" s="21" t="s">
        <v>96</v>
      </c>
      <c r="G38" s="19">
        <v>2</v>
      </c>
      <c r="H38" s="204"/>
      <c r="I38" s="195"/>
    </row>
    <row r="39" spans="1:9" ht="78" customHeight="1" x14ac:dyDescent="0.25">
      <c r="A39" s="21" t="s">
        <v>627</v>
      </c>
      <c r="B39" s="21"/>
      <c r="C39" s="280" t="s">
        <v>1235</v>
      </c>
      <c r="D39" s="280" t="s">
        <v>986</v>
      </c>
      <c r="E39" s="280" t="s">
        <v>986</v>
      </c>
      <c r="F39" s="21" t="s">
        <v>11</v>
      </c>
      <c r="G39" s="19">
        <v>1</v>
      </c>
      <c r="H39" s="204"/>
      <c r="I39" s="195"/>
    </row>
    <row r="40" spans="1:9" x14ac:dyDescent="0.25">
      <c r="A40" s="15" t="s">
        <v>194</v>
      </c>
      <c r="B40" s="25"/>
      <c r="C40" s="340" t="s">
        <v>1236</v>
      </c>
      <c r="D40" s="340"/>
      <c r="E40" s="340"/>
      <c r="F40" s="21"/>
      <c r="G40" s="19"/>
      <c r="H40" s="204"/>
      <c r="I40" s="194"/>
    </row>
    <row r="41" spans="1:9" ht="47.4" customHeight="1" x14ac:dyDescent="0.25">
      <c r="A41" s="13" t="s">
        <v>399</v>
      </c>
      <c r="B41" s="21"/>
      <c r="C41" s="280" t="s">
        <v>1237</v>
      </c>
      <c r="D41" s="280"/>
      <c r="E41" s="280"/>
      <c r="F41" s="21" t="s">
        <v>11</v>
      </c>
      <c r="G41" s="19">
        <v>1</v>
      </c>
      <c r="H41" s="204"/>
      <c r="I41" s="195"/>
    </row>
    <row r="42" spans="1:9" ht="65.400000000000006" customHeight="1" x14ac:dyDescent="0.25">
      <c r="A42" s="13" t="s">
        <v>401</v>
      </c>
      <c r="B42" s="21"/>
      <c r="C42" s="280" t="s">
        <v>1238</v>
      </c>
      <c r="D42" s="280" t="s">
        <v>986</v>
      </c>
      <c r="E42" s="280" t="s">
        <v>986</v>
      </c>
      <c r="F42" s="21" t="s">
        <v>96</v>
      </c>
      <c r="G42" s="19">
        <v>2</v>
      </c>
      <c r="H42" s="204"/>
      <c r="I42" s="195"/>
    </row>
    <row r="43" spans="1:9" ht="30.6" customHeight="1" x14ac:dyDescent="0.25">
      <c r="A43" s="13" t="s">
        <v>400</v>
      </c>
      <c r="B43" s="21"/>
      <c r="C43" s="305" t="s">
        <v>173</v>
      </c>
      <c r="D43" s="305" t="s">
        <v>986</v>
      </c>
      <c r="E43" s="305" t="s">
        <v>986</v>
      </c>
      <c r="F43" s="21" t="s">
        <v>96</v>
      </c>
      <c r="G43" s="19">
        <v>2</v>
      </c>
      <c r="H43" s="204"/>
      <c r="I43" s="195"/>
    </row>
    <row r="44" spans="1:9" ht="33" customHeight="1" x14ac:dyDescent="0.25">
      <c r="A44" s="13" t="s">
        <v>402</v>
      </c>
      <c r="B44" s="21"/>
      <c r="C44" s="280" t="s">
        <v>174</v>
      </c>
      <c r="D44" s="280" t="s">
        <v>986</v>
      </c>
      <c r="E44" s="280" t="s">
        <v>986</v>
      </c>
      <c r="F44" s="21" t="s">
        <v>96</v>
      </c>
      <c r="G44" s="19">
        <v>2</v>
      </c>
      <c r="H44" s="204"/>
      <c r="I44" s="195"/>
    </row>
    <row r="45" spans="1:9" ht="34.200000000000003" customHeight="1" x14ac:dyDescent="0.25">
      <c r="A45" s="13" t="s">
        <v>812</v>
      </c>
      <c r="B45" s="21"/>
      <c r="C45" s="280" t="s">
        <v>175</v>
      </c>
      <c r="D45" s="280" t="s">
        <v>986</v>
      </c>
      <c r="E45" s="280" t="s">
        <v>986</v>
      </c>
      <c r="F45" s="21" t="s">
        <v>96</v>
      </c>
      <c r="G45" s="19">
        <v>2</v>
      </c>
      <c r="H45" s="204"/>
      <c r="I45" s="195"/>
    </row>
    <row r="46" spans="1:9" ht="55.8" customHeight="1" x14ac:dyDescent="0.25">
      <c r="A46" s="13" t="s">
        <v>1239</v>
      </c>
      <c r="B46" s="21"/>
      <c r="C46" s="280" t="s">
        <v>991</v>
      </c>
      <c r="D46" s="280"/>
      <c r="E46" s="280"/>
      <c r="F46" s="21" t="s">
        <v>11</v>
      </c>
      <c r="G46" s="19">
        <v>1</v>
      </c>
      <c r="H46" s="204"/>
      <c r="I46" s="195"/>
    </row>
    <row r="47" spans="1:9" ht="21.6" customHeight="1" x14ac:dyDescent="0.25">
      <c r="A47" s="271" t="s">
        <v>30</v>
      </c>
      <c r="B47" s="271"/>
      <c r="C47" s="271"/>
      <c r="D47" s="271"/>
      <c r="E47" s="271"/>
      <c r="F47" s="271"/>
      <c r="G47" s="271"/>
      <c r="H47" s="271"/>
      <c r="I47" s="210" t="s">
        <v>811</v>
      </c>
    </row>
    <row r="48" spans="1:9" ht="21.6" customHeight="1" x14ac:dyDescent="0.25">
      <c r="A48" s="309" t="s">
        <v>1491</v>
      </c>
      <c r="B48" s="309"/>
      <c r="C48" s="309"/>
      <c r="D48" s="309"/>
      <c r="E48" s="309"/>
      <c r="F48" s="309"/>
      <c r="G48" s="309"/>
      <c r="H48" s="309"/>
      <c r="I48" s="309"/>
    </row>
    <row r="49" spans="1:9" ht="24.6" customHeight="1" x14ac:dyDescent="0.25">
      <c r="A49" s="24" t="s">
        <v>1</v>
      </c>
      <c r="B49" s="24" t="s">
        <v>2</v>
      </c>
      <c r="C49" s="311" t="s">
        <v>3</v>
      </c>
      <c r="D49" s="312"/>
      <c r="E49" s="312"/>
      <c r="F49" s="24" t="s">
        <v>4</v>
      </c>
      <c r="G49" s="1" t="s">
        <v>5</v>
      </c>
      <c r="H49" s="190" t="s">
        <v>6</v>
      </c>
      <c r="I49" s="191" t="s">
        <v>7</v>
      </c>
    </row>
    <row r="50" spans="1:9" ht="21.6" customHeight="1" x14ac:dyDescent="0.25">
      <c r="A50" s="271" t="s">
        <v>31</v>
      </c>
      <c r="B50" s="271"/>
      <c r="C50" s="271"/>
      <c r="D50" s="271"/>
      <c r="E50" s="271"/>
      <c r="F50" s="271"/>
      <c r="G50" s="271"/>
      <c r="H50" s="271"/>
      <c r="I50" s="211"/>
    </row>
    <row r="51" spans="1:9" ht="19.8" customHeight="1" x14ac:dyDescent="0.25">
      <c r="A51" s="15" t="s">
        <v>195</v>
      </c>
      <c r="B51" s="25"/>
      <c r="C51" s="340" t="s">
        <v>1240</v>
      </c>
      <c r="D51" s="340"/>
      <c r="E51" s="340"/>
      <c r="F51" s="21"/>
      <c r="G51" s="19"/>
      <c r="H51" s="204"/>
      <c r="I51" s="194"/>
    </row>
    <row r="52" spans="1:9" ht="54.6" customHeight="1" x14ac:dyDescent="0.25">
      <c r="A52" s="13" t="s">
        <v>403</v>
      </c>
      <c r="B52" s="21"/>
      <c r="C52" s="292" t="s">
        <v>1241</v>
      </c>
      <c r="D52" s="292"/>
      <c r="E52" s="292"/>
      <c r="F52" s="21" t="s">
        <v>11</v>
      </c>
      <c r="G52" s="19">
        <v>1</v>
      </c>
      <c r="H52" s="204"/>
      <c r="I52" s="195"/>
    </row>
    <row r="53" spans="1:9" ht="30.6" customHeight="1" x14ac:dyDescent="0.25">
      <c r="A53" s="15" t="s">
        <v>203</v>
      </c>
      <c r="B53" s="25"/>
      <c r="C53" s="380" t="s">
        <v>1505</v>
      </c>
      <c r="D53" s="380"/>
      <c r="E53" s="380"/>
      <c r="F53" s="25"/>
      <c r="G53" s="19"/>
      <c r="H53" s="212"/>
      <c r="I53" s="213"/>
    </row>
    <row r="54" spans="1:9" ht="52.8" customHeight="1" x14ac:dyDescent="0.25">
      <c r="A54" s="13" t="s">
        <v>408</v>
      </c>
      <c r="B54" s="21"/>
      <c r="C54" s="280" t="s">
        <v>1506</v>
      </c>
      <c r="D54" s="280"/>
      <c r="E54" s="280"/>
      <c r="F54" s="21" t="s">
        <v>11</v>
      </c>
      <c r="G54" s="19">
        <v>1</v>
      </c>
      <c r="H54" s="204"/>
      <c r="I54" s="195"/>
    </row>
    <row r="55" spans="1:9" x14ac:dyDescent="0.25">
      <c r="A55" s="15" t="s">
        <v>204</v>
      </c>
      <c r="B55" s="21"/>
      <c r="C55" s="340" t="s">
        <v>1242</v>
      </c>
      <c r="D55" s="340"/>
      <c r="E55" s="340"/>
      <c r="F55" s="21"/>
      <c r="G55" s="17"/>
      <c r="H55" s="204"/>
      <c r="I55" s="194"/>
    </row>
    <row r="56" spans="1:9" ht="102.6" customHeight="1" x14ac:dyDescent="0.25">
      <c r="A56" s="13" t="s">
        <v>413</v>
      </c>
      <c r="B56" s="21"/>
      <c r="C56" s="280" t="s">
        <v>1354</v>
      </c>
      <c r="D56" s="280"/>
      <c r="E56" s="280"/>
      <c r="F56" s="21" t="s">
        <v>77</v>
      </c>
      <c r="G56" s="178">
        <v>1</v>
      </c>
      <c r="H56" s="204"/>
      <c r="I56" s="195"/>
    </row>
    <row r="57" spans="1:9" x14ac:dyDescent="0.25">
      <c r="A57" s="15">
        <v>2</v>
      </c>
      <c r="B57" s="21"/>
      <c r="C57" s="27" t="s">
        <v>120</v>
      </c>
      <c r="D57" s="11"/>
      <c r="E57" s="11"/>
      <c r="F57" s="21"/>
      <c r="G57" s="178"/>
      <c r="H57" s="204"/>
      <c r="I57" s="194"/>
    </row>
    <row r="58" spans="1:9" x14ac:dyDescent="0.25">
      <c r="A58" s="15" t="s">
        <v>119</v>
      </c>
      <c r="B58" s="25"/>
      <c r="C58" s="336" t="s">
        <v>1243</v>
      </c>
      <c r="D58" s="336"/>
      <c r="E58" s="336"/>
      <c r="F58" s="21"/>
      <c r="G58" s="17"/>
      <c r="H58" s="204"/>
      <c r="I58" s="194"/>
    </row>
    <row r="59" spans="1:9" ht="60" customHeight="1" x14ac:dyDescent="0.25">
      <c r="A59" s="13" t="s">
        <v>121</v>
      </c>
      <c r="B59" s="25"/>
      <c r="C59" s="299" t="s">
        <v>1244</v>
      </c>
      <c r="D59" s="299"/>
      <c r="E59" s="299"/>
      <c r="F59" s="21" t="s">
        <v>77</v>
      </c>
      <c r="G59" s="178">
        <v>4</v>
      </c>
      <c r="H59" s="204"/>
      <c r="I59" s="195"/>
    </row>
    <row r="60" spans="1:9" ht="79.8" customHeight="1" x14ac:dyDescent="0.25">
      <c r="A60" s="13" t="s">
        <v>122</v>
      </c>
      <c r="B60" s="25"/>
      <c r="C60" s="299" t="s">
        <v>1345</v>
      </c>
      <c r="D60" s="299"/>
      <c r="E60" s="299"/>
      <c r="F60" s="21" t="s">
        <v>77</v>
      </c>
      <c r="G60" s="178">
        <v>4</v>
      </c>
      <c r="H60" s="204"/>
      <c r="I60" s="195"/>
    </row>
    <row r="61" spans="1:9" ht="25.2" customHeight="1" x14ac:dyDescent="0.25">
      <c r="A61" s="183"/>
      <c r="B61" s="20"/>
      <c r="C61" s="280" t="s">
        <v>217</v>
      </c>
      <c r="D61" s="280"/>
      <c r="E61" s="280"/>
      <c r="F61" s="20"/>
      <c r="G61" s="97"/>
      <c r="H61" s="214"/>
      <c r="I61" s="215"/>
    </row>
    <row r="62" spans="1:9" x14ac:dyDescent="0.25">
      <c r="A62" s="13"/>
      <c r="B62" s="35"/>
      <c r="C62" s="280" t="s">
        <v>218</v>
      </c>
      <c r="D62" s="280"/>
      <c r="E62" s="280"/>
      <c r="F62" s="154"/>
      <c r="G62" s="135"/>
      <c r="H62" s="204"/>
      <c r="I62" s="195"/>
    </row>
    <row r="63" spans="1:9" x14ac:dyDescent="0.25">
      <c r="A63" s="13"/>
      <c r="B63" s="35"/>
      <c r="C63" s="280" t="s">
        <v>219</v>
      </c>
      <c r="D63" s="280"/>
      <c r="E63" s="280"/>
      <c r="F63" s="154"/>
      <c r="G63" s="135"/>
      <c r="H63" s="204"/>
      <c r="I63" s="195"/>
    </row>
    <row r="64" spans="1:9" ht="15.6" customHeight="1" x14ac:dyDescent="0.25">
      <c r="A64" s="21"/>
      <c r="B64" s="153"/>
      <c r="C64" s="281" t="s">
        <v>220</v>
      </c>
      <c r="D64" s="280"/>
      <c r="E64" s="280"/>
      <c r="F64" s="154"/>
      <c r="G64" s="135"/>
      <c r="H64" s="204"/>
      <c r="I64" s="195"/>
    </row>
    <row r="65" spans="1:9" x14ac:dyDescent="0.25">
      <c r="A65" s="21" t="s">
        <v>123</v>
      </c>
      <c r="B65" s="12"/>
      <c r="C65" s="307" t="s">
        <v>1245</v>
      </c>
      <c r="D65" s="299"/>
      <c r="E65" s="299"/>
      <c r="F65" s="34"/>
      <c r="G65" s="19"/>
      <c r="H65" s="204"/>
      <c r="I65" s="195" t="s">
        <v>1246</v>
      </c>
    </row>
    <row r="66" spans="1:9" ht="48.6" customHeight="1" x14ac:dyDescent="0.25">
      <c r="A66" s="13" t="s">
        <v>127</v>
      </c>
      <c r="B66" s="21"/>
      <c r="C66" s="299" t="s">
        <v>1247</v>
      </c>
      <c r="D66" s="299"/>
      <c r="E66" s="299"/>
      <c r="F66" s="34" t="s">
        <v>77</v>
      </c>
      <c r="G66" s="19">
        <v>4</v>
      </c>
      <c r="H66" s="204"/>
      <c r="I66" s="195"/>
    </row>
    <row r="67" spans="1:9" ht="16.2" customHeight="1" x14ac:dyDescent="0.25">
      <c r="A67" s="15" t="s">
        <v>131</v>
      </c>
      <c r="B67" s="21"/>
      <c r="C67" s="308" t="s">
        <v>1248</v>
      </c>
      <c r="D67" s="309"/>
      <c r="E67" s="310"/>
      <c r="F67" s="21"/>
      <c r="G67" s="18"/>
      <c r="H67" s="216"/>
      <c r="I67" s="194"/>
    </row>
    <row r="68" spans="1:9" ht="73.8" customHeight="1" x14ac:dyDescent="0.25">
      <c r="A68" s="13" t="s">
        <v>132</v>
      </c>
      <c r="B68" s="21"/>
      <c r="C68" s="299" t="s">
        <v>1249</v>
      </c>
      <c r="D68" s="299"/>
      <c r="E68" s="299"/>
      <c r="F68" s="21" t="s">
        <v>77</v>
      </c>
      <c r="G68" s="19">
        <v>4</v>
      </c>
      <c r="H68" s="204"/>
      <c r="I68" s="195"/>
    </row>
    <row r="69" spans="1:9" ht="42.6" customHeight="1" x14ac:dyDescent="0.25">
      <c r="A69" s="13" t="s">
        <v>1250</v>
      </c>
      <c r="B69" s="21"/>
      <c r="C69" s="299" t="s">
        <v>1251</v>
      </c>
      <c r="D69" s="299"/>
      <c r="E69" s="299"/>
      <c r="F69" s="34" t="s">
        <v>77</v>
      </c>
      <c r="G69" s="19">
        <v>3</v>
      </c>
      <c r="H69" s="204"/>
      <c r="I69" s="195"/>
    </row>
    <row r="70" spans="1:9" ht="40.799999999999997" customHeight="1" x14ac:dyDescent="0.25">
      <c r="A70" s="13" t="s">
        <v>242</v>
      </c>
      <c r="B70" s="21"/>
      <c r="C70" s="299" t="s">
        <v>1347</v>
      </c>
      <c r="D70" s="299"/>
      <c r="E70" s="299"/>
      <c r="F70" s="21" t="s">
        <v>77</v>
      </c>
      <c r="G70" s="19">
        <v>1</v>
      </c>
      <c r="H70" s="204"/>
      <c r="I70" s="194"/>
    </row>
    <row r="71" spans="1:9" x14ac:dyDescent="0.25">
      <c r="A71" s="15">
        <v>2.2999999999999998</v>
      </c>
      <c r="B71" s="21"/>
      <c r="C71" s="309" t="s">
        <v>1440</v>
      </c>
      <c r="D71" s="309"/>
      <c r="E71" s="309"/>
      <c r="F71" s="21"/>
      <c r="G71" s="18"/>
      <c r="H71" s="204"/>
      <c r="I71" s="194"/>
    </row>
    <row r="72" spans="1:9" ht="41.4" customHeight="1" x14ac:dyDescent="0.25">
      <c r="A72" s="13" t="s">
        <v>769</v>
      </c>
      <c r="B72" s="21"/>
      <c r="C72" s="299" t="s">
        <v>1441</v>
      </c>
      <c r="D72" s="299"/>
      <c r="E72" s="299"/>
      <c r="F72" s="21" t="s">
        <v>128</v>
      </c>
      <c r="G72" s="19">
        <v>1</v>
      </c>
      <c r="H72" s="204"/>
      <c r="I72" s="194"/>
    </row>
    <row r="73" spans="1:9" ht="21.6" customHeight="1" x14ac:dyDescent="0.25">
      <c r="A73" s="271" t="s">
        <v>30</v>
      </c>
      <c r="B73" s="271"/>
      <c r="C73" s="271"/>
      <c r="D73" s="271"/>
      <c r="E73" s="271"/>
      <c r="F73" s="271"/>
      <c r="G73" s="271"/>
      <c r="H73" s="271"/>
      <c r="I73" s="210" t="s">
        <v>811</v>
      </c>
    </row>
    <row r="74" spans="1:9" ht="21.6" customHeight="1" x14ac:dyDescent="0.25">
      <c r="A74" s="309" t="s">
        <v>1491</v>
      </c>
      <c r="B74" s="309"/>
      <c r="C74" s="309"/>
      <c r="D74" s="309"/>
      <c r="E74" s="309"/>
      <c r="F74" s="309"/>
      <c r="G74" s="309"/>
      <c r="H74" s="309"/>
      <c r="I74" s="309"/>
    </row>
    <row r="75" spans="1:9" ht="24.6" customHeight="1" x14ac:dyDescent="0.25">
      <c r="A75" s="24" t="s">
        <v>1</v>
      </c>
      <c r="B75" s="24" t="s">
        <v>2</v>
      </c>
      <c r="C75" s="311" t="s">
        <v>3</v>
      </c>
      <c r="D75" s="312"/>
      <c r="E75" s="312"/>
      <c r="F75" s="24" t="s">
        <v>4</v>
      </c>
      <c r="G75" s="1" t="s">
        <v>5</v>
      </c>
      <c r="H75" s="190" t="s">
        <v>6</v>
      </c>
      <c r="I75" s="191" t="s">
        <v>7</v>
      </c>
    </row>
    <row r="76" spans="1:9" ht="21.6" customHeight="1" x14ac:dyDescent="0.25">
      <c r="A76" s="271" t="s">
        <v>31</v>
      </c>
      <c r="B76" s="271"/>
      <c r="C76" s="271"/>
      <c r="D76" s="271"/>
      <c r="E76" s="271"/>
      <c r="F76" s="271"/>
      <c r="G76" s="271"/>
      <c r="H76" s="271"/>
      <c r="I76" s="211"/>
    </row>
    <row r="77" spans="1:9" ht="53.4" customHeight="1" x14ac:dyDescent="0.25">
      <c r="A77" s="13" t="s">
        <v>770</v>
      </c>
      <c r="B77" s="21"/>
      <c r="C77" s="299" t="s">
        <v>1436</v>
      </c>
      <c r="D77" s="299"/>
      <c r="E77" s="299"/>
      <c r="F77" s="21" t="s">
        <v>77</v>
      </c>
      <c r="G77" s="19">
        <v>1</v>
      </c>
      <c r="H77" s="204"/>
      <c r="I77" s="194"/>
    </row>
    <row r="78" spans="1:9" ht="34.200000000000003" customHeight="1" x14ac:dyDescent="0.25">
      <c r="A78" s="13" t="s">
        <v>771</v>
      </c>
      <c r="B78" s="21"/>
      <c r="C78" s="299" t="s">
        <v>1437</v>
      </c>
      <c r="D78" s="299"/>
      <c r="E78" s="299"/>
      <c r="F78" s="21" t="s">
        <v>11</v>
      </c>
      <c r="G78" s="19">
        <v>1</v>
      </c>
      <c r="H78" s="204"/>
      <c r="I78" s="194"/>
    </row>
    <row r="79" spans="1:9" ht="40.799999999999997" customHeight="1" x14ac:dyDescent="0.25">
      <c r="A79" s="13" t="s">
        <v>772</v>
      </c>
      <c r="B79" s="21"/>
      <c r="C79" s="299" t="s">
        <v>1438</v>
      </c>
      <c r="D79" s="299"/>
      <c r="E79" s="299"/>
      <c r="F79" s="21" t="s">
        <v>77</v>
      </c>
      <c r="G79" s="19">
        <v>4</v>
      </c>
      <c r="H79" s="204"/>
      <c r="I79" s="194"/>
    </row>
    <row r="80" spans="1:9" ht="40.799999999999997" customHeight="1" x14ac:dyDescent="0.25">
      <c r="A80" s="13" t="s">
        <v>968</v>
      </c>
      <c r="B80" s="21"/>
      <c r="C80" s="299" t="s">
        <v>1439</v>
      </c>
      <c r="D80" s="299"/>
      <c r="E80" s="299"/>
      <c r="F80" s="21" t="s">
        <v>128</v>
      </c>
      <c r="G80" s="19">
        <v>1</v>
      </c>
      <c r="H80" s="204"/>
      <c r="I80" s="194"/>
    </row>
    <row r="81" spans="1:9" ht="60.6" customHeight="1" x14ac:dyDescent="0.25">
      <c r="A81" s="13" t="s">
        <v>970</v>
      </c>
      <c r="B81" s="21"/>
      <c r="C81" s="299" t="s">
        <v>1442</v>
      </c>
      <c r="D81" s="299"/>
      <c r="E81" s="299"/>
      <c r="F81" s="21" t="s">
        <v>77</v>
      </c>
      <c r="G81" s="19">
        <v>1</v>
      </c>
      <c r="H81" s="204"/>
      <c r="I81" s="194"/>
    </row>
    <row r="82" spans="1:9" x14ac:dyDescent="0.25">
      <c r="A82" s="15" t="s">
        <v>328</v>
      </c>
      <c r="B82" s="21"/>
      <c r="C82" s="309" t="s">
        <v>1252</v>
      </c>
      <c r="D82" s="309"/>
      <c r="E82" s="309"/>
      <c r="F82" s="21"/>
      <c r="G82" s="17"/>
      <c r="H82" s="204"/>
      <c r="I82" s="194"/>
    </row>
    <row r="83" spans="1:9" ht="30.6" customHeight="1" x14ac:dyDescent="0.25">
      <c r="A83" s="13" t="s">
        <v>773</v>
      </c>
      <c r="B83" s="21"/>
      <c r="C83" s="299" t="s">
        <v>1253</v>
      </c>
      <c r="D83" s="299"/>
      <c r="E83" s="299"/>
      <c r="F83" s="21" t="s">
        <v>77</v>
      </c>
      <c r="G83" s="49">
        <v>1</v>
      </c>
      <c r="H83" s="204"/>
      <c r="I83" s="194"/>
    </row>
    <row r="84" spans="1:9" ht="31.2" customHeight="1" x14ac:dyDescent="0.25">
      <c r="A84" s="13" t="s">
        <v>776</v>
      </c>
      <c r="B84" s="21"/>
      <c r="C84" s="307" t="s">
        <v>1254</v>
      </c>
      <c r="D84" s="299"/>
      <c r="E84" s="299"/>
      <c r="F84" s="21" t="s">
        <v>937</v>
      </c>
      <c r="G84" s="49">
        <v>100</v>
      </c>
      <c r="H84" s="204"/>
      <c r="I84" s="194"/>
    </row>
    <row r="85" spans="1:9" ht="33" customHeight="1" x14ac:dyDescent="0.25">
      <c r="A85" s="13" t="s">
        <v>977</v>
      </c>
      <c r="B85" s="21"/>
      <c r="C85" s="307" t="s">
        <v>1348</v>
      </c>
      <c r="D85" s="299"/>
      <c r="E85" s="299"/>
      <c r="F85" s="21" t="s">
        <v>128</v>
      </c>
      <c r="G85" s="49">
        <v>1</v>
      </c>
      <c r="H85" s="204"/>
      <c r="I85" s="194"/>
    </row>
    <row r="86" spans="1:9" ht="19.2" customHeight="1" x14ac:dyDescent="0.25">
      <c r="A86" s="13" t="s">
        <v>981</v>
      </c>
      <c r="B86" s="21"/>
      <c r="C86" s="307" t="s">
        <v>1255</v>
      </c>
      <c r="D86" s="299"/>
      <c r="E86" s="299"/>
      <c r="F86" s="21" t="s">
        <v>128</v>
      </c>
      <c r="G86" s="49">
        <v>1</v>
      </c>
      <c r="H86" s="204"/>
      <c r="I86" s="194"/>
    </row>
    <row r="87" spans="1:9" ht="18" customHeight="1" x14ac:dyDescent="0.25">
      <c r="A87" s="15" t="s">
        <v>329</v>
      </c>
      <c r="B87" s="21"/>
      <c r="C87" s="309" t="s">
        <v>1349</v>
      </c>
      <c r="D87" s="309"/>
      <c r="E87" s="309"/>
      <c r="F87" s="21"/>
      <c r="G87" s="17"/>
      <c r="H87" s="204"/>
      <c r="I87" s="194"/>
    </row>
    <row r="88" spans="1:9" ht="39" customHeight="1" x14ac:dyDescent="0.25">
      <c r="A88" s="13" t="s">
        <v>780</v>
      </c>
      <c r="B88" s="21"/>
      <c r="C88" s="299" t="s">
        <v>1346</v>
      </c>
      <c r="D88" s="299"/>
      <c r="E88" s="299"/>
      <c r="F88" s="30" t="s">
        <v>128</v>
      </c>
      <c r="G88" s="49">
        <v>1</v>
      </c>
      <c r="H88" s="204"/>
      <c r="I88" s="194"/>
    </row>
    <row r="89" spans="1:9" x14ac:dyDescent="0.25">
      <c r="A89" s="15" t="s">
        <v>330</v>
      </c>
      <c r="B89" s="21"/>
      <c r="C89" s="309" t="s">
        <v>1256</v>
      </c>
      <c r="D89" s="309"/>
      <c r="E89" s="309"/>
      <c r="F89" s="21"/>
      <c r="G89" s="17"/>
      <c r="H89" s="204"/>
      <c r="I89" s="194"/>
    </row>
    <row r="90" spans="1:9" ht="56.4" customHeight="1" x14ac:dyDescent="0.25">
      <c r="A90" s="13" t="s">
        <v>782</v>
      </c>
      <c r="B90" s="21"/>
      <c r="C90" s="299" t="s">
        <v>1257</v>
      </c>
      <c r="D90" s="299"/>
      <c r="E90" s="299"/>
      <c r="F90" s="30" t="s">
        <v>128</v>
      </c>
      <c r="G90" s="49">
        <v>1</v>
      </c>
      <c r="H90" s="204"/>
      <c r="I90" s="194"/>
    </row>
    <row r="91" spans="1:9" ht="70.8" customHeight="1" x14ac:dyDescent="0.25">
      <c r="A91" s="13" t="s">
        <v>994</v>
      </c>
      <c r="B91" s="21"/>
      <c r="C91" s="299" t="s">
        <v>1350</v>
      </c>
      <c r="D91" s="299"/>
      <c r="E91" s="299"/>
      <c r="F91" s="21" t="s">
        <v>77</v>
      </c>
      <c r="G91" s="49">
        <v>4</v>
      </c>
      <c r="H91" s="204"/>
      <c r="I91" s="194"/>
    </row>
    <row r="92" spans="1:9" ht="43.2" customHeight="1" x14ac:dyDescent="0.25">
      <c r="A92" s="13" t="s">
        <v>996</v>
      </c>
      <c r="B92" s="21"/>
      <c r="C92" s="299" t="s">
        <v>1258</v>
      </c>
      <c r="D92" s="299"/>
      <c r="E92" s="299"/>
      <c r="F92" s="30" t="s">
        <v>77</v>
      </c>
      <c r="G92" s="49">
        <v>6</v>
      </c>
      <c r="H92" s="204"/>
      <c r="I92" s="195"/>
    </row>
    <row r="93" spans="1:9" ht="57" customHeight="1" x14ac:dyDescent="0.25">
      <c r="A93" s="13" t="s">
        <v>998</v>
      </c>
      <c r="B93" s="21"/>
      <c r="C93" s="299" t="s">
        <v>1259</v>
      </c>
      <c r="D93" s="299"/>
      <c r="E93" s="299"/>
      <c r="F93" s="59" t="s">
        <v>77</v>
      </c>
      <c r="G93" s="19">
        <v>1</v>
      </c>
      <c r="H93" s="204"/>
      <c r="I93" s="195"/>
    </row>
    <row r="94" spans="1:9" ht="57.6" customHeight="1" x14ac:dyDescent="0.25">
      <c r="A94" s="13" t="s">
        <v>1000</v>
      </c>
      <c r="B94" s="21"/>
      <c r="C94" s="299" t="s">
        <v>1260</v>
      </c>
      <c r="D94" s="299"/>
      <c r="E94" s="299"/>
      <c r="F94" s="59" t="s">
        <v>77</v>
      </c>
      <c r="G94" s="19">
        <v>1</v>
      </c>
      <c r="H94" s="204"/>
      <c r="I94" s="195"/>
    </row>
    <row r="95" spans="1:9" ht="21.6" customHeight="1" x14ac:dyDescent="0.25">
      <c r="A95" s="271" t="s">
        <v>30</v>
      </c>
      <c r="B95" s="271"/>
      <c r="C95" s="271"/>
      <c r="D95" s="271"/>
      <c r="E95" s="271"/>
      <c r="F95" s="271"/>
      <c r="G95" s="271"/>
      <c r="H95" s="271"/>
      <c r="I95" s="210" t="s">
        <v>811</v>
      </c>
    </row>
    <row r="96" spans="1:9" ht="21.6" customHeight="1" x14ac:dyDescent="0.25">
      <c r="A96" s="309" t="s">
        <v>1491</v>
      </c>
      <c r="B96" s="309"/>
      <c r="C96" s="309"/>
      <c r="D96" s="309"/>
      <c r="E96" s="309"/>
      <c r="F96" s="309"/>
      <c r="G96" s="309"/>
      <c r="H96" s="309"/>
      <c r="I96" s="309"/>
    </row>
    <row r="97" spans="1:9" ht="29.4" customHeight="1" x14ac:dyDescent="0.25">
      <c r="A97" s="24" t="s">
        <v>1</v>
      </c>
      <c r="B97" s="24" t="s">
        <v>2</v>
      </c>
      <c r="C97" s="311" t="s">
        <v>3</v>
      </c>
      <c r="D97" s="312"/>
      <c r="E97" s="312"/>
      <c r="F97" s="24" t="s">
        <v>4</v>
      </c>
      <c r="G97" s="1" t="s">
        <v>5</v>
      </c>
      <c r="H97" s="190" t="s">
        <v>6</v>
      </c>
      <c r="I97" s="191" t="s">
        <v>7</v>
      </c>
    </row>
    <row r="98" spans="1:9" ht="21.6" customHeight="1" x14ac:dyDescent="0.25">
      <c r="A98" s="271" t="s">
        <v>31</v>
      </c>
      <c r="B98" s="271"/>
      <c r="C98" s="271"/>
      <c r="D98" s="271"/>
      <c r="E98" s="271"/>
      <c r="F98" s="271"/>
      <c r="G98" s="271"/>
      <c r="H98" s="271"/>
      <c r="I98" s="211"/>
    </row>
    <row r="99" spans="1:9" ht="18" customHeight="1" x14ac:dyDescent="0.25">
      <c r="A99" s="15" t="s">
        <v>330</v>
      </c>
      <c r="B99" s="25"/>
      <c r="C99" s="345" t="s">
        <v>1261</v>
      </c>
      <c r="D99" s="345"/>
      <c r="E99" s="345"/>
      <c r="F99" s="21"/>
      <c r="G99" s="17"/>
      <c r="H99" s="204"/>
      <c r="I99" s="195"/>
    </row>
    <row r="100" spans="1:9" ht="48.6" customHeight="1" x14ac:dyDescent="0.25">
      <c r="A100" s="13" t="s">
        <v>782</v>
      </c>
      <c r="B100" s="21"/>
      <c r="C100" s="299" t="s">
        <v>1262</v>
      </c>
      <c r="D100" s="299"/>
      <c r="E100" s="299"/>
      <c r="F100" s="21" t="s">
        <v>77</v>
      </c>
      <c r="G100" s="19">
        <v>1</v>
      </c>
      <c r="H100" s="204"/>
      <c r="I100" s="195"/>
    </row>
    <row r="101" spans="1:9" x14ac:dyDescent="0.25">
      <c r="A101" s="15" t="s">
        <v>332</v>
      </c>
      <c r="B101" s="25"/>
      <c r="C101" s="345" t="s">
        <v>1263</v>
      </c>
      <c r="D101" s="345"/>
      <c r="E101" s="345"/>
      <c r="F101" s="59"/>
      <c r="G101" s="19"/>
      <c r="H101" s="217"/>
      <c r="I101" s="195"/>
    </row>
    <row r="102" spans="1:9" ht="29.4" customHeight="1" x14ac:dyDescent="0.25">
      <c r="A102" s="13" t="s">
        <v>783</v>
      </c>
      <c r="B102" s="21"/>
      <c r="C102" s="299" t="s">
        <v>1264</v>
      </c>
      <c r="D102" s="299"/>
      <c r="E102" s="299"/>
      <c r="F102" s="21" t="s">
        <v>128</v>
      </c>
      <c r="G102" s="19">
        <v>1</v>
      </c>
      <c r="H102" s="204"/>
      <c r="I102" s="195"/>
    </row>
    <row r="103" spans="1:9" ht="27" customHeight="1" x14ac:dyDescent="0.25">
      <c r="A103" s="13" t="s">
        <v>784</v>
      </c>
      <c r="B103" s="21"/>
      <c r="C103" s="299" t="s">
        <v>1265</v>
      </c>
      <c r="D103" s="299"/>
      <c r="E103" s="299"/>
      <c r="F103" s="21" t="s">
        <v>128</v>
      </c>
      <c r="G103" s="19">
        <v>1</v>
      </c>
      <c r="H103" s="204"/>
      <c r="I103" s="195"/>
    </row>
    <row r="104" spans="1:9" ht="45" customHeight="1" x14ac:dyDescent="0.25">
      <c r="A104" s="21" t="s">
        <v>1266</v>
      </c>
      <c r="B104" s="12"/>
      <c r="C104" s="389" t="s">
        <v>1267</v>
      </c>
      <c r="D104" s="390"/>
      <c r="E104" s="391"/>
      <c r="F104" s="21"/>
      <c r="G104" s="19"/>
      <c r="H104" s="204"/>
      <c r="I104" s="200"/>
    </row>
    <row r="105" spans="1:9" ht="30.6" customHeight="1" x14ac:dyDescent="0.25">
      <c r="A105" s="21"/>
      <c r="B105" s="12"/>
      <c r="C105" s="307" t="s">
        <v>1443</v>
      </c>
      <c r="D105" s="299"/>
      <c r="E105" s="299"/>
      <c r="F105" s="13" t="s">
        <v>95</v>
      </c>
      <c r="G105" s="34">
        <v>600</v>
      </c>
      <c r="H105" s="199"/>
      <c r="I105" s="200"/>
    </row>
    <row r="106" spans="1:9" ht="29.4" customHeight="1" x14ac:dyDescent="0.25">
      <c r="A106" s="21" t="s">
        <v>1268</v>
      </c>
      <c r="B106" s="97"/>
      <c r="C106" s="389" t="s">
        <v>1053</v>
      </c>
      <c r="D106" s="390"/>
      <c r="E106" s="390"/>
      <c r="F106" s="183"/>
      <c r="G106" s="20"/>
      <c r="H106" s="218"/>
      <c r="I106" s="204"/>
    </row>
    <row r="107" spans="1:9" ht="36.6" customHeight="1" x14ac:dyDescent="0.25">
      <c r="A107" s="21"/>
      <c r="B107" s="12"/>
      <c r="C107" s="307" t="s">
        <v>1355</v>
      </c>
      <c r="D107" s="299"/>
      <c r="E107" s="316"/>
      <c r="F107" s="12" t="s">
        <v>95</v>
      </c>
      <c r="G107" s="34">
        <v>500</v>
      </c>
      <c r="H107" s="199"/>
      <c r="I107" s="200"/>
    </row>
    <row r="108" spans="1:9" ht="31.2" customHeight="1" x14ac:dyDescent="0.25">
      <c r="A108" s="13"/>
      <c r="B108" s="13"/>
      <c r="C108" s="307" t="s">
        <v>1356</v>
      </c>
      <c r="D108" s="299"/>
      <c r="E108" s="316"/>
      <c r="F108" s="12" t="s">
        <v>95</v>
      </c>
      <c r="G108" s="76">
        <v>40</v>
      </c>
      <c r="H108" s="204"/>
      <c r="I108" s="195"/>
    </row>
    <row r="109" spans="1:9" ht="33" customHeight="1" x14ac:dyDescent="0.25">
      <c r="A109" s="13"/>
      <c r="B109" s="13"/>
      <c r="C109" s="307" t="s">
        <v>1357</v>
      </c>
      <c r="D109" s="299"/>
      <c r="E109" s="316"/>
      <c r="F109" s="12" t="s">
        <v>95</v>
      </c>
      <c r="G109" s="76">
        <v>300</v>
      </c>
      <c r="H109" s="204"/>
      <c r="I109" s="195"/>
    </row>
    <row r="110" spans="1:9" ht="28.8" customHeight="1" x14ac:dyDescent="0.25">
      <c r="A110" s="13" t="s">
        <v>1269</v>
      </c>
      <c r="B110" s="21"/>
      <c r="C110" s="389" t="s">
        <v>1381</v>
      </c>
      <c r="D110" s="390"/>
      <c r="E110" s="391"/>
      <c r="F110" s="12"/>
      <c r="G110" s="34"/>
      <c r="H110" s="219"/>
      <c r="I110" s="200"/>
    </row>
    <row r="111" spans="1:9" ht="39" customHeight="1" x14ac:dyDescent="0.25">
      <c r="A111" s="13"/>
      <c r="B111" s="21"/>
      <c r="C111" s="307" t="s">
        <v>1358</v>
      </c>
      <c r="D111" s="299"/>
      <c r="E111" s="316"/>
      <c r="F111" s="12" t="s">
        <v>95</v>
      </c>
      <c r="G111" s="34">
        <v>500</v>
      </c>
      <c r="H111" s="219"/>
      <c r="I111" s="200"/>
    </row>
    <row r="112" spans="1:9" ht="32.4" customHeight="1" x14ac:dyDescent="0.25">
      <c r="A112" s="13"/>
      <c r="B112" s="21"/>
      <c r="C112" s="307" t="s">
        <v>1359</v>
      </c>
      <c r="D112" s="299"/>
      <c r="E112" s="316"/>
      <c r="F112" s="12" t="s">
        <v>95</v>
      </c>
      <c r="G112" s="34">
        <v>300</v>
      </c>
      <c r="H112" s="219"/>
      <c r="I112" s="200"/>
    </row>
    <row r="113" spans="1:9" ht="36" customHeight="1" x14ac:dyDescent="0.25">
      <c r="A113" s="13"/>
      <c r="B113" s="21"/>
      <c r="C113" s="307" t="s">
        <v>1360</v>
      </c>
      <c r="D113" s="299"/>
      <c r="E113" s="316"/>
      <c r="F113" s="12" t="s">
        <v>95</v>
      </c>
      <c r="G113" s="34">
        <v>40</v>
      </c>
      <c r="H113" s="204"/>
      <c r="I113" s="200"/>
    </row>
    <row r="114" spans="1:9" x14ac:dyDescent="0.25">
      <c r="A114" s="13" t="s">
        <v>1270</v>
      </c>
      <c r="B114" s="21"/>
      <c r="C114" s="389" t="s">
        <v>1271</v>
      </c>
      <c r="D114" s="390"/>
      <c r="E114" s="391"/>
      <c r="F114" s="12"/>
      <c r="G114" s="34"/>
      <c r="H114" s="204"/>
      <c r="I114" s="195"/>
    </row>
    <row r="115" spans="1:9" ht="27.6" customHeight="1" x14ac:dyDescent="0.25">
      <c r="A115" s="13"/>
      <c r="B115" s="25"/>
      <c r="C115" s="281" t="s">
        <v>1444</v>
      </c>
      <c r="D115" s="280"/>
      <c r="E115" s="282"/>
      <c r="F115" s="12" t="s">
        <v>77</v>
      </c>
      <c r="G115" s="34">
        <v>16</v>
      </c>
      <c r="H115" s="205"/>
      <c r="I115" s="195"/>
    </row>
    <row r="116" spans="1:9" x14ac:dyDescent="0.25">
      <c r="A116" s="13" t="s">
        <v>1272</v>
      </c>
      <c r="B116" s="21"/>
      <c r="C116" s="389" t="s">
        <v>1273</v>
      </c>
      <c r="D116" s="390"/>
      <c r="E116" s="391"/>
      <c r="F116" s="12"/>
      <c r="G116" s="34"/>
      <c r="H116" s="204"/>
      <c r="I116" s="195"/>
    </row>
    <row r="117" spans="1:9" ht="28.8" customHeight="1" x14ac:dyDescent="0.25">
      <c r="A117" s="13"/>
      <c r="B117" s="21"/>
      <c r="C117" s="307" t="s">
        <v>1274</v>
      </c>
      <c r="D117" s="299"/>
      <c r="E117" s="316"/>
      <c r="F117" s="12" t="s">
        <v>77</v>
      </c>
      <c r="G117" s="120">
        <v>4</v>
      </c>
      <c r="H117" s="204"/>
      <c r="I117" s="195"/>
    </row>
    <row r="118" spans="1:9" ht="30" customHeight="1" x14ac:dyDescent="0.25">
      <c r="A118" s="13"/>
      <c r="B118" s="21"/>
      <c r="C118" s="307" t="s">
        <v>1275</v>
      </c>
      <c r="D118" s="299"/>
      <c r="E118" s="316"/>
      <c r="F118" s="12" t="s">
        <v>77</v>
      </c>
      <c r="G118" s="120">
        <v>4</v>
      </c>
      <c r="H118" s="204"/>
      <c r="I118" s="195"/>
    </row>
    <row r="119" spans="1:9" ht="31.2" customHeight="1" x14ac:dyDescent="0.25">
      <c r="A119" s="13"/>
      <c r="B119" s="21"/>
      <c r="C119" s="307" t="s">
        <v>1276</v>
      </c>
      <c r="D119" s="299"/>
      <c r="E119" s="316"/>
      <c r="F119" s="12" t="s">
        <v>77</v>
      </c>
      <c r="G119" s="120">
        <v>100</v>
      </c>
      <c r="H119" s="204"/>
      <c r="I119" s="195"/>
    </row>
    <row r="120" spans="1:9" ht="34.200000000000003" customHeight="1" x14ac:dyDescent="0.25">
      <c r="A120" s="13"/>
      <c r="B120" s="21"/>
      <c r="C120" s="307" t="s">
        <v>1277</v>
      </c>
      <c r="D120" s="299"/>
      <c r="E120" s="316"/>
      <c r="F120" s="12" t="s">
        <v>77</v>
      </c>
      <c r="G120" s="120">
        <v>100</v>
      </c>
      <c r="H120" s="204"/>
      <c r="I120" s="195"/>
    </row>
    <row r="121" spans="1:9" ht="30.6" customHeight="1" x14ac:dyDescent="0.25">
      <c r="A121" s="13"/>
      <c r="B121" s="21"/>
      <c r="C121" s="307" t="s">
        <v>1278</v>
      </c>
      <c r="D121" s="299"/>
      <c r="E121" s="316"/>
      <c r="F121" s="12" t="s">
        <v>77</v>
      </c>
      <c r="G121" s="120">
        <v>20</v>
      </c>
      <c r="H121" s="204"/>
      <c r="I121" s="195"/>
    </row>
    <row r="122" spans="1:9" ht="28.8" customHeight="1" x14ac:dyDescent="0.25">
      <c r="A122" s="13"/>
      <c r="B122" s="21"/>
      <c r="C122" s="307" t="s">
        <v>1279</v>
      </c>
      <c r="D122" s="299"/>
      <c r="E122" s="316"/>
      <c r="F122" s="12" t="s">
        <v>77</v>
      </c>
      <c r="G122" s="120">
        <v>20</v>
      </c>
      <c r="H122" s="204"/>
      <c r="I122" s="195"/>
    </row>
    <row r="123" spans="1:9" ht="31.2" customHeight="1" x14ac:dyDescent="0.25">
      <c r="A123" s="13"/>
      <c r="B123" s="21"/>
      <c r="C123" s="307" t="s">
        <v>1280</v>
      </c>
      <c r="D123" s="299"/>
      <c r="E123" s="316"/>
      <c r="F123" s="12" t="s">
        <v>77</v>
      </c>
      <c r="G123" s="120">
        <v>16</v>
      </c>
      <c r="H123" s="204"/>
      <c r="I123" s="195"/>
    </row>
    <row r="124" spans="1:9" ht="32.4" customHeight="1" x14ac:dyDescent="0.25">
      <c r="A124" s="13"/>
      <c r="B124" s="21"/>
      <c r="C124" s="307" t="s">
        <v>1281</v>
      </c>
      <c r="D124" s="299"/>
      <c r="E124" s="316"/>
      <c r="F124" s="12" t="s">
        <v>77</v>
      </c>
      <c r="G124" s="120">
        <v>8</v>
      </c>
      <c r="H124" s="204"/>
      <c r="I124" s="195"/>
    </row>
    <row r="125" spans="1:9" ht="21.6" customHeight="1" x14ac:dyDescent="0.25">
      <c r="A125" s="271" t="s">
        <v>30</v>
      </c>
      <c r="B125" s="271"/>
      <c r="C125" s="271"/>
      <c r="D125" s="271"/>
      <c r="E125" s="271"/>
      <c r="F125" s="271"/>
      <c r="G125" s="271"/>
      <c r="H125" s="271"/>
      <c r="I125" s="210" t="s">
        <v>811</v>
      </c>
    </row>
    <row r="126" spans="1:9" ht="21.6" customHeight="1" x14ac:dyDescent="0.25">
      <c r="A126" s="309" t="s">
        <v>1491</v>
      </c>
      <c r="B126" s="309"/>
      <c r="C126" s="309"/>
      <c r="D126" s="309"/>
      <c r="E126" s="309"/>
      <c r="F126" s="309"/>
      <c r="G126" s="309"/>
      <c r="H126" s="309"/>
      <c r="I126" s="309"/>
    </row>
    <row r="127" spans="1:9" ht="29.4" customHeight="1" x14ac:dyDescent="0.25">
      <c r="A127" s="24" t="s">
        <v>1</v>
      </c>
      <c r="B127" s="24" t="s">
        <v>2</v>
      </c>
      <c r="C127" s="311" t="s">
        <v>3</v>
      </c>
      <c r="D127" s="312"/>
      <c r="E127" s="312"/>
      <c r="F127" s="24" t="s">
        <v>4</v>
      </c>
      <c r="G127" s="1" t="s">
        <v>5</v>
      </c>
      <c r="H127" s="190" t="s">
        <v>6</v>
      </c>
      <c r="I127" s="191" t="s">
        <v>7</v>
      </c>
    </row>
    <row r="128" spans="1:9" ht="21.6" customHeight="1" x14ac:dyDescent="0.25">
      <c r="A128" s="271" t="s">
        <v>31</v>
      </c>
      <c r="B128" s="271"/>
      <c r="C128" s="271"/>
      <c r="D128" s="271"/>
      <c r="E128" s="271"/>
      <c r="F128" s="271"/>
      <c r="G128" s="271"/>
      <c r="H128" s="271"/>
      <c r="I128" s="211"/>
    </row>
    <row r="129" spans="1:9" ht="34.200000000000003" customHeight="1" x14ac:dyDescent="0.25">
      <c r="A129" s="13"/>
      <c r="B129" s="21"/>
      <c r="C129" s="307" t="s">
        <v>1282</v>
      </c>
      <c r="D129" s="299"/>
      <c r="E129" s="316"/>
      <c r="F129" s="12" t="s">
        <v>77</v>
      </c>
      <c r="G129" s="120">
        <v>18</v>
      </c>
      <c r="H129" s="204"/>
      <c r="I129" s="195"/>
    </row>
    <row r="130" spans="1:9" ht="30" customHeight="1" x14ac:dyDescent="0.25">
      <c r="A130" s="13"/>
      <c r="B130" s="21"/>
      <c r="C130" s="307" t="s">
        <v>1283</v>
      </c>
      <c r="D130" s="299"/>
      <c r="E130" s="316"/>
      <c r="F130" s="12" t="s">
        <v>77</v>
      </c>
      <c r="G130" s="120">
        <v>4</v>
      </c>
      <c r="H130" s="204"/>
      <c r="I130" s="195"/>
    </row>
    <row r="131" spans="1:9" ht="34.799999999999997" customHeight="1" x14ac:dyDescent="0.25">
      <c r="A131" s="13"/>
      <c r="B131" s="21"/>
      <c r="C131" s="307" t="s">
        <v>1284</v>
      </c>
      <c r="D131" s="299"/>
      <c r="E131" s="316"/>
      <c r="F131" s="12" t="s">
        <v>77</v>
      </c>
      <c r="G131" s="120">
        <v>2</v>
      </c>
      <c r="H131" s="204"/>
      <c r="I131" s="195"/>
    </row>
    <row r="132" spans="1:9" x14ac:dyDescent="0.25">
      <c r="A132" s="13" t="s">
        <v>1285</v>
      </c>
      <c r="B132" s="21"/>
      <c r="C132" s="389" t="s">
        <v>1286</v>
      </c>
      <c r="D132" s="390"/>
      <c r="E132" s="391"/>
      <c r="F132" s="12"/>
      <c r="G132" s="34"/>
      <c r="H132" s="204"/>
      <c r="I132" s="195"/>
    </row>
    <row r="133" spans="1:9" ht="45" customHeight="1" x14ac:dyDescent="0.25">
      <c r="A133" s="13"/>
      <c r="B133" s="25"/>
      <c r="C133" s="281" t="s">
        <v>1287</v>
      </c>
      <c r="D133" s="280"/>
      <c r="E133" s="282"/>
      <c r="F133" s="12" t="s">
        <v>128</v>
      </c>
      <c r="G133" s="34">
        <v>1</v>
      </c>
      <c r="H133" s="204">
        <v>30000</v>
      </c>
      <c r="I133" s="195">
        <f>G133*H133</f>
        <v>30000</v>
      </c>
    </row>
    <row r="134" spans="1:9" ht="37.799999999999997" customHeight="1" x14ac:dyDescent="0.25">
      <c r="A134" s="13"/>
      <c r="B134" s="25"/>
      <c r="C134" s="281" t="s">
        <v>1288</v>
      </c>
      <c r="D134" s="280"/>
      <c r="E134" s="282"/>
      <c r="F134" s="12" t="s">
        <v>305</v>
      </c>
      <c r="G134" s="34">
        <v>1</v>
      </c>
      <c r="H134" s="204">
        <v>50000</v>
      </c>
      <c r="I134" s="195">
        <f>G134*H134</f>
        <v>50000</v>
      </c>
    </row>
    <row r="135" spans="1:9" x14ac:dyDescent="0.25">
      <c r="A135" s="15" t="s">
        <v>331</v>
      </c>
      <c r="B135" s="25"/>
      <c r="C135" s="344" t="s">
        <v>1289</v>
      </c>
      <c r="D135" s="345"/>
      <c r="E135" s="348"/>
      <c r="F135" s="12"/>
      <c r="G135" s="2"/>
      <c r="H135" s="204"/>
      <c r="I135" s="195"/>
    </row>
    <row r="136" spans="1:9" ht="45" customHeight="1" x14ac:dyDescent="0.25">
      <c r="A136" s="13" t="s">
        <v>786</v>
      </c>
      <c r="B136" s="25"/>
      <c r="C136" s="381" t="s">
        <v>1351</v>
      </c>
      <c r="D136" s="377"/>
      <c r="E136" s="382"/>
      <c r="F136" s="12" t="s">
        <v>305</v>
      </c>
      <c r="G136" s="34">
        <v>1</v>
      </c>
      <c r="H136" s="204">
        <v>30000</v>
      </c>
      <c r="I136" s="195">
        <f>G136*H136</f>
        <v>30000</v>
      </c>
    </row>
    <row r="137" spans="1:9" ht="33.6" customHeight="1" x14ac:dyDescent="0.25">
      <c r="A137" s="13" t="s">
        <v>787</v>
      </c>
      <c r="B137" s="21"/>
      <c r="C137" s="307" t="s">
        <v>1045</v>
      </c>
      <c r="D137" s="299"/>
      <c r="E137" s="316"/>
      <c r="F137" s="12" t="s">
        <v>60</v>
      </c>
      <c r="G137" s="120"/>
      <c r="H137" s="204">
        <v>30000</v>
      </c>
      <c r="I137" s="195"/>
    </row>
    <row r="138" spans="1:9" x14ac:dyDescent="0.25">
      <c r="A138" s="15" t="s">
        <v>333</v>
      </c>
      <c r="B138" s="25"/>
      <c r="C138" s="344" t="s">
        <v>1290</v>
      </c>
      <c r="D138" s="345"/>
      <c r="E138" s="348"/>
      <c r="F138" s="12"/>
      <c r="G138" s="2"/>
      <c r="H138" s="204"/>
      <c r="I138" s="195"/>
    </row>
    <row r="139" spans="1:9" ht="43.2" customHeight="1" x14ac:dyDescent="0.25">
      <c r="A139" s="13" t="s">
        <v>788</v>
      </c>
      <c r="B139" s="21"/>
      <c r="C139" s="381" t="s">
        <v>1049</v>
      </c>
      <c r="D139" s="377"/>
      <c r="E139" s="382"/>
      <c r="F139" s="12" t="s">
        <v>50</v>
      </c>
      <c r="G139" s="34">
        <v>1</v>
      </c>
      <c r="H139" s="204">
        <v>6500</v>
      </c>
      <c r="I139" s="195">
        <f>G139*H139</f>
        <v>6500</v>
      </c>
    </row>
    <row r="140" spans="1:9" ht="37.200000000000003" customHeight="1" x14ac:dyDescent="0.25">
      <c r="A140" s="15">
        <v>3</v>
      </c>
      <c r="B140" s="25"/>
      <c r="C140" s="331" t="s">
        <v>1166</v>
      </c>
      <c r="D140" s="332"/>
      <c r="E140" s="333"/>
      <c r="F140" s="12"/>
      <c r="G140" s="34"/>
      <c r="H140" s="205"/>
      <c r="I140" s="195"/>
    </row>
    <row r="141" spans="1:9" x14ac:dyDescent="0.25">
      <c r="A141" s="15" t="s">
        <v>232</v>
      </c>
      <c r="B141" s="25"/>
      <c r="C141" s="344" t="s">
        <v>1291</v>
      </c>
      <c r="D141" s="345"/>
      <c r="E141" s="348"/>
      <c r="F141" s="12"/>
      <c r="G141" s="34"/>
      <c r="H141" s="204"/>
      <c r="I141" s="195"/>
    </row>
    <row r="142" spans="1:9" ht="90.6" customHeight="1" x14ac:dyDescent="0.25">
      <c r="A142" s="13" t="s">
        <v>234</v>
      </c>
      <c r="B142" s="25"/>
      <c r="C142" s="281" t="s">
        <v>1292</v>
      </c>
      <c r="D142" s="280"/>
      <c r="E142" s="282"/>
      <c r="F142" s="12" t="s">
        <v>77</v>
      </c>
      <c r="G142" s="34">
        <v>1</v>
      </c>
      <c r="H142" s="205"/>
      <c r="I142" s="195"/>
    </row>
    <row r="143" spans="1:9" ht="53.4" customHeight="1" x14ac:dyDescent="0.25">
      <c r="A143" s="13" t="s">
        <v>235</v>
      </c>
      <c r="B143" s="25"/>
      <c r="C143" s="281" t="s">
        <v>1293</v>
      </c>
      <c r="D143" s="280"/>
      <c r="E143" s="282"/>
      <c r="F143" s="12" t="s">
        <v>77</v>
      </c>
      <c r="G143" s="34">
        <v>1</v>
      </c>
      <c r="H143" s="205"/>
      <c r="I143" s="195"/>
    </row>
    <row r="144" spans="1:9" ht="25.8" customHeight="1" x14ac:dyDescent="0.25">
      <c r="A144" s="13" t="s">
        <v>296</v>
      </c>
      <c r="B144" s="15"/>
      <c r="C144" s="281" t="s">
        <v>1294</v>
      </c>
      <c r="D144" s="280"/>
      <c r="E144" s="282"/>
      <c r="F144" s="12" t="s">
        <v>77</v>
      </c>
      <c r="G144" s="34">
        <v>2</v>
      </c>
      <c r="H144" s="205"/>
      <c r="I144" s="195"/>
    </row>
    <row r="145" spans="1:9" ht="31.8" customHeight="1" x14ac:dyDescent="0.25">
      <c r="A145" s="21" t="s">
        <v>297</v>
      </c>
      <c r="B145" s="36"/>
      <c r="C145" s="307" t="s">
        <v>1295</v>
      </c>
      <c r="D145" s="280"/>
      <c r="E145" s="282"/>
      <c r="F145" s="12" t="s">
        <v>128</v>
      </c>
      <c r="G145" s="34">
        <v>1</v>
      </c>
      <c r="H145" s="220"/>
      <c r="I145" s="200"/>
    </row>
    <row r="146" spans="1:9" x14ac:dyDescent="0.25">
      <c r="A146" s="25" t="s">
        <v>298</v>
      </c>
      <c r="B146" s="36"/>
      <c r="C146" s="344" t="s">
        <v>1296</v>
      </c>
      <c r="D146" s="345"/>
      <c r="E146" s="348"/>
      <c r="F146" s="12"/>
      <c r="G146" s="34"/>
      <c r="H146" s="220"/>
      <c r="I146" s="200"/>
    </row>
    <row r="147" spans="1:9" ht="87" customHeight="1" x14ac:dyDescent="0.25">
      <c r="A147" s="21" t="s">
        <v>583</v>
      </c>
      <c r="B147" s="21"/>
      <c r="C147" s="281" t="s">
        <v>1297</v>
      </c>
      <c r="D147" s="280"/>
      <c r="E147" s="282"/>
      <c r="F147" s="12" t="s">
        <v>77</v>
      </c>
      <c r="G147" s="34">
        <v>6</v>
      </c>
      <c r="H147" s="199"/>
      <c r="I147" s="200"/>
    </row>
    <row r="148" spans="1:9" ht="55.2" customHeight="1" x14ac:dyDescent="0.25">
      <c r="A148" s="21" t="s">
        <v>584</v>
      </c>
      <c r="B148" s="21"/>
      <c r="C148" s="307" t="s">
        <v>1298</v>
      </c>
      <c r="D148" s="299"/>
      <c r="E148" s="316"/>
      <c r="F148" s="12" t="s">
        <v>77</v>
      </c>
      <c r="G148" s="34">
        <v>6</v>
      </c>
      <c r="H148" s="199"/>
      <c r="I148" s="200"/>
    </row>
    <row r="149" spans="1:9" ht="21.6" customHeight="1" x14ac:dyDescent="0.25">
      <c r="A149" s="271" t="s">
        <v>30</v>
      </c>
      <c r="B149" s="271"/>
      <c r="C149" s="271"/>
      <c r="D149" s="271"/>
      <c r="E149" s="271"/>
      <c r="F149" s="271"/>
      <c r="G149" s="271"/>
      <c r="H149" s="271"/>
      <c r="I149" s="210" t="s">
        <v>811</v>
      </c>
    </row>
    <row r="150" spans="1:9" ht="21.6" customHeight="1" x14ac:dyDescent="0.25">
      <c r="A150" s="309" t="s">
        <v>1491</v>
      </c>
      <c r="B150" s="309"/>
      <c r="C150" s="309"/>
      <c r="D150" s="309"/>
      <c r="E150" s="309"/>
      <c r="F150" s="309"/>
      <c r="G150" s="309"/>
      <c r="H150" s="309"/>
      <c r="I150" s="309"/>
    </row>
    <row r="151" spans="1:9" ht="26.4" customHeight="1" x14ac:dyDescent="0.25">
      <c r="A151" s="24" t="s">
        <v>1</v>
      </c>
      <c r="B151" s="24" t="s">
        <v>2</v>
      </c>
      <c r="C151" s="311" t="s">
        <v>3</v>
      </c>
      <c r="D151" s="312"/>
      <c r="E151" s="312"/>
      <c r="F151" s="24" t="s">
        <v>4</v>
      </c>
      <c r="G151" s="1" t="s">
        <v>5</v>
      </c>
      <c r="H151" s="190" t="s">
        <v>6</v>
      </c>
      <c r="I151" s="191" t="s">
        <v>7</v>
      </c>
    </row>
    <row r="152" spans="1:9" ht="21.6" customHeight="1" x14ac:dyDescent="0.25">
      <c r="A152" s="271" t="s">
        <v>31</v>
      </c>
      <c r="B152" s="271"/>
      <c r="C152" s="271"/>
      <c r="D152" s="271"/>
      <c r="E152" s="271"/>
      <c r="F152" s="271"/>
      <c r="G152" s="271"/>
      <c r="H152" s="271"/>
      <c r="I152" s="211"/>
    </row>
    <row r="153" spans="1:9" ht="44.4" customHeight="1" x14ac:dyDescent="0.25">
      <c r="A153" s="21" t="s">
        <v>585</v>
      </c>
      <c r="B153" s="13"/>
      <c r="C153" s="281" t="s">
        <v>1299</v>
      </c>
      <c r="D153" s="280"/>
      <c r="E153" s="280"/>
      <c r="F153" s="13" t="s">
        <v>77</v>
      </c>
      <c r="G153" s="76">
        <v>2</v>
      </c>
      <c r="H153" s="204"/>
      <c r="I153" s="195"/>
    </row>
    <row r="154" spans="1:9" ht="44.4" customHeight="1" x14ac:dyDescent="0.25">
      <c r="A154" s="13" t="s">
        <v>1300</v>
      </c>
      <c r="B154" s="21"/>
      <c r="C154" s="299" t="s">
        <v>1301</v>
      </c>
      <c r="D154" s="280"/>
      <c r="E154" s="280"/>
      <c r="F154" s="21" t="s">
        <v>11</v>
      </c>
      <c r="G154" s="76">
        <v>1</v>
      </c>
      <c r="H154" s="204"/>
      <c r="I154" s="195"/>
    </row>
    <row r="155" spans="1:9" ht="15.6" customHeight="1" x14ac:dyDescent="0.25">
      <c r="A155" s="15" t="s">
        <v>651</v>
      </c>
      <c r="B155" s="21"/>
      <c r="C155" s="345" t="s">
        <v>578</v>
      </c>
      <c r="D155" s="345"/>
      <c r="E155" s="345"/>
      <c r="F155" s="21"/>
      <c r="G155" s="76"/>
      <c r="H155" s="204"/>
      <c r="I155" s="195"/>
    </row>
    <row r="156" spans="1:9" ht="43.2" customHeight="1" x14ac:dyDescent="0.25">
      <c r="A156" s="21" t="s">
        <v>652</v>
      </c>
      <c r="B156" s="21"/>
      <c r="C156" s="307" t="s">
        <v>1302</v>
      </c>
      <c r="D156" s="280"/>
      <c r="E156" s="280"/>
      <c r="F156" s="21" t="s">
        <v>77</v>
      </c>
      <c r="G156" s="76">
        <v>1</v>
      </c>
      <c r="H156" s="204"/>
      <c r="I156" s="195"/>
    </row>
    <row r="157" spans="1:9" ht="39" customHeight="1" x14ac:dyDescent="0.25">
      <c r="A157" s="21" t="s">
        <v>653</v>
      </c>
      <c r="B157" s="21"/>
      <c r="C157" s="281" t="s">
        <v>105</v>
      </c>
      <c r="D157" s="280"/>
      <c r="E157" s="280"/>
      <c r="F157" s="21" t="s">
        <v>77</v>
      </c>
      <c r="G157" s="48">
        <v>1</v>
      </c>
      <c r="H157" s="199"/>
      <c r="I157" s="200"/>
    </row>
    <row r="158" spans="1:9" ht="47.4" customHeight="1" x14ac:dyDescent="0.25">
      <c r="A158" s="21" t="s">
        <v>654</v>
      </c>
      <c r="B158" s="21"/>
      <c r="C158" s="281" t="s">
        <v>104</v>
      </c>
      <c r="D158" s="280"/>
      <c r="E158" s="280"/>
      <c r="F158" s="21" t="s">
        <v>77</v>
      </c>
      <c r="G158" s="48">
        <v>1</v>
      </c>
      <c r="H158" s="199"/>
      <c r="I158" s="200"/>
    </row>
    <row r="159" spans="1:9" ht="41.4" customHeight="1" x14ac:dyDescent="0.25">
      <c r="A159" s="21" t="s">
        <v>1025</v>
      </c>
      <c r="B159" s="21"/>
      <c r="C159" s="281" t="s">
        <v>106</v>
      </c>
      <c r="D159" s="280"/>
      <c r="E159" s="280"/>
      <c r="F159" s="21" t="s">
        <v>77</v>
      </c>
      <c r="G159" s="34">
        <v>12</v>
      </c>
      <c r="H159" s="199"/>
      <c r="I159" s="200"/>
    </row>
    <row r="160" spans="1:9" ht="41.4" customHeight="1" x14ac:dyDescent="0.25">
      <c r="A160" s="21" t="s">
        <v>1027</v>
      </c>
      <c r="B160" s="21"/>
      <c r="C160" s="281" t="s">
        <v>1303</v>
      </c>
      <c r="D160" s="280"/>
      <c r="E160" s="280"/>
      <c r="F160" s="21" t="s">
        <v>77</v>
      </c>
      <c r="G160" s="34">
        <v>8</v>
      </c>
      <c r="H160" s="199"/>
      <c r="I160" s="200"/>
    </row>
    <row r="161" spans="1:9" ht="41.4" customHeight="1" x14ac:dyDescent="0.25">
      <c r="A161" s="21" t="s">
        <v>1029</v>
      </c>
      <c r="B161" s="21"/>
      <c r="C161" s="281" t="s">
        <v>1304</v>
      </c>
      <c r="D161" s="280"/>
      <c r="E161" s="280"/>
      <c r="F161" s="21" t="s">
        <v>77</v>
      </c>
      <c r="G161" s="34">
        <v>16</v>
      </c>
      <c r="H161" s="199"/>
      <c r="I161" s="200"/>
    </row>
    <row r="162" spans="1:9" ht="41.4" customHeight="1" x14ac:dyDescent="0.25">
      <c r="A162" s="21" t="s">
        <v>1031</v>
      </c>
      <c r="B162" s="21"/>
      <c r="C162" s="281" t="s">
        <v>1305</v>
      </c>
      <c r="D162" s="280"/>
      <c r="E162" s="280"/>
      <c r="F162" s="21" t="s">
        <v>77</v>
      </c>
      <c r="G162" s="34">
        <v>16</v>
      </c>
      <c r="H162" s="199"/>
      <c r="I162" s="200"/>
    </row>
    <row r="163" spans="1:9" ht="41.4" customHeight="1" x14ac:dyDescent="0.25">
      <c r="A163" s="21" t="s">
        <v>1033</v>
      </c>
      <c r="B163" s="21"/>
      <c r="C163" s="281" t="s">
        <v>1306</v>
      </c>
      <c r="D163" s="280"/>
      <c r="E163" s="280"/>
      <c r="F163" s="21" t="s">
        <v>77</v>
      </c>
      <c r="G163" s="34">
        <v>8</v>
      </c>
      <c r="H163" s="199"/>
      <c r="I163" s="200"/>
    </row>
    <row r="164" spans="1:9" ht="70.8" customHeight="1" x14ac:dyDescent="0.25">
      <c r="A164" s="21" t="s">
        <v>1307</v>
      </c>
      <c r="B164" s="21"/>
      <c r="C164" s="281" t="s">
        <v>1308</v>
      </c>
      <c r="D164" s="280"/>
      <c r="E164" s="280"/>
      <c r="F164" s="21" t="s">
        <v>77</v>
      </c>
      <c r="G164" s="34">
        <v>16</v>
      </c>
      <c r="H164" s="201"/>
      <c r="I164" s="200"/>
    </row>
    <row r="165" spans="1:9" ht="58.8" customHeight="1" x14ac:dyDescent="0.25">
      <c r="A165" s="21" t="s">
        <v>1309</v>
      </c>
      <c r="B165" s="21"/>
      <c r="C165" s="281" t="s">
        <v>1310</v>
      </c>
      <c r="D165" s="280"/>
      <c r="E165" s="280"/>
      <c r="F165" s="21" t="s">
        <v>77</v>
      </c>
      <c r="G165" s="34">
        <f>6*8</f>
        <v>48</v>
      </c>
      <c r="H165" s="199"/>
      <c r="I165" s="200"/>
    </row>
    <row r="166" spans="1:9" ht="52.8" customHeight="1" x14ac:dyDescent="0.25">
      <c r="A166" s="21" t="s">
        <v>1311</v>
      </c>
      <c r="B166" s="21"/>
      <c r="C166" s="281" t="s">
        <v>1312</v>
      </c>
      <c r="D166" s="280"/>
      <c r="E166" s="280"/>
      <c r="F166" s="21" t="s">
        <v>77</v>
      </c>
      <c r="G166" s="34">
        <v>16</v>
      </c>
      <c r="H166" s="199"/>
      <c r="I166" s="200"/>
    </row>
    <row r="167" spans="1:9" ht="57" customHeight="1" x14ac:dyDescent="0.25">
      <c r="A167" s="21" t="s">
        <v>1313</v>
      </c>
      <c r="B167" s="21"/>
      <c r="C167" s="281" t="s">
        <v>1314</v>
      </c>
      <c r="D167" s="280"/>
      <c r="E167" s="280"/>
      <c r="F167" s="21" t="s">
        <v>77</v>
      </c>
      <c r="G167" s="34">
        <v>16</v>
      </c>
      <c r="H167" s="199"/>
      <c r="I167" s="200"/>
    </row>
    <row r="168" spans="1:9" ht="57.6" customHeight="1" x14ac:dyDescent="0.25">
      <c r="A168" s="21" t="s">
        <v>1315</v>
      </c>
      <c r="B168" s="21"/>
      <c r="C168" s="281" t="s">
        <v>1316</v>
      </c>
      <c r="D168" s="280"/>
      <c r="E168" s="280"/>
      <c r="F168" s="21" t="s">
        <v>77</v>
      </c>
      <c r="G168" s="34">
        <v>8</v>
      </c>
      <c r="H168" s="199"/>
      <c r="I168" s="200"/>
    </row>
    <row r="169" spans="1:9" x14ac:dyDescent="0.25">
      <c r="A169" s="25" t="s">
        <v>1035</v>
      </c>
      <c r="B169" s="12"/>
      <c r="C169" s="344" t="s">
        <v>674</v>
      </c>
      <c r="D169" s="345"/>
      <c r="E169" s="345"/>
      <c r="F169" s="21"/>
      <c r="G169" s="34"/>
      <c r="H169" s="199"/>
      <c r="I169" s="200"/>
    </row>
    <row r="170" spans="1:9" ht="39.6" customHeight="1" x14ac:dyDescent="0.25">
      <c r="A170" s="21" t="s">
        <v>1037</v>
      </c>
      <c r="B170" s="12"/>
      <c r="C170" s="406" t="s">
        <v>1361</v>
      </c>
      <c r="D170" s="407"/>
      <c r="E170" s="407"/>
      <c r="F170" s="34" t="s">
        <v>95</v>
      </c>
      <c r="G170" s="34">
        <v>1500</v>
      </c>
      <c r="H170" s="199"/>
      <c r="I170" s="221"/>
    </row>
    <row r="171" spans="1:9" ht="21.6" customHeight="1" x14ac:dyDescent="0.25">
      <c r="A171" s="271" t="s">
        <v>30</v>
      </c>
      <c r="B171" s="271"/>
      <c r="C171" s="271"/>
      <c r="D171" s="271"/>
      <c r="E171" s="271"/>
      <c r="F171" s="271"/>
      <c r="G171" s="271"/>
      <c r="H171" s="271"/>
      <c r="I171" s="210" t="s">
        <v>811</v>
      </c>
    </row>
    <row r="172" spans="1:9" ht="21.6" customHeight="1" x14ac:dyDescent="0.25">
      <c r="A172" s="309" t="s">
        <v>1491</v>
      </c>
      <c r="B172" s="309"/>
      <c r="C172" s="309"/>
      <c r="D172" s="309"/>
      <c r="E172" s="309"/>
      <c r="F172" s="309"/>
      <c r="G172" s="309"/>
      <c r="H172" s="309"/>
      <c r="I172" s="309"/>
    </row>
    <row r="173" spans="1:9" ht="26.4" customHeight="1" x14ac:dyDescent="0.25">
      <c r="A173" s="24" t="s">
        <v>1</v>
      </c>
      <c r="B173" s="24" t="s">
        <v>2</v>
      </c>
      <c r="C173" s="311" t="s">
        <v>3</v>
      </c>
      <c r="D173" s="312"/>
      <c r="E173" s="312"/>
      <c r="F173" s="24" t="s">
        <v>4</v>
      </c>
      <c r="G173" s="1" t="s">
        <v>5</v>
      </c>
      <c r="H173" s="190" t="s">
        <v>6</v>
      </c>
      <c r="I173" s="191" t="s">
        <v>7</v>
      </c>
    </row>
    <row r="174" spans="1:9" ht="21.6" customHeight="1" x14ac:dyDescent="0.25">
      <c r="A174" s="271" t="s">
        <v>31</v>
      </c>
      <c r="B174" s="271"/>
      <c r="C174" s="271"/>
      <c r="D174" s="271"/>
      <c r="E174" s="271"/>
      <c r="F174" s="271"/>
      <c r="G174" s="271"/>
      <c r="H174" s="271"/>
      <c r="I174" s="211"/>
    </row>
    <row r="175" spans="1:9" ht="29.4" customHeight="1" x14ac:dyDescent="0.25">
      <c r="A175" s="21" t="s">
        <v>1317</v>
      </c>
      <c r="B175" s="12"/>
      <c r="C175" s="406" t="s">
        <v>1362</v>
      </c>
      <c r="D175" s="407"/>
      <c r="E175" s="407"/>
      <c r="F175" s="21" t="s">
        <v>77</v>
      </c>
      <c r="G175" s="34">
        <v>80</v>
      </c>
      <c r="H175" s="199"/>
      <c r="I175" s="221"/>
    </row>
    <row r="176" spans="1:9" ht="45" customHeight="1" x14ac:dyDescent="0.25">
      <c r="A176" s="21" t="s">
        <v>1318</v>
      </c>
      <c r="B176" s="12"/>
      <c r="C176" s="307" t="s">
        <v>1363</v>
      </c>
      <c r="D176" s="299"/>
      <c r="E176" s="299"/>
      <c r="F176" s="21" t="s">
        <v>95</v>
      </c>
      <c r="G176" s="34">
        <v>1000</v>
      </c>
      <c r="H176" s="199"/>
      <c r="I176" s="221"/>
    </row>
    <row r="177" spans="1:9" ht="29.4" customHeight="1" x14ac:dyDescent="0.25">
      <c r="A177" s="21" t="s">
        <v>1319</v>
      </c>
      <c r="B177" s="12"/>
      <c r="C177" s="404" t="s">
        <v>1364</v>
      </c>
      <c r="D177" s="405"/>
      <c r="E177" s="405"/>
      <c r="F177" s="21" t="s">
        <v>77</v>
      </c>
      <c r="G177" s="34">
        <v>18</v>
      </c>
      <c r="H177" s="199"/>
      <c r="I177" s="221"/>
    </row>
    <row r="178" spans="1:9" x14ac:dyDescent="0.25">
      <c r="A178" s="25" t="s">
        <v>1039</v>
      </c>
      <c r="B178" s="36"/>
      <c r="C178" s="344" t="s">
        <v>1320</v>
      </c>
      <c r="D178" s="345"/>
      <c r="E178" s="345"/>
      <c r="F178" s="21"/>
      <c r="G178" s="34"/>
      <c r="H178" s="199"/>
      <c r="I178" s="200"/>
    </row>
    <row r="179" spans="1:9" ht="40.799999999999997" customHeight="1" x14ac:dyDescent="0.25">
      <c r="A179" s="21" t="s">
        <v>1041</v>
      </c>
      <c r="B179" s="12"/>
      <c r="C179" s="307" t="s">
        <v>1352</v>
      </c>
      <c r="D179" s="292"/>
      <c r="E179" s="292"/>
      <c r="F179" s="21" t="s">
        <v>50</v>
      </c>
      <c r="G179" s="48">
        <v>1</v>
      </c>
      <c r="H179" s="222"/>
      <c r="I179" s="223"/>
    </row>
    <row r="180" spans="1:9" x14ac:dyDescent="0.25">
      <c r="A180" s="25">
        <v>4</v>
      </c>
      <c r="B180" s="12"/>
      <c r="C180" s="126" t="s">
        <v>1365</v>
      </c>
      <c r="D180" s="149"/>
      <c r="E180" s="149"/>
      <c r="F180" s="21"/>
      <c r="G180" s="34"/>
      <c r="H180" s="204"/>
      <c r="I180" s="194"/>
    </row>
    <row r="181" spans="1:9" ht="20.399999999999999" customHeight="1" x14ac:dyDescent="0.25">
      <c r="A181" s="21">
        <v>4.0999999999999996</v>
      </c>
      <c r="B181" s="12"/>
      <c r="C181" s="344" t="s">
        <v>1366</v>
      </c>
      <c r="D181" s="345"/>
      <c r="E181" s="345"/>
      <c r="F181" s="21"/>
      <c r="G181" s="34"/>
      <c r="H181" s="204"/>
      <c r="I181" s="194"/>
    </row>
    <row r="182" spans="1:9" ht="41.4" customHeight="1" x14ac:dyDescent="0.25">
      <c r="A182" s="21" t="s">
        <v>658</v>
      </c>
      <c r="B182" s="12"/>
      <c r="C182" s="281" t="s">
        <v>1367</v>
      </c>
      <c r="D182" s="280"/>
      <c r="E182" s="280"/>
      <c r="F182" s="21" t="s">
        <v>128</v>
      </c>
      <c r="G182" s="34">
        <v>4</v>
      </c>
      <c r="H182" s="199"/>
      <c r="I182" s="204"/>
    </row>
    <row r="183" spans="1:9" ht="42.6" customHeight="1" x14ac:dyDescent="0.25">
      <c r="A183" s="21" t="s">
        <v>662</v>
      </c>
      <c r="B183" s="12"/>
      <c r="C183" s="281" t="s">
        <v>1368</v>
      </c>
      <c r="D183" s="280"/>
      <c r="E183" s="280"/>
      <c r="F183" s="21" t="s">
        <v>77</v>
      </c>
      <c r="G183" s="34">
        <v>2</v>
      </c>
      <c r="H183" s="199"/>
      <c r="I183" s="204"/>
    </row>
    <row r="184" spans="1:9" ht="42" customHeight="1" x14ac:dyDescent="0.25">
      <c r="A184" s="13" t="s">
        <v>691</v>
      </c>
      <c r="B184" s="21"/>
      <c r="C184" s="280" t="s">
        <v>1369</v>
      </c>
      <c r="D184" s="280"/>
      <c r="E184" s="280"/>
      <c r="F184" s="13" t="s">
        <v>77</v>
      </c>
      <c r="G184" s="34">
        <v>2</v>
      </c>
      <c r="H184" s="199"/>
      <c r="I184" s="204"/>
    </row>
    <row r="185" spans="1:9" ht="42" customHeight="1" x14ac:dyDescent="0.25">
      <c r="A185" s="21" t="s">
        <v>695</v>
      </c>
      <c r="B185" s="21"/>
      <c r="C185" s="280" t="s">
        <v>1370</v>
      </c>
      <c r="D185" s="280"/>
      <c r="E185" s="280"/>
      <c r="F185" s="21" t="s">
        <v>77</v>
      </c>
      <c r="G185" s="5">
        <v>2</v>
      </c>
      <c r="H185" s="204"/>
      <c r="I185" s="194"/>
    </row>
    <row r="186" spans="1:9" ht="37.799999999999997" customHeight="1" x14ac:dyDescent="0.25">
      <c r="A186" s="21" t="s">
        <v>704</v>
      </c>
      <c r="B186" s="21"/>
      <c r="C186" s="280" t="s">
        <v>1371</v>
      </c>
      <c r="D186" s="280"/>
      <c r="E186" s="280"/>
      <c r="F186" s="21" t="s">
        <v>77</v>
      </c>
      <c r="G186" s="5">
        <v>1</v>
      </c>
      <c r="H186" s="204"/>
      <c r="I186" s="194"/>
    </row>
    <row r="187" spans="1:9" ht="40.200000000000003" customHeight="1" x14ac:dyDescent="0.25">
      <c r="A187" s="21" t="s">
        <v>708</v>
      </c>
      <c r="B187" s="21"/>
      <c r="C187" s="280" t="s">
        <v>1372</v>
      </c>
      <c r="D187" s="280"/>
      <c r="E187" s="280"/>
      <c r="F187" s="21" t="s">
        <v>77</v>
      </c>
      <c r="G187" s="5">
        <v>1</v>
      </c>
      <c r="H187" s="219"/>
      <c r="I187" s="204"/>
    </row>
    <row r="188" spans="1:9" ht="40.200000000000003" customHeight="1" x14ac:dyDescent="0.25">
      <c r="A188" s="21"/>
      <c r="B188" s="21"/>
      <c r="C188" s="281" t="s">
        <v>1371</v>
      </c>
      <c r="D188" s="280"/>
      <c r="E188" s="282"/>
      <c r="F188" s="12" t="s">
        <v>77</v>
      </c>
      <c r="G188" s="34">
        <v>1</v>
      </c>
      <c r="H188" s="199"/>
      <c r="I188" s="204"/>
    </row>
    <row r="189" spans="1:9" ht="40.200000000000003" customHeight="1" x14ac:dyDescent="0.25">
      <c r="A189" s="21"/>
      <c r="B189" s="21"/>
      <c r="C189" s="281" t="s">
        <v>1372</v>
      </c>
      <c r="D189" s="280"/>
      <c r="E189" s="282"/>
      <c r="F189" s="12" t="s">
        <v>77</v>
      </c>
      <c r="G189" s="34">
        <v>1</v>
      </c>
      <c r="H189" s="199"/>
      <c r="I189" s="204"/>
    </row>
    <row r="190" spans="1:9" ht="35.4" customHeight="1" x14ac:dyDescent="0.25">
      <c r="A190" s="21"/>
      <c r="B190" s="21"/>
      <c r="C190" s="281" t="s">
        <v>1502</v>
      </c>
      <c r="D190" s="280"/>
      <c r="E190" s="282"/>
      <c r="F190" s="12" t="s">
        <v>77</v>
      </c>
      <c r="G190" s="34">
        <v>1</v>
      </c>
      <c r="H190" s="199"/>
      <c r="I190" s="204"/>
    </row>
    <row r="191" spans="1:9" ht="40.799999999999997" customHeight="1" x14ac:dyDescent="0.25">
      <c r="A191" s="21" t="s">
        <v>713</v>
      </c>
      <c r="B191" s="21"/>
      <c r="C191" s="280" t="s">
        <v>1373</v>
      </c>
      <c r="D191" s="280"/>
      <c r="E191" s="280"/>
      <c r="F191" s="21" t="s">
        <v>77</v>
      </c>
      <c r="G191" s="5">
        <v>1</v>
      </c>
      <c r="H191" s="219"/>
      <c r="I191" s="204"/>
    </row>
    <row r="192" spans="1:9" ht="19.8" customHeight="1" x14ac:dyDescent="0.25">
      <c r="A192" s="21">
        <v>4.2</v>
      </c>
      <c r="B192" s="21"/>
      <c r="C192" s="345" t="s">
        <v>1375</v>
      </c>
      <c r="D192" s="345"/>
      <c r="E192" s="345"/>
      <c r="F192" s="21"/>
      <c r="G192" s="179"/>
      <c r="H192" s="219"/>
      <c r="I192" s="204"/>
    </row>
    <row r="193" spans="1:9" ht="49.2" customHeight="1" x14ac:dyDescent="0.25">
      <c r="A193" s="21" t="s">
        <v>726</v>
      </c>
      <c r="B193" s="21"/>
      <c r="C193" s="280" t="s">
        <v>1374</v>
      </c>
      <c r="D193" s="280"/>
      <c r="E193" s="280"/>
      <c r="F193" s="21" t="s">
        <v>50</v>
      </c>
      <c r="G193" s="179">
        <v>1</v>
      </c>
      <c r="H193" s="204">
        <v>150000</v>
      </c>
      <c r="I193" s="194">
        <f>G193*H193</f>
        <v>150000</v>
      </c>
    </row>
    <row r="194" spans="1:9" ht="19.8" customHeight="1" x14ac:dyDescent="0.25">
      <c r="A194" s="21">
        <v>4.3</v>
      </c>
      <c r="B194" s="21"/>
      <c r="C194" s="345" t="s">
        <v>1504</v>
      </c>
      <c r="D194" s="345"/>
      <c r="E194" s="345"/>
      <c r="F194" s="21"/>
      <c r="G194" s="179"/>
      <c r="H194" s="204"/>
      <c r="I194" s="194"/>
    </row>
    <row r="195" spans="1:9" ht="88.8" customHeight="1" x14ac:dyDescent="0.25">
      <c r="A195" s="21" t="s">
        <v>1085</v>
      </c>
      <c r="B195" s="21"/>
      <c r="C195" s="281" t="s">
        <v>1503</v>
      </c>
      <c r="D195" s="280"/>
      <c r="E195" s="282"/>
      <c r="F195" s="12" t="s">
        <v>50</v>
      </c>
      <c r="G195" s="154">
        <v>1</v>
      </c>
      <c r="H195" s="199">
        <v>80000</v>
      </c>
      <c r="I195" s="204">
        <f>G195*H195</f>
        <v>80000</v>
      </c>
    </row>
    <row r="196" spans="1:9" ht="21.6" customHeight="1" x14ac:dyDescent="0.25">
      <c r="A196" s="271" t="s">
        <v>30</v>
      </c>
      <c r="B196" s="271"/>
      <c r="C196" s="271"/>
      <c r="D196" s="271"/>
      <c r="E196" s="271"/>
      <c r="F196" s="271"/>
      <c r="G196" s="271"/>
      <c r="H196" s="271"/>
      <c r="I196" s="210" t="s">
        <v>811</v>
      </c>
    </row>
    <row r="197" spans="1:9" ht="21.6" customHeight="1" x14ac:dyDescent="0.25">
      <c r="A197" s="309" t="s">
        <v>1491</v>
      </c>
      <c r="B197" s="309"/>
      <c r="C197" s="309"/>
      <c r="D197" s="309"/>
      <c r="E197" s="309"/>
      <c r="F197" s="309"/>
      <c r="G197" s="309"/>
      <c r="H197" s="309"/>
      <c r="I197" s="309"/>
    </row>
    <row r="198" spans="1:9" ht="25.8" customHeight="1" x14ac:dyDescent="0.25">
      <c r="A198" s="24" t="s">
        <v>1</v>
      </c>
      <c r="B198" s="24" t="s">
        <v>2</v>
      </c>
      <c r="C198" s="311" t="s">
        <v>3</v>
      </c>
      <c r="D198" s="312"/>
      <c r="E198" s="312"/>
      <c r="F198" s="24" t="s">
        <v>4</v>
      </c>
      <c r="G198" s="1" t="s">
        <v>5</v>
      </c>
      <c r="H198" s="190" t="s">
        <v>6</v>
      </c>
      <c r="I198" s="191" t="s">
        <v>7</v>
      </c>
    </row>
    <row r="199" spans="1:9" ht="21.6" customHeight="1" x14ac:dyDescent="0.25">
      <c r="A199" s="271" t="s">
        <v>31</v>
      </c>
      <c r="B199" s="271"/>
      <c r="C199" s="271"/>
      <c r="D199" s="271"/>
      <c r="E199" s="271"/>
      <c r="F199" s="271"/>
      <c r="G199" s="271"/>
      <c r="H199" s="271"/>
      <c r="I199" s="211"/>
    </row>
    <row r="200" spans="1:9" x14ac:dyDescent="0.25">
      <c r="A200" s="21">
        <v>5</v>
      </c>
      <c r="B200" s="172"/>
      <c r="C200" s="27" t="s">
        <v>655</v>
      </c>
      <c r="D200" s="27"/>
      <c r="E200" s="11"/>
      <c r="F200" s="21"/>
      <c r="G200" s="165"/>
      <c r="H200" s="199"/>
      <c r="I200" s="204"/>
    </row>
    <row r="201" spans="1:9" x14ac:dyDescent="0.25">
      <c r="A201" s="21">
        <v>5.0999999999999996</v>
      </c>
      <c r="B201" s="172"/>
      <c r="C201" s="54" t="s">
        <v>1382</v>
      </c>
      <c r="D201" s="54"/>
      <c r="E201" s="11"/>
      <c r="F201" s="21"/>
      <c r="G201" s="165"/>
      <c r="H201" s="194"/>
      <c r="I201" s="204"/>
    </row>
    <row r="202" spans="1:9" ht="26.4" x14ac:dyDescent="0.25">
      <c r="A202" s="21" t="s">
        <v>1096</v>
      </c>
      <c r="B202" s="25" t="s">
        <v>1422</v>
      </c>
      <c r="C202" s="54" t="s">
        <v>657</v>
      </c>
      <c r="D202" s="90"/>
      <c r="E202" s="11"/>
      <c r="F202" s="21"/>
      <c r="G202" s="165"/>
      <c r="H202" s="194"/>
      <c r="I202" s="204"/>
    </row>
    <row r="203" spans="1:9" ht="43.2" customHeight="1" x14ac:dyDescent="0.25">
      <c r="A203" s="21" t="s">
        <v>1168</v>
      </c>
      <c r="B203" s="172"/>
      <c r="C203" s="299" t="s">
        <v>227</v>
      </c>
      <c r="D203" s="300"/>
      <c r="E203" s="300"/>
      <c r="F203" s="44" t="s">
        <v>289</v>
      </c>
      <c r="G203" s="52">
        <v>182</v>
      </c>
      <c r="H203" s="204"/>
      <c r="I203" s="195"/>
    </row>
    <row r="204" spans="1:9" ht="38.4" customHeight="1" x14ac:dyDescent="0.25">
      <c r="A204" s="21" t="s">
        <v>1445</v>
      </c>
      <c r="B204" s="172"/>
      <c r="C204" s="299" t="s">
        <v>228</v>
      </c>
      <c r="D204" s="300"/>
      <c r="E204" s="300"/>
      <c r="F204" s="21" t="s">
        <v>128</v>
      </c>
      <c r="G204" s="52">
        <v>1</v>
      </c>
      <c r="H204" s="204"/>
      <c r="I204" s="195"/>
    </row>
    <row r="205" spans="1:9" ht="38.4" customHeight="1" x14ac:dyDescent="0.25">
      <c r="A205" s="21" t="s">
        <v>1446</v>
      </c>
      <c r="B205" s="172"/>
      <c r="C205" s="299" t="s">
        <v>229</v>
      </c>
      <c r="D205" s="300"/>
      <c r="E205" s="300"/>
      <c r="F205" s="44" t="s">
        <v>128</v>
      </c>
      <c r="G205" s="180">
        <v>1</v>
      </c>
      <c r="H205" s="194"/>
      <c r="I205" s="200"/>
    </row>
    <row r="206" spans="1:9" ht="37.799999999999997" customHeight="1" x14ac:dyDescent="0.25">
      <c r="A206" s="21" t="s">
        <v>1447</v>
      </c>
      <c r="B206" s="172"/>
      <c r="C206" s="299" t="s">
        <v>230</v>
      </c>
      <c r="D206" s="300"/>
      <c r="E206" s="300"/>
      <c r="F206" s="21" t="s">
        <v>290</v>
      </c>
      <c r="G206" s="181">
        <v>17</v>
      </c>
      <c r="H206" s="194"/>
      <c r="I206" s="200"/>
    </row>
    <row r="207" spans="1:9" ht="26.4" x14ac:dyDescent="0.25">
      <c r="A207" s="21" t="s">
        <v>1169</v>
      </c>
      <c r="B207" s="25" t="s">
        <v>1423</v>
      </c>
      <c r="C207" s="54" t="s">
        <v>672</v>
      </c>
      <c r="D207" s="91"/>
      <c r="E207" s="92"/>
      <c r="F207" s="44"/>
      <c r="G207" s="180"/>
      <c r="H207" s="194"/>
      <c r="I207" s="204"/>
    </row>
    <row r="208" spans="1:9" x14ac:dyDescent="0.25">
      <c r="A208" s="21"/>
      <c r="B208" s="172"/>
      <c r="C208" s="334" t="s">
        <v>231</v>
      </c>
      <c r="D208" s="334"/>
      <c r="E208" s="334"/>
      <c r="F208" s="44"/>
      <c r="G208" s="180"/>
      <c r="H208" s="194"/>
      <c r="I208" s="200"/>
    </row>
    <row r="209" spans="1:9" ht="37.799999999999997" customHeight="1" x14ac:dyDescent="0.25">
      <c r="A209" s="21" t="s">
        <v>1170</v>
      </c>
      <c r="B209" s="172"/>
      <c r="C209" s="299" t="s">
        <v>244</v>
      </c>
      <c r="D209" s="300"/>
      <c r="E209" s="300"/>
      <c r="F209" s="47" t="s">
        <v>291</v>
      </c>
      <c r="G209" s="180">
        <v>200</v>
      </c>
      <c r="H209" s="194"/>
      <c r="I209" s="200"/>
    </row>
    <row r="210" spans="1:9" ht="39.6" customHeight="1" x14ac:dyDescent="0.25">
      <c r="A210" s="21" t="s">
        <v>1171</v>
      </c>
      <c r="B210" s="172"/>
      <c r="C210" s="299" t="s">
        <v>245</v>
      </c>
      <c r="D210" s="300"/>
      <c r="E210" s="300"/>
      <c r="F210" s="47" t="s">
        <v>291</v>
      </c>
      <c r="G210" s="180">
        <v>25</v>
      </c>
      <c r="H210" s="194"/>
      <c r="I210" s="200"/>
    </row>
    <row r="211" spans="1:9" ht="41.4" customHeight="1" x14ac:dyDescent="0.25">
      <c r="A211" s="21" t="s">
        <v>1172</v>
      </c>
      <c r="B211" s="172"/>
      <c r="C211" s="299" t="s">
        <v>246</v>
      </c>
      <c r="D211" s="300"/>
      <c r="E211" s="300"/>
      <c r="F211" s="44" t="s">
        <v>291</v>
      </c>
      <c r="G211" s="180">
        <v>115</v>
      </c>
      <c r="H211" s="194"/>
      <c r="I211" s="200"/>
    </row>
    <row r="212" spans="1:9" ht="38.4" customHeight="1" x14ac:dyDescent="0.25">
      <c r="A212" s="21" t="s">
        <v>1173</v>
      </c>
      <c r="B212" s="172"/>
      <c r="C212" s="299" t="s">
        <v>247</v>
      </c>
      <c r="D212" s="300"/>
      <c r="E212" s="300"/>
      <c r="F212" s="44" t="s">
        <v>292</v>
      </c>
      <c r="G212" s="180">
        <v>1</v>
      </c>
      <c r="H212" s="194"/>
      <c r="I212" s="200"/>
    </row>
    <row r="213" spans="1:9" ht="64.2" customHeight="1" x14ac:dyDescent="0.25">
      <c r="A213" s="21" t="s">
        <v>1448</v>
      </c>
      <c r="B213" s="172"/>
      <c r="C213" s="299" t="s">
        <v>248</v>
      </c>
      <c r="D213" s="300"/>
      <c r="E213" s="300"/>
      <c r="F213" s="44" t="s">
        <v>291</v>
      </c>
      <c r="G213" s="180">
        <v>200</v>
      </c>
      <c r="H213" s="204"/>
      <c r="I213" s="200"/>
    </row>
    <row r="214" spans="1:9" ht="34.200000000000003" customHeight="1" x14ac:dyDescent="0.25">
      <c r="A214" s="21" t="s">
        <v>1449</v>
      </c>
      <c r="B214" s="172"/>
      <c r="C214" s="280" t="s">
        <v>249</v>
      </c>
      <c r="D214" s="280"/>
      <c r="E214" s="280"/>
      <c r="F214" s="44" t="s">
        <v>291</v>
      </c>
      <c r="G214" s="180">
        <v>6</v>
      </c>
      <c r="H214" s="204"/>
      <c r="I214" s="200"/>
    </row>
    <row r="215" spans="1:9" ht="28.2" customHeight="1" x14ac:dyDescent="0.25">
      <c r="A215" s="21" t="s">
        <v>1450</v>
      </c>
      <c r="B215" s="172"/>
      <c r="C215" s="299" t="s">
        <v>250</v>
      </c>
      <c r="D215" s="300"/>
      <c r="E215" s="300"/>
      <c r="F215" s="44" t="s">
        <v>291</v>
      </c>
      <c r="G215" s="180">
        <v>12</v>
      </c>
      <c r="H215" s="204"/>
      <c r="I215" s="200"/>
    </row>
    <row r="216" spans="1:9" ht="14.4" customHeight="1" x14ac:dyDescent="0.25">
      <c r="A216" s="21" t="s">
        <v>1174</v>
      </c>
      <c r="B216" s="172"/>
      <c r="C216" s="309" t="s">
        <v>251</v>
      </c>
      <c r="D216" s="309"/>
      <c r="E216" s="309"/>
      <c r="F216" s="44"/>
      <c r="G216" s="180"/>
      <c r="H216" s="204"/>
      <c r="I216" s="200"/>
    </row>
    <row r="217" spans="1:9" ht="39.6" customHeight="1" x14ac:dyDescent="0.25">
      <c r="A217" s="21"/>
      <c r="B217" s="172"/>
      <c r="C217" s="280" t="s">
        <v>460</v>
      </c>
      <c r="D217" s="280"/>
      <c r="E217" s="280"/>
      <c r="F217" s="44" t="s">
        <v>289</v>
      </c>
      <c r="G217" s="180">
        <v>15</v>
      </c>
      <c r="H217" s="204"/>
      <c r="I217" s="200"/>
    </row>
    <row r="218" spans="1:9" ht="32.4" customHeight="1" x14ac:dyDescent="0.25">
      <c r="A218" s="21"/>
      <c r="B218" s="172"/>
      <c r="C218" s="280" t="s">
        <v>461</v>
      </c>
      <c r="D218" s="280"/>
      <c r="E218" s="280"/>
      <c r="F218" s="44" t="s">
        <v>289</v>
      </c>
      <c r="G218" s="180">
        <v>25</v>
      </c>
      <c r="H218" s="204"/>
      <c r="I218" s="200"/>
    </row>
    <row r="219" spans="1:9" x14ac:dyDescent="0.25">
      <c r="A219" s="21" t="s">
        <v>1177</v>
      </c>
      <c r="B219" s="172"/>
      <c r="C219" s="334" t="s">
        <v>295</v>
      </c>
      <c r="D219" s="334"/>
      <c r="E219" s="334"/>
      <c r="F219" s="44"/>
      <c r="G219" s="180"/>
      <c r="H219" s="204"/>
      <c r="I219" s="200"/>
    </row>
    <row r="220" spans="1:9" ht="58.2" customHeight="1" x14ac:dyDescent="0.25">
      <c r="A220" s="21" t="s">
        <v>1178</v>
      </c>
      <c r="B220" s="172"/>
      <c r="C220" s="299" t="s">
        <v>252</v>
      </c>
      <c r="D220" s="300"/>
      <c r="E220" s="300"/>
      <c r="F220" s="44" t="s">
        <v>289</v>
      </c>
      <c r="G220" s="180">
        <v>182</v>
      </c>
      <c r="H220" s="204"/>
      <c r="I220" s="200"/>
    </row>
    <row r="221" spans="1:9" ht="41.4" customHeight="1" x14ac:dyDescent="0.25">
      <c r="A221" s="21" t="s">
        <v>1179</v>
      </c>
      <c r="B221" s="172"/>
      <c r="C221" s="280" t="s">
        <v>253</v>
      </c>
      <c r="D221" s="280"/>
      <c r="E221" s="280"/>
      <c r="F221" s="44" t="s">
        <v>289</v>
      </c>
      <c r="G221" s="180">
        <v>80</v>
      </c>
      <c r="H221" s="204"/>
      <c r="I221" s="200"/>
    </row>
    <row r="222" spans="1:9" ht="21.6" customHeight="1" x14ac:dyDescent="0.25">
      <c r="A222" s="271" t="s">
        <v>30</v>
      </c>
      <c r="B222" s="271"/>
      <c r="C222" s="271"/>
      <c r="D222" s="271"/>
      <c r="E222" s="271"/>
      <c r="F222" s="271"/>
      <c r="G222" s="271"/>
      <c r="H222" s="271"/>
      <c r="I222" s="210" t="s">
        <v>811</v>
      </c>
    </row>
    <row r="223" spans="1:9" ht="21.6" customHeight="1" x14ac:dyDescent="0.25">
      <c r="A223" s="309" t="s">
        <v>1491</v>
      </c>
      <c r="B223" s="309"/>
      <c r="C223" s="309"/>
      <c r="D223" s="309"/>
      <c r="E223" s="309"/>
      <c r="F223" s="309"/>
      <c r="G223" s="309"/>
      <c r="H223" s="309"/>
      <c r="I223" s="309"/>
    </row>
    <row r="224" spans="1:9" ht="29.4" customHeight="1" x14ac:dyDescent="0.25">
      <c r="A224" s="24" t="s">
        <v>1</v>
      </c>
      <c r="B224" s="24" t="s">
        <v>2</v>
      </c>
      <c r="C224" s="311" t="s">
        <v>3</v>
      </c>
      <c r="D224" s="312"/>
      <c r="E224" s="312"/>
      <c r="F224" s="24" t="s">
        <v>4</v>
      </c>
      <c r="G224" s="1" t="s">
        <v>5</v>
      </c>
      <c r="H224" s="190" t="s">
        <v>6</v>
      </c>
      <c r="I224" s="191" t="s">
        <v>7</v>
      </c>
    </row>
    <row r="225" spans="1:9" ht="21.6" customHeight="1" x14ac:dyDescent="0.25">
      <c r="A225" s="271" t="s">
        <v>31</v>
      </c>
      <c r="B225" s="271"/>
      <c r="C225" s="271"/>
      <c r="D225" s="271"/>
      <c r="E225" s="271"/>
      <c r="F225" s="271"/>
      <c r="G225" s="271"/>
      <c r="H225" s="271"/>
      <c r="I225" s="211"/>
    </row>
    <row r="226" spans="1:9" ht="37.799999999999997" customHeight="1" x14ac:dyDescent="0.25">
      <c r="A226" s="21" t="s">
        <v>1451</v>
      </c>
      <c r="B226" s="172"/>
      <c r="C226" s="280" t="s">
        <v>254</v>
      </c>
      <c r="D226" s="280"/>
      <c r="E226" s="280"/>
      <c r="F226" s="44" t="s">
        <v>289</v>
      </c>
      <c r="G226" s="180">
        <v>10</v>
      </c>
      <c r="H226" s="204"/>
      <c r="I226" s="200"/>
    </row>
    <row r="227" spans="1:9" ht="34.799999999999997" customHeight="1" x14ac:dyDescent="0.25">
      <c r="A227" s="21" t="s">
        <v>1452</v>
      </c>
      <c r="B227" s="172"/>
      <c r="C227" s="334" t="s">
        <v>255</v>
      </c>
      <c r="D227" s="334"/>
      <c r="E227" s="334"/>
      <c r="F227" s="44"/>
      <c r="G227" s="180"/>
      <c r="H227" s="204"/>
      <c r="I227" s="194"/>
    </row>
    <row r="228" spans="1:9" x14ac:dyDescent="0.25">
      <c r="A228" s="21"/>
      <c r="B228" s="172"/>
      <c r="C228" s="280" t="s">
        <v>256</v>
      </c>
      <c r="D228" s="280"/>
      <c r="E228" s="280"/>
      <c r="F228" s="44"/>
      <c r="G228" s="180"/>
      <c r="H228" s="204"/>
      <c r="I228" s="195"/>
    </row>
    <row r="229" spans="1:9" ht="39" customHeight="1" x14ac:dyDescent="0.25">
      <c r="A229" s="21" t="s">
        <v>1453</v>
      </c>
      <c r="B229" s="172"/>
      <c r="C229" s="280" t="s">
        <v>462</v>
      </c>
      <c r="D229" s="280"/>
      <c r="E229" s="280"/>
      <c r="F229" s="44" t="s">
        <v>289</v>
      </c>
      <c r="G229" s="180">
        <v>60</v>
      </c>
      <c r="H229" s="204"/>
      <c r="I229" s="200"/>
    </row>
    <row r="230" spans="1:9" x14ac:dyDescent="0.25">
      <c r="A230" s="21"/>
      <c r="B230" s="172"/>
      <c r="C230" s="280" t="s">
        <v>257</v>
      </c>
      <c r="D230" s="280"/>
      <c r="E230" s="280"/>
      <c r="F230" s="44"/>
      <c r="G230" s="180"/>
      <c r="H230" s="194"/>
      <c r="I230" s="195"/>
    </row>
    <row r="231" spans="1:9" ht="36.6" customHeight="1" x14ac:dyDescent="0.25">
      <c r="A231" s="21" t="s">
        <v>1454</v>
      </c>
      <c r="B231" s="172"/>
      <c r="C231" s="280" t="s">
        <v>463</v>
      </c>
      <c r="D231" s="280"/>
      <c r="E231" s="280"/>
      <c r="F231" s="44" t="s">
        <v>289</v>
      </c>
      <c r="G231" s="180">
        <v>110</v>
      </c>
      <c r="H231" s="204"/>
      <c r="I231" s="200"/>
    </row>
    <row r="232" spans="1:9" x14ac:dyDescent="0.25">
      <c r="A232" s="21"/>
      <c r="B232" s="172"/>
      <c r="C232" s="334" t="s">
        <v>258</v>
      </c>
      <c r="D232" s="334"/>
      <c r="E232" s="334"/>
      <c r="F232" s="44"/>
      <c r="G232" s="180"/>
      <c r="H232" s="204"/>
      <c r="I232" s="195"/>
    </row>
    <row r="233" spans="1:9" x14ac:dyDescent="0.25">
      <c r="A233" s="21"/>
      <c r="B233" s="172"/>
      <c r="C233" s="280" t="s">
        <v>259</v>
      </c>
      <c r="D233" s="280"/>
      <c r="E233" s="280"/>
      <c r="F233" s="44"/>
      <c r="G233" s="180"/>
      <c r="H233" s="204"/>
      <c r="I233" s="195"/>
    </row>
    <row r="234" spans="1:9" ht="38.4" customHeight="1" x14ac:dyDescent="0.25">
      <c r="A234" s="21" t="s">
        <v>1455</v>
      </c>
      <c r="B234" s="172"/>
      <c r="C234" s="280" t="s">
        <v>464</v>
      </c>
      <c r="D234" s="280"/>
      <c r="E234" s="280"/>
      <c r="F234" s="44" t="s">
        <v>293</v>
      </c>
      <c r="G234" s="180">
        <v>3</v>
      </c>
      <c r="H234" s="204"/>
      <c r="I234" s="200"/>
    </row>
    <row r="235" spans="1:9" ht="36.6" customHeight="1" x14ac:dyDescent="0.25">
      <c r="A235" s="21" t="s">
        <v>1456</v>
      </c>
      <c r="B235" s="172"/>
      <c r="C235" s="302" t="s">
        <v>260</v>
      </c>
      <c r="D235" s="302"/>
      <c r="E235" s="302"/>
      <c r="F235" s="44" t="s">
        <v>291</v>
      </c>
      <c r="G235" s="180">
        <v>62</v>
      </c>
      <c r="H235" s="204"/>
      <c r="I235" s="200"/>
    </row>
    <row r="236" spans="1:9" ht="34.799999999999997" customHeight="1" x14ac:dyDescent="0.25">
      <c r="A236" s="21" t="s">
        <v>1457</v>
      </c>
      <c r="B236" s="172"/>
      <c r="C236" s="302" t="s">
        <v>261</v>
      </c>
      <c r="D236" s="302"/>
      <c r="E236" s="302"/>
      <c r="F236" s="44" t="s">
        <v>291</v>
      </c>
      <c r="G236" s="180">
        <v>7</v>
      </c>
      <c r="H236" s="204"/>
      <c r="I236" s="200"/>
    </row>
    <row r="237" spans="1:9" ht="41.4" customHeight="1" x14ac:dyDescent="0.25">
      <c r="A237" s="21" t="s">
        <v>1458</v>
      </c>
      <c r="B237" s="172"/>
      <c r="C237" s="302" t="s">
        <v>262</v>
      </c>
      <c r="D237" s="302"/>
      <c r="E237" s="302"/>
      <c r="F237" s="44" t="s">
        <v>294</v>
      </c>
      <c r="G237" s="180">
        <v>4</v>
      </c>
      <c r="H237" s="204"/>
      <c r="I237" s="200"/>
    </row>
    <row r="238" spans="1:9" ht="43.8" customHeight="1" x14ac:dyDescent="0.25">
      <c r="A238" s="13" t="s">
        <v>1459</v>
      </c>
      <c r="B238" s="172"/>
      <c r="C238" s="302" t="s">
        <v>263</v>
      </c>
      <c r="D238" s="302"/>
      <c r="E238" s="302"/>
      <c r="F238" s="44" t="s">
        <v>95</v>
      </c>
      <c r="G238" s="180">
        <v>170</v>
      </c>
      <c r="H238" s="204"/>
      <c r="I238" s="200"/>
    </row>
    <row r="239" spans="1:9" ht="39.6" customHeight="1" x14ac:dyDescent="0.25">
      <c r="A239" s="21" t="s">
        <v>1460</v>
      </c>
      <c r="B239" s="172"/>
      <c r="C239" s="302" t="s">
        <v>264</v>
      </c>
      <c r="D239" s="302"/>
      <c r="E239" s="302"/>
      <c r="F239" s="44" t="s">
        <v>95</v>
      </c>
      <c r="G239" s="180">
        <v>100</v>
      </c>
      <c r="H239" s="204"/>
      <c r="I239" s="200"/>
    </row>
    <row r="240" spans="1:9" x14ac:dyDescent="0.25">
      <c r="A240" s="21"/>
      <c r="B240" s="172"/>
      <c r="C240" s="334" t="s">
        <v>265</v>
      </c>
      <c r="D240" s="334"/>
      <c r="E240" s="334"/>
      <c r="F240" s="116"/>
      <c r="G240" s="180"/>
      <c r="H240" s="204"/>
      <c r="I240" s="224"/>
    </row>
    <row r="241" spans="1:9" ht="39.6" customHeight="1" x14ac:dyDescent="0.25">
      <c r="A241" s="21" t="s">
        <v>1461</v>
      </c>
      <c r="B241" s="172"/>
      <c r="C241" s="302" t="s">
        <v>502</v>
      </c>
      <c r="D241" s="302"/>
      <c r="E241" s="302"/>
      <c r="F241" s="44" t="s">
        <v>291</v>
      </c>
      <c r="G241" s="180">
        <v>26</v>
      </c>
      <c r="H241" s="204"/>
      <c r="I241" s="200"/>
    </row>
    <row r="242" spans="1:9" ht="42.6" customHeight="1" x14ac:dyDescent="0.25">
      <c r="A242" s="21" t="s">
        <v>1462</v>
      </c>
      <c r="B242" s="172"/>
      <c r="C242" s="302" t="s">
        <v>503</v>
      </c>
      <c r="D242" s="302"/>
      <c r="E242" s="302"/>
      <c r="F242" s="44" t="s">
        <v>291</v>
      </c>
      <c r="G242" s="180">
        <v>2</v>
      </c>
      <c r="H242" s="204"/>
      <c r="I242" s="200"/>
    </row>
    <row r="243" spans="1:9" ht="40.200000000000003" customHeight="1" x14ac:dyDescent="0.25">
      <c r="A243" s="21" t="s">
        <v>1463</v>
      </c>
      <c r="B243" s="172"/>
      <c r="C243" s="302" t="s">
        <v>504</v>
      </c>
      <c r="D243" s="302"/>
      <c r="E243" s="302"/>
      <c r="F243" s="44" t="s">
        <v>291</v>
      </c>
      <c r="G243" s="180">
        <v>1</v>
      </c>
      <c r="H243" s="204"/>
      <c r="I243" s="200"/>
    </row>
    <row r="244" spans="1:9" x14ac:dyDescent="0.25">
      <c r="A244" s="21" t="s">
        <v>1180</v>
      </c>
      <c r="B244" s="83" t="s">
        <v>1424</v>
      </c>
      <c r="C244" s="329" t="s">
        <v>682</v>
      </c>
      <c r="D244" s="329"/>
      <c r="E244" s="329"/>
      <c r="F244" s="117"/>
      <c r="G244" s="180"/>
      <c r="H244" s="217"/>
      <c r="I244" s="217"/>
    </row>
    <row r="245" spans="1:9" ht="45.6" customHeight="1" x14ac:dyDescent="0.25">
      <c r="A245" s="21" t="s">
        <v>1181</v>
      </c>
      <c r="B245" s="172"/>
      <c r="C245" s="363" t="s">
        <v>266</v>
      </c>
      <c r="D245" s="363"/>
      <c r="E245" s="363"/>
      <c r="F245" s="21" t="s">
        <v>289</v>
      </c>
      <c r="G245" s="180">
        <v>182</v>
      </c>
      <c r="H245" s="204"/>
      <c r="I245" s="200"/>
    </row>
    <row r="246" spans="1:9" ht="28.2" customHeight="1" x14ac:dyDescent="0.25">
      <c r="A246" s="21"/>
      <c r="B246" s="172"/>
      <c r="C246" s="302" t="s">
        <v>267</v>
      </c>
      <c r="D246" s="302"/>
      <c r="E246" s="302"/>
      <c r="F246" s="44"/>
      <c r="G246" s="180"/>
      <c r="H246" s="217"/>
      <c r="I246" s="225"/>
    </row>
    <row r="247" spans="1:9" ht="34.799999999999997" customHeight="1" x14ac:dyDescent="0.25">
      <c r="A247" s="21" t="s">
        <v>1464</v>
      </c>
      <c r="B247" s="172"/>
      <c r="C247" s="302" t="s">
        <v>465</v>
      </c>
      <c r="D247" s="302"/>
      <c r="E247" s="302"/>
      <c r="F247" s="44" t="s">
        <v>95</v>
      </c>
      <c r="G247" s="180">
        <v>60</v>
      </c>
      <c r="H247" s="204"/>
      <c r="I247" s="200"/>
    </row>
    <row r="248" spans="1:9" ht="43.2" customHeight="1" x14ac:dyDescent="0.25">
      <c r="A248" s="21" t="s">
        <v>1465</v>
      </c>
      <c r="B248" s="172"/>
      <c r="C248" s="302" t="s">
        <v>466</v>
      </c>
      <c r="D248" s="302"/>
      <c r="E248" s="302"/>
      <c r="F248" s="44" t="s">
        <v>95</v>
      </c>
      <c r="G248" s="180">
        <v>25</v>
      </c>
      <c r="H248" s="204"/>
      <c r="I248" s="200"/>
    </row>
    <row r="249" spans="1:9" ht="21.6" customHeight="1" x14ac:dyDescent="0.25">
      <c r="A249" s="271" t="s">
        <v>30</v>
      </c>
      <c r="B249" s="271"/>
      <c r="C249" s="271"/>
      <c r="D249" s="271"/>
      <c r="E249" s="271"/>
      <c r="F249" s="271"/>
      <c r="G249" s="271"/>
      <c r="H249" s="271"/>
      <c r="I249" s="210" t="s">
        <v>811</v>
      </c>
    </row>
    <row r="250" spans="1:9" ht="21.6" customHeight="1" x14ac:dyDescent="0.25">
      <c r="A250" s="309" t="s">
        <v>1491</v>
      </c>
      <c r="B250" s="309"/>
      <c r="C250" s="309"/>
      <c r="D250" s="309"/>
      <c r="E250" s="309"/>
      <c r="F250" s="309"/>
      <c r="G250" s="309"/>
      <c r="H250" s="309"/>
      <c r="I250" s="309"/>
    </row>
    <row r="251" spans="1:9" ht="28.8" customHeight="1" x14ac:dyDescent="0.25">
      <c r="A251" s="24" t="s">
        <v>1</v>
      </c>
      <c r="B251" s="24" t="s">
        <v>2</v>
      </c>
      <c r="C251" s="311" t="s">
        <v>3</v>
      </c>
      <c r="D251" s="312"/>
      <c r="E251" s="312"/>
      <c r="F251" s="24" t="s">
        <v>4</v>
      </c>
      <c r="G251" s="1" t="s">
        <v>5</v>
      </c>
      <c r="H251" s="190" t="s">
        <v>6</v>
      </c>
      <c r="I251" s="191" t="s">
        <v>7</v>
      </c>
    </row>
    <row r="252" spans="1:9" ht="21.6" customHeight="1" x14ac:dyDescent="0.25">
      <c r="A252" s="271" t="s">
        <v>31</v>
      </c>
      <c r="B252" s="271"/>
      <c r="C252" s="271"/>
      <c r="D252" s="271"/>
      <c r="E252" s="271"/>
      <c r="F252" s="271"/>
      <c r="G252" s="271"/>
      <c r="H252" s="271"/>
      <c r="I252" s="211"/>
    </row>
    <row r="253" spans="1:9" x14ac:dyDescent="0.25">
      <c r="A253" s="21" t="s">
        <v>1182</v>
      </c>
      <c r="B253" s="83" t="s">
        <v>1425</v>
      </c>
      <c r="C253" s="329" t="s">
        <v>694</v>
      </c>
      <c r="D253" s="329"/>
      <c r="E253" s="329"/>
      <c r="F253" s="44"/>
      <c r="G253" s="180"/>
      <c r="H253" s="217"/>
      <c r="I253" s="225"/>
    </row>
    <row r="254" spans="1:9" ht="47.4" customHeight="1" x14ac:dyDescent="0.25">
      <c r="A254" s="21" t="s">
        <v>1183</v>
      </c>
      <c r="B254" s="172"/>
      <c r="C254" s="302" t="s">
        <v>268</v>
      </c>
      <c r="D254" s="302"/>
      <c r="E254" s="302"/>
      <c r="F254" s="44" t="s">
        <v>289</v>
      </c>
      <c r="G254" s="180">
        <v>130</v>
      </c>
      <c r="H254" s="204"/>
      <c r="I254" s="200"/>
    </row>
    <row r="255" spans="1:9" ht="43.2" customHeight="1" x14ac:dyDescent="0.25">
      <c r="A255" s="21" t="s">
        <v>1184</v>
      </c>
      <c r="B255" s="172"/>
      <c r="C255" s="302" t="s">
        <v>269</v>
      </c>
      <c r="D255" s="302"/>
      <c r="E255" s="302"/>
      <c r="F255" s="44" t="s">
        <v>289</v>
      </c>
      <c r="G255" s="180">
        <v>130</v>
      </c>
      <c r="H255" s="204"/>
      <c r="I255" s="200"/>
    </row>
    <row r="256" spans="1:9" ht="45" customHeight="1" x14ac:dyDescent="0.25">
      <c r="A256" s="21" t="s">
        <v>1466</v>
      </c>
      <c r="B256" s="172"/>
      <c r="C256" s="302" t="s">
        <v>270</v>
      </c>
      <c r="D256" s="302"/>
      <c r="E256" s="302"/>
      <c r="F256" s="44" t="s">
        <v>95</v>
      </c>
      <c r="G256" s="180">
        <v>300</v>
      </c>
      <c r="H256" s="204"/>
      <c r="I256" s="200"/>
    </row>
    <row r="257" spans="1:9" ht="43.8" customHeight="1" x14ac:dyDescent="0.25">
      <c r="A257" s="21" t="s">
        <v>1467</v>
      </c>
      <c r="B257" s="172"/>
      <c r="C257" s="302" t="s">
        <v>271</v>
      </c>
      <c r="D257" s="302"/>
      <c r="E257" s="302"/>
      <c r="F257" s="44" t="s">
        <v>95</v>
      </c>
      <c r="G257" s="180">
        <v>135</v>
      </c>
      <c r="H257" s="204"/>
      <c r="I257" s="200"/>
    </row>
    <row r="258" spans="1:9" ht="42.6" customHeight="1" x14ac:dyDescent="0.25">
      <c r="A258" s="21" t="s">
        <v>1468</v>
      </c>
      <c r="B258" s="172"/>
      <c r="C258" s="302" t="s">
        <v>272</v>
      </c>
      <c r="D258" s="302"/>
      <c r="E258" s="302"/>
      <c r="F258" s="44" t="s">
        <v>96</v>
      </c>
      <c r="G258" s="180">
        <v>8</v>
      </c>
      <c r="H258" s="204"/>
      <c r="I258" s="200"/>
    </row>
    <row r="259" spans="1:9" ht="54" customHeight="1" x14ac:dyDescent="0.25">
      <c r="A259" s="21" t="s">
        <v>1469</v>
      </c>
      <c r="B259" s="172"/>
      <c r="C259" s="302" t="s">
        <v>273</v>
      </c>
      <c r="D259" s="302"/>
      <c r="E259" s="302"/>
      <c r="F259" s="44" t="s">
        <v>95</v>
      </c>
      <c r="G259" s="180">
        <v>9</v>
      </c>
      <c r="H259" s="204"/>
      <c r="I259" s="200"/>
    </row>
    <row r="260" spans="1:9" ht="52.2" customHeight="1" x14ac:dyDescent="0.25">
      <c r="A260" s="21" t="s">
        <v>1470</v>
      </c>
      <c r="B260" s="172"/>
      <c r="C260" s="302" t="s">
        <v>274</v>
      </c>
      <c r="D260" s="302"/>
      <c r="E260" s="302"/>
      <c r="F260" s="44" t="s">
        <v>95</v>
      </c>
      <c r="G260" s="180">
        <v>12</v>
      </c>
      <c r="H260" s="204"/>
      <c r="I260" s="200"/>
    </row>
    <row r="261" spans="1:9" ht="39.6" customHeight="1" x14ac:dyDescent="0.25">
      <c r="A261" s="21" t="s">
        <v>1471</v>
      </c>
      <c r="B261" s="172"/>
      <c r="C261" s="302" t="s">
        <v>275</v>
      </c>
      <c r="D261" s="302"/>
      <c r="E261" s="302"/>
      <c r="F261" s="44" t="s">
        <v>95</v>
      </c>
      <c r="G261" s="180">
        <v>30</v>
      </c>
      <c r="H261" s="204"/>
      <c r="I261" s="200"/>
    </row>
    <row r="262" spans="1:9" x14ac:dyDescent="0.25">
      <c r="A262" s="21" t="s">
        <v>1185</v>
      </c>
      <c r="B262" s="83" t="s">
        <v>1426</v>
      </c>
      <c r="C262" s="329" t="s">
        <v>706</v>
      </c>
      <c r="D262" s="329"/>
      <c r="E262" s="329"/>
      <c r="F262" s="55"/>
      <c r="G262" s="166"/>
      <c r="H262" s="224"/>
      <c r="I262" s="217"/>
    </row>
    <row r="263" spans="1:9" x14ac:dyDescent="0.25">
      <c r="A263" s="21"/>
      <c r="B263" s="172"/>
      <c r="C263" s="302" t="s">
        <v>276</v>
      </c>
      <c r="D263" s="302"/>
      <c r="E263" s="302"/>
      <c r="F263" s="55"/>
      <c r="G263" s="166"/>
      <c r="H263" s="224"/>
      <c r="I263" s="217"/>
    </row>
    <row r="264" spans="1:9" ht="40.200000000000003" customHeight="1" x14ac:dyDescent="0.25">
      <c r="A264" s="21" t="s">
        <v>1186</v>
      </c>
      <c r="B264" s="172"/>
      <c r="C264" s="302" t="s">
        <v>467</v>
      </c>
      <c r="D264" s="302"/>
      <c r="E264" s="302"/>
      <c r="F264" s="44" t="s">
        <v>289</v>
      </c>
      <c r="G264" s="180">
        <v>120</v>
      </c>
      <c r="H264" s="204"/>
      <c r="I264" s="200"/>
    </row>
    <row r="265" spans="1:9" ht="43.8" customHeight="1" x14ac:dyDescent="0.25">
      <c r="A265" s="21" t="s">
        <v>1187</v>
      </c>
      <c r="B265" s="172"/>
      <c r="C265" s="302" t="s">
        <v>468</v>
      </c>
      <c r="D265" s="302"/>
      <c r="E265" s="302"/>
      <c r="F265" s="44" t="s">
        <v>289</v>
      </c>
      <c r="G265" s="180">
        <v>22</v>
      </c>
      <c r="H265" s="204"/>
      <c r="I265" s="200"/>
    </row>
    <row r="266" spans="1:9" ht="40.200000000000003" customHeight="1" x14ac:dyDescent="0.25">
      <c r="A266" s="21" t="s">
        <v>1188</v>
      </c>
      <c r="B266" s="172"/>
      <c r="C266" s="302" t="s">
        <v>469</v>
      </c>
      <c r="D266" s="302"/>
      <c r="E266" s="302"/>
      <c r="F266" s="44" t="s">
        <v>95</v>
      </c>
      <c r="G266" s="180">
        <v>120</v>
      </c>
      <c r="H266" s="204"/>
      <c r="I266" s="200"/>
    </row>
    <row r="267" spans="1:9" x14ac:dyDescent="0.25">
      <c r="A267" s="21" t="s">
        <v>1189</v>
      </c>
      <c r="B267" s="172"/>
      <c r="C267" s="329" t="s">
        <v>707</v>
      </c>
      <c r="D267" s="329"/>
      <c r="E267" s="329"/>
      <c r="F267" s="44"/>
      <c r="G267" s="180"/>
      <c r="H267" s="224"/>
      <c r="I267" s="217"/>
    </row>
    <row r="268" spans="1:9" x14ac:dyDescent="0.25">
      <c r="A268" s="21" t="s">
        <v>1190</v>
      </c>
      <c r="B268" s="172"/>
      <c r="C268" s="302" t="s">
        <v>277</v>
      </c>
      <c r="D268" s="302"/>
      <c r="E268" s="302"/>
      <c r="F268" s="44"/>
      <c r="G268" s="180"/>
      <c r="H268" s="204"/>
      <c r="I268" s="217"/>
    </row>
    <row r="269" spans="1:9" ht="36.6" customHeight="1" x14ac:dyDescent="0.25">
      <c r="A269" s="21"/>
      <c r="B269" s="172"/>
      <c r="C269" s="302" t="s">
        <v>470</v>
      </c>
      <c r="D269" s="302"/>
      <c r="E269" s="302"/>
      <c r="F269" s="44" t="s">
        <v>289</v>
      </c>
      <c r="G269" s="180">
        <v>110</v>
      </c>
      <c r="H269" s="194"/>
      <c r="I269" s="200"/>
    </row>
    <row r="270" spans="1:9" ht="34.799999999999997" customHeight="1" x14ac:dyDescent="0.25">
      <c r="A270" s="21"/>
      <c r="B270" s="172"/>
      <c r="C270" s="302" t="s">
        <v>471</v>
      </c>
      <c r="D270" s="302"/>
      <c r="E270" s="302"/>
      <c r="F270" s="44" t="s">
        <v>289</v>
      </c>
      <c r="G270" s="180">
        <v>110</v>
      </c>
      <c r="H270" s="204"/>
      <c r="I270" s="200"/>
    </row>
    <row r="271" spans="1:9" x14ac:dyDescent="0.25">
      <c r="A271" s="21" t="s">
        <v>1472</v>
      </c>
      <c r="B271" s="172"/>
      <c r="C271" s="302" t="s">
        <v>278</v>
      </c>
      <c r="D271" s="302"/>
      <c r="E271" s="302"/>
      <c r="F271" s="44"/>
      <c r="G271" s="180"/>
      <c r="H271" s="199"/>
      <c r="I271" s="200"/>
    </row>
    <row r="272" spans="1:9" ht="31.8" customHeight="1" x14ac:dyDescent="0.25">
      <c r="A272" s="21"/>
      <c r="B272" s="172"/>
      <c r="C272" s="302" t="s">
        <v>472</v>
      </c>
      <c r="D272" s="302"/>
      <c r="E272" s="302"/>
      <c r="F272" s="44" t="s">
        <v>289</v>
      </c>
      <c r="G272" s="180">
        <v>0</v>
      </c>
      <c r="H272" s="217"/>
      <c r="I272" s="200"/>
    </row>
    <row r="273" spans="1:9" ht="39" customHeight="1" x14ac:dyDescent="0.25">
      <c r="A273" s="21"/>
      <c r="B273" s="172"/>
      <c r="C273" s="302" t="s">
        <v>473</v>
      </c>
      <c r="D273" s="302"/>
      <c r="E273" s="302"/>
      <c r="F273" s="44" t="s">
        <v>289</v>
      </c>
      <c r="G273" s="180">
        <v>0</v>
      </c>
      <c r="H273" s="217"/>
      <c r="I273" s="200"/>
    </row>
    <row r="274" spans="1:9" ht="36.6" customHeight="1" x14ac:dyDescent="0.25">
      <c r="A274" s="21"/>
      <c r="B274" s="172"/>
      <c r="C274" s="302" t="s">
        <v>474</v>
      </c>
      <c r="D274" s="302"/>
      <c r="E274" s="302"/>
      <c r="F274" s="44" t="s">
        <v>289</v>
      </c>
      <c r="G274" s="180">
        <v>0</v>
      </c>
      <c r="H274" s="217"/>
      <c r="I274" s="200"/>
    </row>
    <row r="275" spans="1:9" x14ac:dyDescent="0.25">
      <c r="A275" s="21" t="s">
        <v>1473</v>
      </c>
      <c r="B275" s="172"/>
      <c r="C275" s="302" t="s">
        <v>279</v>
      </c>
      <c r="D275" s="302"/>
      <c r="E275" s="302"/>
      <c r="F275" s="44"/>
      <c r="G275" s="180"/>
      <c r="I275" s="217"/>
    </row>
    <row r="276" spans="1:9" ht="38.4" customHeight="1" x14ac:dyDescent="0.25">
      <c r="A276" s="21"/>
      <c r="B276" s="172"/>
      <c r="C276" s="302" t="s">
        <v>475</v>
      </c>
      <c r="D276" s="302"/>
      <c r="E276" s="302"/>
      <c r="F276" s="44" t="s">
        <v>289</v>
      </c>
      <c r="G276" s="180">
        <v>115</v>
      </c>
      <c r="H276" s="204"/>
      <c r="I276" s="200"/>
    </row>
    <row r="277" spans="1:9" ht="21.6" customHeight="1" x14ac:dyDescent="0.25">
      <c r="A277" s="271" t="s">
        <v>30</v>
      </c>
      <c r="B277" s="271"/>
      <c r="C277" s="271"/>
      <c r="D277" s="271"/>
      <c r="E277" s="271"/>
      <c r="F277" s="271"/>
      <c r="G277" s="271"/>
      <c r="H277" s="271"/>
      <c r="I277" s="210" t="s">
        <v>811</v>
      </c>
    </row>
    <row r="278" spans="1:9" ht="21.6" customHeight="1" x14ac:dyDescent="0.25">
      <c r="A278" s="309" t="s">
        <v>1491</v>
      </c>
      <c r="B278" s="309"/>
      <c r="C278" s="309"/>
      <c r="D278" s="309"/>
      <c r="E278" s="309"/>
      <c r="F278" s="309"/>
      <c r="G278" s="309"/>
      <c r="H278" s="309"/>
      <c r="I278" s="309"/>
    </row>
    <row r="279" spans="1:9" ht="27.6" customHeight="1" x14ac:dyDescent="0.25">
      <c r="A279" s="24" t="s">
        <v>1</v>
      </c>
      <c r="B279" s="24" t="s">
        <v>2</v>
      </c>
      <c r="C279" s="311" t="s">
        <v>3</v>
      </c>
      <c r="D279" s="312"/>
      <c r="E279" s="312"/>
      <c r="F279" s="24" t="s">
        <v>4</v>
      </c>
      <c r="G279" s="1" t="s">
        <v>5</v>
      </c>
      <c r="H279" s="190" t="s">
        <v>6</v>
      </c>
      <c r="I279" s="191" t="s">
        <v>7</v>
      </c>
    </row>
    <row r="280" spans="1:9" ht="21.6" customHeight="1" x14ac:dyDescent="0.25">
      <c r="A280" s="271" t="s">
        <v>31</v>
      </c>
      <c r="B280" s="271"/>
      <c r="C280" s="271"/>
      <c r="D280" s="271"/>
      <c r="E280" s="271"/>
      <c r="F280" s="271"/>
      <c r="G280" s="271"/>
      <c r="H280" s="271"/>
      <c r="I280" s="211"/>
    </row>
    <row r="281" spans="1:9" x14ac:dyDescent="0.25">
      <c r="A281" s="21" t="s">
        <v>1474</v>
      </c>
      <c r="B281" s="83" t="s">
        <v>1429</v>
      </c>
      <c r="C281" s="329" t="s">
        <v>712</v>
      </c>
      <c r="D281" s="329"/>
      <c r="E281" s="329"/>
      <c r="F281" s="44"/>
      <c r="G281" s="180"/>
      <c r="H281" s="224"/>
      <c r="I281" s="217"/>
    </row>
    <row r="282" spans="1:9" ht="30.6" customHeight="1" x14ac:dyDescent="0.25">
      <c r="A282" s="21" t="s">
        <v>1475</v>
      </c>
      <c r="B282" s="172"/>
      <c r="C282" s="302" t="s">
        <v>280</v>
      </c>
      <c r="D282" s="302"/>
      <c r="E282" s="302"/>
      <c r="F282" s="44"/>
      <c r="G282" s="180"/>
      <c r="H282" s="225"/>
      <c r="I282" s="225"/>
    </row>
    <row r="283" spans="1:9" ht="34.799999999999997" customHeight="1" x14ac:dyDescent="0.25">
      <c r="A283" s="21"/>
      <c r="B283" s="172"/>
      <c r="C283" s="302" t="s">
        <v>476</v>
      </c>
      <c r="D283" s="302"/>
      <c r="E283" s="302"/>
      <c r="F283" s="44" t="s">
        <v>96</v>
      </c>
      <c r="G283" s="180">
        <v>4</v>
      </c>
      <c r="H283" s="204"/>
      <c r="I283" s="200"/>
    </row>
    <row r="284" spans="1:9" ht="34.200000000000003" customHeight="1" x14ac:dyDescent="0.25">
      <c r="A284" s="21"/>
      <c r="B284" s="172"/>
      <c r="C284" s="302" t="s">
        <v>477</v>
      </c>
      <c r="D284" s="302"/>
      <c r="E284" s="302"/>
      <c r="F284" s="44" t="s">
        <v>95</v>
      </c>
      <c r="G284" s="180">
        <v>9</v>
      </c>
      <c r="H284" s="204"/>
      <c r="I284" s="200"/>
    </row>
    <row r="285" spans="1:9" x14ac:dyDescent="0.25">
      <c r="A285" s="21" t="s">
        <v>1476</v>
      </c>
      <c r="B285" s="172"/>
      <c r="C285" s="302" t="s">
        <v>281</v>
      </c>
      <c r="D285" s="302"/>
      <c r="E285" s="302"/>
      <c r="F285" s="44"/>
      <c r="G285" s="180"/>
      <c r="H285" s="217"/>
      <c r="I285" s="200"/>
    </row>
    <row r="286" spans="1:9" ht="36" customHeight="1" x14ac:dyDescent="0.25">
      <c r="A286" s="21"/>
      <c r="B286" s="172"/>
      <c r="C286" s="302" t="s">
        <v>478</v>
      </c>
      <c r="D286" s="302"/>
      <c r="E286" s="302"/>
      <c r="F286" s="44" t="s">
        <v>289</v>
      </c>
      <c r="G286" s="180">
        <v>18</v>
      </c>
      <c r="H286" s="204"/>
      <c r="I286" s="200"/>
    </row>
    <row r="287" spans="1:9" ht="38.4" customHeight="1" x14ac:dyDescent="0.25">
      <c r="A287" s="21"/>
      <c r="B287" s="172"/>
      <c r="C287" s="302" t="s">
        <v>479</v>
      </c>
      <c r="D287" s="302"/>
      <c r="E287" s="302"/>
      <c r="F287" s="44" t="s">
        <v>289</v>
      </c>
      <c r="G287" s="180">
        <v>18</v>
      </c>
      <c r="H287" s="204"/>
      <c r="I287" s="200"/>
    </row>
    <row r="288" spans="1:9" ht="43.8" customHeight="1" x14ac:dyDescent="0.25">
      <c r="A288" s="21"/>
      <c r="B288" s="172"/>
      <c r="C288" s="302" t="s">
        <v>480</v>
      </c>
      <c r="D288" s="302"/>
      <c r="E288" s="302"/>
      <c r="F288" s="44" t="s">
        <v>289</v>
      </c>
      <c r="G288" s="52">
        <f>G287</f>
        <v>18</v>
      </c>
      <c r="H288" s="204"/>
      <c r="I288" s="200"/>
    </row>
    <row r="289" spans="1:9" ht="44.4" customHeight="1" x14ac:dyDescent="0.25">
      <c r="A289" s="21"/>
      <c r="B289" s="172"/>
      <c r="C289" s="302" t="s">
        <v>481</v>
      </c>
      <c r="D289" s="302"/>
      <c r="E289" s="302"/>
      <c r="F289" s="44" t="s">
        <v>289</v>
      </c>
      <c r="G289" s="52">
        <v>70</v>
      </c>
      <c r="H289" s="204"/>
      <c r="I289" s="200"/>
    </row>
    <row r="290" spans="1:9" ht="43.8" customHeight="1" x14ac:dyDescent="0.25">
      <c r="A290" s="21"/>
      <c r="B290" s="172"/>
      <c r="C290" s="302" t="s">
        <v>482</v>
      </c>
      <c r="D290" s="302"/>
      <c r="E290" s="302"/>
      <c r="F290" s="44" t="s">
        <v>289</v>
      </c>
      <c r="G290" s="52">
        <v>70</v>
      </c>
      <c r="H290" s="204"/>
      <c r="I290" s="200"/>
    </row>
    <row r="291" spans="1:9" x14ac:dyDescent="0.25">
      <c r="A291" s="21" t="s">
        <v>1477</v>
      </c>
      <c r="B291" s="172"/>
      <c r="C291" s="302" t="s">
        <v>282</v>
      </c>
      <c r="D291" s="302"/>
      <c r="E291" s="302"/>
      <c r="F291" s="44"/>
      <c r="G291" s="52"/>
      <c r="I291" s="225"/>
    </row>
    <row r="292" spans="1:9" ht="41.4" customHeight="1" x14ac:dyDescent="0.25">
      <c r="A292" s="21"/>
      <c r="B292" s="172"/>
      <c r="C292" s="302" t="s">
        <v>483</v>
      </c>
      <c r="D292" s="302"/>
      <c r="E292" s="302"/>
      <c r="F292" s="44" t="s">
        <v>289</v>
      </c>
      <c r="G292" s="52">
        <v>15</v>
      </c>
      <c r="H292" s="204"/>
      <c r="I292" s="200"/>
    </row>
    <row r="293" spans="1:9" ht="41.4" customHeight="1" x14ac:dyDescent="0.25">
      <c r="A293" s="21"/>
      <c r="B293" s="172"/>
      <c r="C293" s="302" t="s">
        <v>484</v>
      </c>
      <c r="D293" s="302"/>
      <c r="E293" s="302"/>
      <c r="F293" s="44" t="s">
        <v>289</v>
      </c>
      <c r="G293" s="52">
        <v>15</v>
      </c>
      <c r="H293" s="204"/>
      <c r="I293" s="200"/>
    </row>
    <row r="294" spans="1:9" ht="45" customHeight="1" x14ac:dyDescent="0.25">
      <c r="A294" s="21"/>
      <c r="B294" s="172"/>
      <c r="C294" s="302" t="s">
        <v>485</v>
      </c>
      <c r="D294" s="302"/>
      <c r="E294" s="302"/>
      <c r="F294" s="44" t="s">
        <v>289</v>
      </c>
      <c r="G294" s="52">
        <v>15</v>
      </c>
      <c r="H294" s="204"/>
      <c r="I294" s="200"/>
    </row>
    <row r="295" spans="1:9" ht="44.4" customHeight="1" x14ac:dyDescent="0.25">
      <c r="A295" s="21"/>
      <c r="B295" s="172"/>
      <c r="C295" s="302" t="s">
        <v>486</v>
      </c>
      <c r="D295" s="302"/>
      <c r="E295" s="302"/>
      <c r="F295" s="44" t="s">
        <v>289</v>
      </c>
      <c r="G295" s="52">
        <f>G294</f>
        <v>15</v>
      </c>
      <c r="H295" s="204"/>
      <c r="I295" s="200"/>
    </row>
    <row r="296" spans="1:9" ht="41.4" customHeight="1" x14ac:dyDescent="0.25">
      <c r="A296" s="21"/>
      <c r="B296" s="172"/>
      <c r="C296" s="302" t="s">
        <v>487</v>
      </c>
      <c r="D296" s="302"/>
      <c r="E296" s="302"/>
      <c r="F296" s="44" t="s">
        <v>289</v>
      </c>
      <c r="G296" s="52">
        <f>G295</f>
        <v>15</v>
      </c>
      <c r="H296" s="204"/>
      <c r="I296" s="200"/>
    </row>
    <row r="297" spans="1:9" x14ac:dyDescent="0.25">
      <c r="A297" s="21" t="s">
        <v>1478</v>
      </c>
      <c r="B297" s="83" t="s">
        <v>1430</v>
      </c>
      <c r="C297" s="329" t="s">
        <v>283</v>
      </c>
      <c r="D297" s="329"/>
      <c r="E297" s="329"/>
      <c r="F297" s="44"/>
      <c r="G297" s="52"/>
      <c r="H297" s="217"/>
      <c r="I297" s="225"/>
    </row>
    <row r="298" spans="1:9" ht="31.8" customHeight="1" x14ac:dyDescent="0.25">
      <c r="A298" s="21" t="s">
        <v>1479</v>
      </c>
      <c r="B298" s="172"/>
      <c r="C298" s="302" t="s">
        <v>284</v>
      </c>
      <c r="D298" s="302"/>
      <c r="E298" s="302"/>
      <c r="F298" s="44"/>
      <c r="G298" s="52"/>
      <c r="H298" s="217"/>
      <c r="I298" s="225"/>
    </row>
    <row r="299" spans="1:9" ht="36.6" customHeight="1" x14ac:dyDescent="0.25">
      <c r="A299" s="21"/>
      <c r="B299" s="172"/>
      <c r="C299" s="302" t="s">
        <v>488</v>
      </c>
      <c r="D299" s="302"/>
      <c r="E299" s="302"/>
      <c r="F299" s="44" t="s">
        <v>289</v>
      </c>
      <c r="G299" s="52">
        <v>20</v>
      </c>
      <c r="H299" s="204"/>
      <c r="I299" s="200"/>
    </row>
    <row r="300" spans="1:9" x14ac:dyDescent="0.25">
      <c r="A300" s="21"/>
      <c r="B300" s="172"/>
      <c r="C300" s="302" t="s">
        <v>285</v>
      </c>
      <c r="D300" s="302"/>
      <c r="E300" s="302"/>
      <c r="F300" s="44"/>
      <c r="G300" s="52"/>
      <c r="H300" s="217"/>
      <c r="I300" s="217"/>
    </row>
    <row r="301" spans="1:9" ht="26.4" customHeight="1" x14ac:dyDescent="0.25">
      <c r="A301" s="21" t="s">
        <v>1480</v>
      </c>
      <c r="B301" s="172"/>
      <c r="C301" s="302" t="s">
        <v>286</v>
      </c>
      <c r="D301" s="302"/>
      <c r="E301" s="302"/>
      <c r="F301" s="44"/>
      <c r="G301" s="52"/>
      <c r="H301" s="217"/>
      <c r="I301" s="217"/>
    </row>
    <row r="302" spans="1:9" ht="36" customHeight="1" x14ac:dyDescent="0.25">
      <c r="A302" s="21"/>
      <c r="B302" s="185"/>
      <c r="C302" s="301" t="s">
        <v>489</v>
      </c>
      <c r="D302" s="302"/>
      <c r="E302" s="303"/>
      <c r="F302" s="51" t="s">
        <v>96</v>
      </c>
      <c r="G302" s="52">
        <v>8</v>
      </c>
      <c r="H302" s="204"/>
      <c r="I302" s="200"/>
    </row>
    <row r="303" spans="1:9" x14ac:dyDescent="0.25">
      <c r="A303" s="21" t="s">
        <v>1481</v>
      </c>
      <c r="C303" s="347" t="s">
        <v>722</v>
      </c>
      <c r="D303" s="329"/>
      <c r="E303" s="362"/>
      <c r="F303" s="44"/>
      <c r="G303" s="52"/>
      <c r="H303" s="217"/>
      <c r="I303" s="217"/>
    </row>
    <row r="304" spans="1:9" x14ac:dyDescent="0.25">
      <c r="A304" s="21" t="s">
        <v>1482</v>
      </c>
      <c r="B304" s="83" t="s">
        <v>1431</v>
      </c>
      <c r="C304" s="302" t="s">
        <v>255</v>
      </c>
      <c r="D304" s="302"/>
      <c r="E304" s="302"/>
      <c r="F304" s="44"/>
      <c r="G304" s="52"/>
      <c r="H304" s="217"/>
      <c r="I304" s="217"/>
    </row>
    <row r="305" spans="1:9" ht="39" customHeight="1" x14ac:dyDescent="0.25">
      <c r="A305" s="21"/>
      <c r="B305" s="172"/>
      <c r="C305" s="302" t="s">
        <v>490</v>
      </c>
      <c r="D305" s="302"/>
      <c r="E305" s="302"/>
      <c r="F305" s="44" t="s">
        <v>289</v>
      </c>
      <c r="G305" s="52">
        <v>55</v>
      </c>
      <c r="H305" s="204"/>
      <c r="I305" s="200"/>
    </row>
    <row r="306" spans="1:9" ht="21.6" customHeight="1" x14ac:dyDescent="0.25">
      <c r="A306" s="271" t="s">
        <v>30</v>
      </c>
      <c r="B306" s="271"/>
      <c r="C306" s="271"/>
      <c r="D306" s="271"/>
      <c r="E306" s="271"/>
      <c r="F306" s="271"/>
      <c r="G306" s="271"/>
      <c r="H306" s="271"/>
      <c r="I306" s="210" t="s">
        <v>811</v>
      </c>
    </row>
    <row r="307" spans="1:9" ht="21.6" customHeight="1" x14ac:dyDescent="0.25">
      <c r="A307" s="309" t="s">
        <v>1491</v>
      </c>
      <c r="B307" s="309"/>
      <c r="C307" s="309"/>
      <c r="D307" s="309"/>
      <c r="E307" s="309"/>
      <c r="F307" s="309"/>
      <c r="G307" s="309"/>
      <c r="H307" s="309"/>
      <c r="I307" s="309"/>
    </row>
    <row r="308" spans="1:9" ht="29.4" customHeight="1" x14ac:dyDescent="0.25">
      <c r="A308" s="24" t="s">
        <v>1</v>
      </c>
      <c r="B308" s="24" t="s">
        <v>2</v>
      </c>
      <c r="C308" s="311" t="s">
        <v>3</v>
      </c>
      <c r="D308" s="312"/>
      <c r="E308" s="312"/>
      <c r="F308" s="24" t="s">
        <v>4</v>
      </c>
      <c r="G308" s="1" t="s">
        <v>5</v>
      </c>
      <c r="H308" s="190" t="s">
        <v>6</v>
      </c>
      <c r="I308" s="191" t="s">
        <v>7</v>
      </c>
    </row>
    <row r="309" spans="1:9" ht="21.6" customHeight="1" x14ac:dyDescent="0.25">
      <c r="A309" s="271" t="s">
        <v>31</v>
      </c>
      <c r="B309" s="271"/>
      <c r="C309" s="271"/>
      <c r="D309" s="271"/>
      <c r="E309" s="271"/>
      <c r="F309" s="271"/>
      <c r="G309" s="271"/>
      <c r="H309" s="271"/>
      <c r="I309" s="211"/>
    </row>
    <row r="310" spans="1:9" ht="37.799999999999997" customHeight="1" x14ac:dyDescent="0.25">
      <c r="A310" s="21"/>
      <c r="B310" s="172"/>
      <c r="C310" s="302" t="s">
        <v>491</v>
      </c>
      <c r="D310" s="302"/>
      <c r="E310" s="302"/>
      <c r="F310" s="44" t="s">
        <v>289</v>
      </c>
      <c r="G310" s="52">
        <v>85</v>
      </c>
      <c r="H310" s="204"/>
      <c r="I310" s="200"/>
    </row>
    <row r="311" spans="1:9" ht="33.6" customHeight="1" x14ac:dyDescent="0.25">
      <c r="A311" s="13"/>
      <c r="B311" s="185"/>
      <c r="C311" s="301" t="s">
        <v>492</v>
      </c>
      <c r="D311" s="302"/>
      <c r="E311" s="303"/>
      <c r="F311" s="114" t="s">
        <v>289</v>
      </c>
      <c r="G311" s="45">
        <v>75</v>
      </c>
      <c r="H311" s="204"/>
      <c r="I311" s="200"/>
    </row>
    <row r="312" spans="1:9" x14ac:dyDescent="0.25">
      <c r="A312" s="21" t="s">
        <v>1483</v>
      </c>
      <c r="C312" s="301" t="s">
        <v>258</v>
      </c>
      <c r="D312" s="302"/>
      <c r="E312" s="303"/>
      <c r="F312" s="114"/>
      <c r="G312" s="45"/>
      <c r="H312" s="217"/>
      <c r="I312" s="217"/>
    </row>
    <row r="313" spans="1:9" x14ac:dyDescent="0.25">
      <c r="A313" s="21"/>
      <c r="C313" s="301" t="s">
        <v>287</v>
      </c>
      <c r="D313" s="302"/>
      <c r="E313" s="303"/>
      <c r="F313" s="114"/>
      <c r="G313" s="45"/>
      <c r="H313" s="217"/>
      <c r="I313" s="217"/>
    </row>
    <row r="314" spans="1:9" ht="35.4" customHeight="1" x14ac:dyDescent="0.25">
      <c r="A314" s="21"/>
      <c r="C314" s="301" t="s">
        <v>493</v>
      </c>
      <c r="D314" s="302"/>
      <c r="E314" s="303"/>
      <c r="F314" s="114" t="s">
        <v>293</v>
      </c>
      <c r="G314" s="45">
        <v>2</v>
      </c>
      <c r="H314" s="204"/>
      <c r="I314" s="200"/>
    </row>
    <row r="315" spans="1:9" ht="36.6" customHeight="1" x14ac:dyDescent="0.25">
      <c r="A315" s="21"/>
      <c r="C315" s="301" t="s">
        <v>494</v>
      </c>
      <c r="D315" s="302"/>
      <c r="E315" s="303"/>
      <c r="F315" s="114" t="s">
        <v>291</v>
      </c>
      <c r="G315" s="45">
        <v>20</v>
      </c>
      <c r="H315" s="204"/>
      <c r="I315" s="200"/>
    </row>
    <row r="316" spans="1:9" ht="42.6" customHeight="1" x14ac:dyDescent="0.25">
      <c r="A316" s="21"/>
      <c r="C316" s="301" t="s">
        <v>495</v>
      </c>
      <c r="D316" s="302"/>
      <c r="E316" s="303"/>
      <c r="F316" s="114" t="s">
        <v>294</v>
      </c>
      <c r="G316" s="45">
        <v>4</v>
      </c>
      <c r="H316" s="204"/>
      <c r="I316" s="200"/>
    </row>
    <row r="317" spans="1:9" ht="58.8" customHeight="1" x14ac:dyDescent="0.25">
      <c r="A317" s="21"/>
      <c r="C317" s="301" t="s">
        <v>496</v>
      </c>
      <c r="D317" s="302"/>
      <c r="E317" s="303"/>
      <c r="F317" s="114" t="s">
        <v>289</v>
      </c>
      <c r="G317" s="45">
        <v>80</v>
      </c>
      <c r="H317" s="204"/>
      <c r="I317" s="200"/>
    </row>
    <row r="318" spans="1:9" ht="40.799999999999997" customHeight="1" x14ac:dyDescent="0.25">
      <c r="A318" s="21"/>
      <c r="C318" s="301" t="s">
        <v>497</v>
      </c>
      <c r="D318" s="302"/>
      <c r="E318" s="303"/>
      <c r="F318" s="114" t="s">
        <v>95</v>
      </c>
      <c r="G318" s="45">
        <v>15</v>
      </c>
      <c r="H318" s="204"/>
      <c r="I318" s="200"/>
    </row>
    <row r="319" spans="1:9" x14ac:dyDescent="0.25">
      <c r="A319" s="21" t="s">
        <v>1484</v>
      </c>
      <c r="B319" s="170" t="s">
        <v>1432</v>
      </c>
      <c r="C319" s="347" t="s">
        <v>288</v>
      </c>
      <c r="D319" s="329"/>
      <c r="E319" s="362"/>
      <c r="F319" s="56"/>
      <c r="G319" s="48"/>
      <c r="H319" s="217"/>
      <c r="I319" s="225"/>
    </row>
    <row r="320" spans="1:9" ht="43.2" customHeight="1" x14ac:dyDescent="0.25">
      <c r="A320" s="21"/>
      <c r="C320" s="301" t="s">
        <v>498</v>
      </c>
      <c r="D320" s="302"/>
      <c r="E320" s="303"/>
      <c r="F320" s="114" t="s">
        <v>96</v>
      </c>
      <c r="G320" s="45">
        <v>4</v>
      </c>
      <c r="H320" s="204"/>
      <c r="I320" s="200"/>
    </row>
    <row r="321" spans="1:9" ht="43.2" customHeight="1" x14ac:dyDescent="0.25">
      <c r="A321" s="21"/>
      <c r="C321" s="301" t="s">
        <v>499</v>
      </c>
      <c r="D321" s="302"/>
      <c r="E321" s="303"/>
      <c r="F321" s="114" t="s">
        <v>96</v>
      </c>
      <c r="G321" s="45">
        <v>4</v>
      </c>
      <c r="H321" s="204"/>
      <c r="I321" s="200"/>
    </row>
    <row r="322" spans="1:9" x14ac:dyDescent="0.25">
      <c r="A322" s="25">
        <v>5.2</v>
      </c>
      <c r="C322" s="335" t="s">
        <v>724</v>
      </c>
      <c r="D322" s="336"/>
      <c r="E322" s="337"/>
      <c r="F322" s="56"/>
      <c r="G322" s="48"/>
      <c r="H322" s="217"/>
      <c r="I322" s="217"/>
    </row>
    <row r="323" spans="1:9" ht="26.4" x14ac:dyDescent="0.25">
      <c r="A323" s="21" t="s">
        <v>1100</v>
      </c>
      <c r="B323" s="155" t="s">
        <v>299</v>
      </c>
      <c r="C323" s="93" t="s">
        <v>725</v>
      </c>
      <c r="D323" s="27"/>
      <c r="E323" s="159"/>
      <c r="F323" s="12"/>
      <c r="G323" s="122"/>
      <c r="H323" s="199"/>
      <c r="I323" s="204"/>
    </row>
    <row r="324" spans="1:9" x14ac:dyDescent="0.25">
      <c r="A324" s="21"/>
      <c r="B324" s="160"/>
      <c r="C324" s="433" t="s">
        <v>1321</v>
      </c>
      <c r="D324" s="434"/>
      <c r="E324" s="435"/>
      <c r="F324" s="12"/>
      <c r="G324" s="34"/>
      <c r="H324" s="199"/>
      <c r="I324" s="204"/>
    </row>
    <row r="325" spans="1:9" ht="37.200000000000003" customHeight="1" x14ac:dyDescent="0.25">
      <c r="A325" s="21"/>
      <c r="B325" s="160"/>
      <c r="C325" s="161" t="s">
        <v>1322</v>
      </c>
      <c r="D325" s="174" t="s">
        <v>1323</v>
      </c>
      <c r="E325" s="162"/>
      <c r="F325" s="12" t="s">
        <v>293</v>
      </c>
      <c r="G325" s="34">
        <v>1</v>
      </c>
      <c r="H325" s="199"/>
      <c r="I325" s="204"/>
    </row>
    <row r="326" spans="1:9" ht="40.799999999999997" customHeight="1" x14ac:dyDescent="0.25">
      <c r="A326" s="21"/>
      <c r="B326" s="160"/>
      <c r="C326" s="161" t="s">
        <v>540</v>
      </c>
      <c r="D326" s="174" t="s">
        <v>1099</v>
      </c>
      <c r="E326" s="162"/>
      <c r="F326" s="12" t="s">
        <v>293</v>
      </c>
      <c r="G326" s="34">
        <v>1</v>
      </c>
      <c r="H326" s="199"/>
      <c r="I326" s="204"/>
    </row>
    <row r="327" spans="1:9" x14ac:dyDescent="0.25">
      <c r="A327" s="21" t="s">
        <v>1105</v>
      </c>
      <c r="B327" s="182" t="s">
        <v>1433</v>
      </c>
      <c r="C327" s="317" t="s">
        <v>302</v>
      </c>
      <c r="D327" s="289"/>
      <c r="E327" s="318"/>
      <c r="F327" s="12"/>
      <c r="G327" s="34"/>
      <c r="H327" s="199"/>
      <c r="I327" s="204"/>
    </row>
    <row r="328" spans="1:9" x14ac:dyDescent="0.25">
      <c r="A328" s="21"/>
      <c r="B328" s="160"/>
      <c r="C328" s="430" t="s">
        <v>304</v>
      </c>
      <c r="D328" s="431"/>
      <c r="E328" s="432"/>
      <c r="F328" s="12"/>
      <c r="G328" s="34"/>
      <c r="H328" s="199"/>
      <c r="I328" s="204"/>
    </row>
    <row r="329" spans="1:9" ht="42.6" customHeight="1" x14ac:dyDescent="0.25">
      <c r="A329" s="21"/>
      <c r="B329" s="12"/>
      <c r="C329" s="14" t="s">
        <v>538</v>
      </c>
      <c r="D329" s="280" t="s">
        <v>1324</v>
      </c>
      <c r="E329" s="282"/>
      <c r="F329" s="12" t="s">
        <v>305</v>
      </c>
      <c r="G329" s="120">
        <v>1</v>
      </c>
      <c r="H329" s="199">
        <v>20000</v>
      </c>
      <c r="I329" s="204">
        <f>G329*H329</f>
        <v>20000</v>
      </c>
    </row>
    <row r="330" spans="1:9" ht="33" customHeight="1" x14ac:dyDescent="0.25">
      <c r="A330" s="21"/>
      <c r="B330" s="12"/>
      <c r="C330" s="14" t="s">
        <v>540</v>
      </c>
      <c r="D330" s="280" t="s">
        <v>1045</v>
      </c>
      <c r="E330" s="282"/>
      <c r="F330" s="12" t="s">
        <v>60</v>
      </c>
      <c r="G330" s="120"/>
      <c r="H330" s="199">
        <v>20000</v>
      </c>
      <c r="I330" s="204"/>
    </row>
    <row r="331" spans="1:9" ht="24.6" customHeight="1" x14ac:dyDescent="0.25">
      <c r="A331" s="21"/>
      <c r="B331" s="12"/>
      <c r="C331" s="427" t="s">
        <v>1325</v>
      </c>
      <c r="D331" s="428"/>
      <c r="E331" s="429"/>
      <c r="F331" s="12"/>
      <c r="G331" s="120"/>
      <c r="H331" s="199"/>
      <c r="I331" s="204"/>
    </row>
    <row r="332" spans="1:9" ht="34.799999999999997" customHeight="1" x14ac:dyDescent="0.25">
      <c r="A332" s="21"/>
      <c r="B332" s="12"/>
      <c r="C332" s="14" t="s">
        <v>538</v>
      </c>
      <c r="D332" s="280" t="s">
        <v>1108</v>
      </c>
      <c r="E332" s="282"/>
      <c r="F332" s="12" t="s">
        <v>95</v>
      </c>
      <c r="G332" s="120">
        <v>25</v>
      </c>
      <c r="H332" s="199"/>
      <c r="I332" s="204"/>
    </row>
    <row r="333" spans="1:9" x14ac:dyDescent="0.25">
      <c r="A333" s="21"/>
      <c r="B333" s="12"/>
      <c r="C333" s="430" t="s">
        <v>1326</v>
      </c>
      <c r="D333" s="431"/>
      <c r="E333" s="432"/>
      <c r="F333" s="12"/>
      <c r="G333" s="34"/>
      <c r="H333" s="199"/>
      <c r="I333" s="200"/>
    </row>
    <row r="334" spans="1:9" ht="39.6" customHeight="1" x14ac:dyDescent="0.25">
      <c r="A334" s="21"/>
      <c r="B334" s="12"/>
      <c r="C334" s="14" t="s">
        <v>538</v>
      </c>
      <c r="D334" s="280" t="s">
        <v>1327</v>
      </c>
      <c r="E334" s="282"/>
      <c r="F334" s="12" t="s">
        <v>95</v>
      </c>
      <c r="G334" s="120">
        <v>30</v>
      </c>
      <c r="H334" s="199"/>
      <c r="I334" s="204"/>
    </row>
    <row r="335" spans="1:9" ht="21.6" customHeight="1" x14ac:dyDescent="0.25">
      <c r="A335" s="271" t="s">
        <v>30</v>
      </c>
      <c r="B335" s="271"/>
      <c r="C335" s="271"/>
      <c r="D335" s="271"/>
      <c r="E335" s="271"/>
      <c r="F335" s="271"/>
      <c r="G335" s="271"/>
      <c r="H335" s="271"/>
      <c r="I335" s="210" t="s">
        <v>811</v>
      </c>
    </row>
    <row r="336" spans="1:9" ht="21.6" customHeight="1" x14ac:dyDescent="0.25">
      <c r="A336" s="309" t="s">
        <v>1491</v>
      </c>
      <c r="B336" s="309"/>
      <c r="C336" s="309"/>
      <c r="D336" s="309"/>
      <c r="E336" s="309"/>
      <c r="F336" s="309"/>
      <c r="G336" s="309"/>
      <c r="H336" s="309"/>
      <c r="I336" s="309"/>
    </row>
    <row r="337" spans="1:9" ht="25.2" customHeight="1" x14ac:dyDescent="0.25">
      <c r="A337" s="24" t="s">
        <v>1</v>
      </c>
      <c r="B337" s="24" t="s">
        <v>2</v>
      </c>
      <c r="C337" s="311" t="s">
        <v>3</v>
      </c>
      <c r="D337" s="312"/>
      <c r="E337" s="312"/>
      <c r="F337" s="24" t="s">
        <v>4</v>
      </c>
      <c r="G337" s="1" t="s">
        <v>5</v>
      </c>
      <c r="H337" s="190" t="s">
        <v>6</v>
      </c>
      <c r="I337" s="191" t="s">
        <v>7</v>
      </c>
    </row>
    <row r="338" spans="1:9" ht="21.6" customHeight="1" x14ac:dyDescent="0.25">
      <c r="A338" s="271" t="s">
        <v>31</v>
      </c>
      <c r="B338" s="271"/>
      <c r="C338" s="271"/>
      <c r="D338" s="271"/>
      <c r="E338" s="271"/>
      <c r="F338" s="271"/>
      <c r="G338" s="271"/>
      <c r="H338" s="271"/>
      <c r="I338" s="211"/>
    </row>
    <row r="339" spans="1:9" ht="53.4" customHeight="1" x14ac:dyDescent="0.25">
      <c r="A339" s="21"/>
      <c r="B339" s="12"/>
      <c r="C339" s="86"/>
      <c r="D339" s="280" t="s">
        <v>1328</v>
      </c>
      <c r="E339" s="282"/>
      <c r="F339" s="12"/>
      <c r="G339" s="34"/>
      <c r="H339" s="199"/>
      <c r="I339" s="200"/>
    </row>
    <row r="340" spans="1:9" ht="25.8" customHeight="1" x14ac:dyDescent="0.25">
      <c r="A340" s="21"/>
      <c r="B340" s="12"/>
      <c r="C340" s="427" t="s">
        <v>1153</v>
      </c>
      <c r="D340" s="428"/>
      <c r="E340" s="429"/>
      <c r="F340" s="12"/>
      <c r="G340" s="120"/>
      <c r="H340" s="199"/>
      <c r="I340" s="204"/>
    </row>
    <row r="341" spans="1:9" ht="19.8" customHeight="1" x14ac:dyDescent="0.25">
      <c r="A341" s="21"/>
      <c r="B341" s="12"/>
      <c r="C341" s="14" t="s">
        <v>538</v>
      </c>
      <c r="D341" s="11" t="s">
        <v>1329</v>
      </c>
      <c r="E341" s="4"/>
      <c r="F341" s="12" t="s">
        <v>77</v>
      </c>
      <c r="G341" s="120">
        <v>0</v>
      </c>
      <c r="H341" s="199"/>
      <c r="I341" s="204"/>
    </row>
    <row r="342" spans="1:9" ht="25.8" customHeight="1" x14ac:dyDescent="0.25">
      <c r="A342" s="21"/>
      <c r="B342" s="12"/>
      <c r="C342" s="427" t="s">
        <v>1330</v>
      </c>
      <c r="D342" s="428"/>
      <c r="E342" s="429"/>
      <c r="F342" s="12"/>
      <c r="G342" s="34"/>
      <c r="H342" s="199"/>
      <c r="I342" s="200"/>
    </row>
    <row r="343" spans="1:9" x14ac:dyDescent="0.25">
      <c r="A343" s="21" t="s">
        <v>1485</v>
      </c>
      <c r="B343" s="170" t="s">
        <v>1434</v>
      </c>
      <c r="C343" s="317" t="s">
        <v>925</v>
      </c>
      <c r="D343" s="289"/>
      <c r="E343" s="318"/>
      <c r="F343" s="12"/>
      <c r="G343" s="34"/>
      <c r="H343" s="199"/>
      <c r="I343" s="200"/>
    </row>
    <row r="344" spans="1:9" ht="22.2" customHeight="1" x14ac:dyDescent="0.25">
      <c r="A344" s="21"/>
      <c r="B344" s="12"/>
      <c r="C344" s="14" t="s">
        <v>538</v>
      </c>
      <c r="D344" s="11" t="s">
        <v>1117</v>
      </c>
      <c r="E344" s="4"/>
      <c r="F344" s="12" t="s">
        <v>291</v>
      </c>
      <c r="G344" s="34">
        <v>5</v>
      </c>
      <c r="H344" s="199"/>
      <c r="I344" s="204"/>
    </row>
    <row r="345" spans="1:9" x14ac:dyDescent="0.25">
      <c r="A345" s="21" t="s">
        <v>1486</v>
      </c>
      <c r="B345" s="12"/>
      <c r="C345" s="8" t="s">
        <v>1119</v>
      </c>
      <c r="D345" s="11"/>
      <c r="E345" s="4"/>
      <c r="F345" s="12"/>
      <c r="G345" s="34"/>
      <c r="H345" s="199"/>
      <c r="I345" s="204"/>
    </row>
    <row r="346" spans="1:9" ht="22.8" customHeight="1" x14ac:dyDescent="0.25">
      <c r="A346" s="21"/>
      <c r="B346" s="12"/>
      <c r="C346" s="14" t="s">
        <v>538</v>
      </c>
      <c r="D346" s="11" t="s">
        <v>1121</v>
      </c>
      <c r="E346" s="4"/>
      <c r="F346" s="12" t="s">
        <v>315</v>
      </c>
      <c r="G346" s="34">
        <v>60</v>
      </c>
      <c r="H346" s="199"/>
      <c r="I346" s="204"/>
    </row>
    <row r="347" spans="1:9" ht="36" customHeight="1" x14ac:dyDescent="0.25">
      <c r="A347" s="21"/>
      <c r="B347" s="12"/>
      <c r="C347" s="14" t="s">
        <v>540</v>
      </c>
      <c r="D347" s="280" t="s">
        <v>314</v>
      </c>
      <c r="E347" s="282"/>
      <c r="F347" s="12" t="s">
        <v>315</v>
      </c>
      <c r="G347" s="34">
        <v>0</v>
      </c>
      <c r="H347" s="199"/>
      <c r="I347" s="204"/>
    </row>
    <row r="348" spans="1:9" ht="21.6" customHeight="1" x14ac:dyDescent="0.25">
      <c r="A348" s="21"/>
      <c r="B348" s="12"/>
      <c r="C348" s="128" t="s">
        <v>1331</v>
      </c>
      <c r="D348" s="280" t="s">
        <v>1125</v>
      </c>
      <c r="E348" s="282"/>
      <c r="F348" s="12" t="s">
        <v>315</v>
      </c>
      <c r="G348" s="34">
        <v>0</v>
      </c>
      <c r="H348" s="199"/>
      <c r="I348" s="200"/>
    </row>
    <row r="349" spans="1:9" ht="21" customHeight="1" x14ac:dyDescent="0.25">
      <c r="A349" s="21"/>
      <c r="B349" s="12"/>
      <c r="C349" s="128" t="s">
        <v>1332</v>
      </c>
      <c r="D349" s="280" t="s">
        <v>1333</v>
      </c>
      <c r="E349" s="282"/>
      <c r="F349" s="12" t="s">
        <v>315</v>
      </c>
      <c r="G349" s="34">
        <v>0</v>
      </c>
      <c r="H349" s="199"/>
      <c r="I349" s="204"/>
    </row>
    <row r="350" spans="1:9" x14ac:dyDescent="0.25">
      <c r="A350" s="21" t="s">
        <v>1487</v>
      </c>
      <c r="B350" s="170" t="s">
        <v>1435</v>
      </c>
      <c r="C350" s="308" t="s">
        <v>1128</v>
      </c>
      <c r="D350" s="309"/>
      <c r="E350" s="310"/>
      <c r="F350" s="12"/>
      <c r="G350" s="34"/>
      <c r="H350" s="199"/>
      <c r="I350" s="204"/>
    </row>
    <row r="351" spans="1:9" x14ac:dyDescent="0.25">
      <c r="A351" s="21"/>
      <c r="B351" s="12"/>
      <c r="C351" s="14" t="s">
        <v>538</v>
      </c>
      <c r="D351" s="11" t="s">
        <v>1334</v>
      </c>
      <c r="E351" s="4"/>
      <c r="F351" s="12"/>
      <c r="G351" s="34"/>
      <c r="H351" s="199"/>
      <c r="I351" s="204"/>
    </row>
    <row r="352" spans="1:9" ht="48.6" customHeight="1" x14ac:dyDescent="0.25">
      <c r="A352" s="21"/>
      <c r="B352" s="12"/>
      <c r="C352" s="8"/>
      <c r="D352" s="11" t="s">
        <v>1101</v>
      </c>
      <c r="E352" s="147" t="s">
        <v>1335</v>
      </c>
      <c r="F352" s="12" t="s">
        <v>95</v>
      </c>
      <c r="G352" s="34">
        <v>75</v>
      </c>
      <c r="H352" s="199"/>
      <c r="I352" s="204"/>
    </row>
    <row r="353" spans="1:9" x14ac:dyDescent="0.25">
      <c r="A353" s="21"/>
      <c r="B353" s="12"/>
      <c r="C353" s="150" t="s">
        <v>540</v>
      </c>
      <c r="D353" s="280" t="s">
        <v>1336</v>
      </c>
      <c r="E353" s="282"/>
      <c r="F353" s="12"/>
      <c r="G353" s="34"/>
      <c r="H353" s="199"/>
      <c r="I353" s="204"/>
    </row>
    <row r="354" spans="1:9" ht="32.4" customHeight="1" x14ac:dyDescent="0.25">
      <c r="A354" s="21"/>
      <c r="B354" s="12"/>
      <c r="C354" s="150"/>
      <c r="D354" s="148" t="s">
        <v>1120</v>
      </c>
      <c r="E354" s="147" t="s">
        <v>1132</v>
      </c>
      <c r="F354" s="12" t="s">
        <v>77</v>
      </c>
      <c r="G354" s="34">
        <v>0</v>
      </c>
      <c r="H354" s="199"/>
      <c r="I354" s="204"/>
    </row>
    <row r="355" spans="1:9" x14ac:dyDescent="0.25">
      <c r="A355" s="21" t="s">
        <v>1488</v>
      </c>
      <c r="B355" s="170" t="s">
        <v>1428</v>
      </c>
      <c r="C355" s="317" t="s">
        <v>1337</v>
      </c>
      <c r="D355" s="289"/>
      <c r="E355" s="318"/>
      <c r="F355" s="12"/>
      <c r="G355" s="34"/>
      <c r="H355" s="199"/>
      <c r="I355" s="204"/>
    </row>
    <row r="356" spans="1:9" ht="37.799999999999997" customHeight="1" x14ac:dyDescent="0.25">
      <c r="A356" s="21"/>
      <c r="B356" s="12"/>
      <c r="C356" s="150" t="s">
        <v>538</v>
      </c>
      <c r="D356" s="280" t="s">
        <v>1338</v>
      </c>
      <c r="E356" s="282"/>
      <c r="F356" s="12"/>
      <c r="G356" s="34"/>
      <c r="H356" s="199"/>
      <c r="I356" s="204"/>
    </row>
    <row r="357" spans="1:9" ht="52.8" x14ac:dyDescent="0.25">
      <c r="A357" s="21"/>
      <c r="B357" s="12"/>
      <c r="C357" s="8"/>
      <c r="D357" s="11" t="s">
        <v>148</v>
      </c>
      <c r="E357" s="147" t="s">
        <v>1339</v>
      </c>
      <c r="F357" s="12" t="s">
        <v>289</v>
      </c>
      <c r="G357" s="34">
        <v>100</v>
      </c>
      <c r="H357" s="204"/>
      <c r="I357" s="204"/>
    </row>
    <row r="358" spans="1:9" ht="42" customHeight="1" x14ac:dyDescent="0.25">
      <c r="A358" s="21"/>
      <c r="B358" s="12"/>
      <c r="C358" s="8"/>
      <c r="D358" s="11" t="s">
        <v>149</v>
      </c>
      <c r="E358" s="147" t="s">
        <v>1340</v>
      </c>
      <c r="F358" s="12" t="s">
        <v>289</v>
      </c>
      <c r="G358" s="34">
        <v>100</v>
      </c>
      <c r="H358" s="204"/>
      <c r="I358" s="204"/>
    </row>
    <row r="359" spans="1:9" ht="42" customHeight="1" x14ac:dyDescent="0.25">
      <c r="A359" s="21" t="s">
        <v>1489</v>
      </c>
      <c r="B359" s="12"/>
      <c r="C359" s="281" t="s">
        <v>1341</v>
      </c>
      <c r="D359" s="280"/>
      <c r="E359" s="282"/>
      <c r="F359" s="12" t="s">
        <v>289</v>
      </c>
      <c r="G359" s="34">
        <v>100</v>
      </c>
      <c r="H359" s="204"/>
      <c r="I359" s="204"/>
    </row>
    <row r="360" spans="1:9" x14ac:dyDescent="0.25">
      <c r="A360" s="21" t="s">
        <v>1501</v>
      </c>
      <c r="B360" s="12"/>
      <c r="C360" s="307" t="s">
        <v>1119</v>
      </c>
      <c r="D360" s="299"/>
      <c r="E360" s="316"/>
      <c r="F360" s="12"/>
      <c r="G360" s="34"/>
      <c r="H360" s="204"/>
      <c r="I360" s="194"/>
    </row>
    <row r="361" spans="1:9" ht="28.8" customHeight="1" x14ac:dyDescent="0.25">
      <c r="A361" s="21"/>
      <c r="B361" s="156"/>
      <c r="C361" s="150" t="s">
        <v>538</v>
      </c>
      <c r="D361" s="280" t="s">
        <v>1137</v>
      </c>
      <c r="E361" s="282"/>
      <c r="F361" s="156"/>
      <c r="G361" s="157"/>
      <c r="H361" s="227"/>
      <c r="I361" s="228"/>
    </row>
    <row r="362" spans="1:9" ht="27.6" customHeight="1" x14ac:dyDescent="0.25">
      <c r="A362" s="21"/>
      <c r="B362" s="12"/>
      <c r="C362" s="14"/>
      <c r="D362" s="11" t="s">
        <v>1101</v>
      </c>
      <c r="E362" s="4" t="s">
        <v>1342</v>
      </c>
      <c r="F362" s="12" t="s">
        <v>289</v>
      </c>
      <c r="G362" s="34">
        <v>30</v>
      </c>
      <c r="H362" s="204"/>
      <c r="I362" s="204"/>
    </row>
    <row r="363" spans="1:9" ht="26.4" x14ac:dyDescent="0.25">
      <c r="A363" s="21"/>
      <c r="B363" s="12"/>
      <c r="C363" s="150"/>
      <c r="D363" s="148" t="s">
        <v>1103</v>
      </c>
      <c r="E363" s="184" t="s">
        <v>1490</v>
      </c>
      <c r="F363" s="21"/>
      <c r="G363" s="5"/>
      <c r="H363" s="204"/>
      <c r="I363" s="194"/>
    </row>
    <row r="364" spans="1:9" ht="30" customHeight="1" x14ac:dyDescent="0.25">
      <c r="A364" s="21"/>
      <c r="B364" s="12"/>
      <c r="C364" s="150" t="s">
        <v>540</v>
      </c>
      <c r="D364" s="299" t="s">
        <v>1343</v>
      </c>
      <c r="E364" s="299"/>
      <c r="F364" s="21"/>
      <c r="G364" s="5"/>
      <c r="H364" s="204"/>
      <c r="I364" s="204"/>
    </row>
    <row r="365" spans="1:9" ht="21.6" customHeight="1" x14ac:dyDescent="0.25">
      <c r="A365" s="21"/>
      <c r="B365" s="12"/>
      <c r="C365" s="150"/>
      <c r="D365" s="148" t="s">
        <v>1120</v>
      </c>
      <c r="E365" s="127" t="s">
        <v>1342</v>
      </c>
      <c r="F365" s="21" t="s">
        <v>289</v>
      </c>
      <c r="G365" s="5">
        <v>30</v>
      </c>
      <c r="H365" s="204"/>
      <c r="I365" s="204"/>
    </row>
    <row r="366" spans="1:9" ht="18.600000000000001" customHeight="1" x14ac:dyDescent="0.25">
      <c r="A366" s="13"/>
      <c r="B366" s="21"/>
      <c r="C366" s="149"/>
      <c r="D366" s="148" t="s">
        <v>1122</v>
      </c>
      <c r="E366" s="265" t="s">
        <v>1353</v>
      </c>
      <c r="F366" s="21"/>
      <c r="G366" s="34"/>
      <c r="H366" s="194"/>
      <c r="I366" s="204"/>
    </row>
    <row r="367" spans="1:9" ht="26.4" x14ac:dyDescent="0.25">
      <c r="A367" s="13">
        <v>5.3</v>
      </c>
      <c r="B367" s="25" t="s">
        <v>324</v>
      </c>
      <c r="C367" s="426" t="s">
        <v>1145</v>
      </c>
      <c r="D367" s="426"/>
      <c r="E367" s="426"/>
      <c r="F367" s="21"/>
      <c r="G367" s="34"/>
      <c r="H367" s="194"/>
      <c r="I367" s="204"/>
    </row>
    <row r="368" spans="1:9" ht="13.2" customHeight="1" x14ac:dyDescent="0.25">
      <c r="A368" s="13" t="s">
        <v>1116</v>
      </c>
      <c r="B368" s="21"/>
      <c r="C368" s="299" t="s">
        <v>1146</v>
      </c>
      <c r="D368" s="299"/>
      <c r="E368" s="299"/>
      <c r="F368" s="21" t="s">
        <v>532</v>
      </c>
      <c r="G368" s="34">
        <v>1</v>
      </c>
      <c r="H368" s="194"/>
      <c r="I368" s="204"/>
    </row>
    <row r="369" spans="1:9" ht="22.8" customHeight="1" x14ac:dyDescent="0.25">
      <c r="A369" s="379" t="s">
        <v>1376</v>
      </c>
      <c r="B369" s="379"/>
      <c r="C369" s="379"/>
      <c r="D369" s="379"/>
      <c r="E369" s="379"/>
      <c r="F369" s="379"/>
      <c r="G369" s="379"/>
      <c r="H369" s="379"/>
      <c r="I369" s="196" t="s">
        <v>811</v>
      </c>
    </row>
  </sheetData>
  <mergeCells count="346">
    <mergeCell ref="A369:H369"/>
    <mergeCell ref="A196:H196"/>
    <mergeCell ref="A197:I197"/>
    <mergeCell ref="C198:E198"/>
    <mergeCell ref="A199:H199"/>
    <mergeCell ref="A222:H222"/>
    <mergeCell ref="A223:I223"/>
    <mergeCell ref="C224:E224"/>
    <mergeCell ref="A225:H225"/>
    <mergeCell ref="A249:H249"/>
    <mergeCell ref="D356:E356"/>
    <mergeCell ref="C340:E340"/>
    <mergeCell ref="C342:E342"/>
    <mergeCell ref="C343:E343"/>
    <mergeCell ref="D339:E339"/>
    <mergeCell ref="C328:E328"/>
    <mergeCell ref="C331:E331"/>
    <mergeCell ref="C333:E333"/>
    <mergeCell ref="C320:E320"/>
    <mergeCell ref="C321:E321"/>
    <mergeCell ref="C322:E322"/>
    <mergeCell ref="C324:E324"/>
    <mergeCell ref="C327:E327"/>
    <mergeCell ref="C315:E315"/>
    <mergeCell ref="A95:H95"/>
    <mergeCell ref="A96:I96"/>
    <mergeCell ref="C97:E97"/>
    <mergeCell ref="A98:H98"/>
    <mergeCell ref="A125:H125"/>
    <mergeCell ref="A126:I126"/>
    <mergeCell ref="C127:E127"/>
    <mergeCell ref="A128:H128"/>
    <mergeCell ref="A149:H149"/>
    <mergeCell ref="C105:E105"/>
    <mergeCell ref="C106:E106"/>
    <mergeCell ref="C107:E107"/>
    <mergeCell ref="C108:E108"/>
    <mergeCell ref="C99:E99"/>
    <mergeCell ref="C100:E100"/>
    <mergeCell ref="C101:E101"/>
    <mergeCell ref="C102:E102"/>
    <mergeCell ref="C103:E103"/>
    <mergeCell ref="C104:E104"/>
    <mergeCell ref="C113:E113"/>
    <mergeCell ref="C114:E114"/>
    <mergeCell ref="C115:E115"/>
    <mergeCell ref="C116:E116"/>
    <mergeCell ref="C117:E117"/>
    <mergeCell ref="C289:E289"/>
    <mergeCell ref="C290:E290"/>
    <mergeCell ref="C291:E291"/>
    <mergeCell ref="C292:E292"/>
    <mergeCell ref="C293:E293"/>
    <mergeCell ref="C294:E294"/>
    <mergeCell ref="C295:E295"/>
    <mergeCell ref="C296:E296"/>
    <mergeCell ref="C297:E297"/>
    <mergeCell ref="C317:E317"/>
    <mergeCell ref="C318:E318"/>
    <mergeCell ref="C319:E319"/>
    <mergeCell ref="C298:E298"/>
    <mergeCell ref="C299:E299"/>
    <mergeCell ref="C300:E300"/>
    <mergeCell ref="C303:E303"/>
    <mergeCell ref="C304:E304"/>
    <mergeCell ref="C305:E305"/>
    <mergeCell ref="C310:E310"/>
    <mergeCell ref="C316:E316"/>
    <mergeCell ref="C301:E301"/>
    <mergeCell ref="C302:E302"/>
    <mergeCell ref="C311:E311"/>
    <mergeCell ref="C312:E312"/>
    <mergeCell ref="A306:H306"/>
    <mergeCell ref="A307:I307"/>
    <mergeCell ref="C308:E308"/>
    <mergeCell ref="A309:H309"/>
    <mergeCell ref="C313:E313"/>
    <mergeCell ref="C314:E314"/>
    <mergeCell ref="C360:E360"/>
    <mergeCell ref="D364:E364"/>
    <mergeCell ref="C367:E367"/>
    <mergeCell ref="C368:E368"/>
    <mergeCell ref="C359:E359"/>
    <mergeCell ref="D361:E361"/>
    <mergeCell ref="D329:E329"/>
    <mergeCell ref="D330:E330"/>
    <mergeCell ref="D332:E332"/>
    <mergeCell ref="D334:E334"/>
    <mergeCell ref="C350:E350"/>
    <mergeCell ref="C355:E355"/>
    <mergeCell ref="D347:E347"/>
    <mergeCell ref="D348:E348"/>
    <mergeCell ref="D349:E349"/>
    <mergeCell ref="D353:E353"/>
    <mergeCell ref="A335:H335"/>
    <mergeCell ref="A336:I336"/>
    <mergeCell ref="C337:E337"/>
    <mergeCell ref="A338:H338"/>
    <mergeCell ref="C286:E286"/>
    <mergeCell ref="C287:E287"/>
    <mergeCell ref="C288:E288"/>
    <mergeCell ref="A277:H277"/>
    <mergeCell ref="A278:I278"/>
    <mergeCell ref="C279:E279"/>
    <mergeCell ref="A280:H280"/>
    <mergeCell ref="C267:E267"/>
    <mergeCell ref="C268:E268"/>
    <mergeCell ref="C269:E269"/>
    <mergeCell ref="C270:E270"/>
    <mergeCell ref="C271:E271"/>
    <mergeCell ref="C272:E272"/>
    <mergeCell ref="C273:E273"/>
    <mergeCell ref="C274:E274"/>
    <mergeCell ref="C275:E275"/>
    <mergeCell ref="C276:E276"/>
    <mergeCell ref="C281:E281"/>
    <mergeCell ref="C282:E282"/>
    <mergeCell ref="C283:E283"/>
    <mergeCell ref="C284:E284"/>
    <mergeCell ref="C285:E285"/>
    <mergeCell ref="C258:E258"/>
    <mergeCell ref="C259:E259"/>
    <mergeCell ref="C260:E260"/>
    <mergeCell ref="C261:E261"/>
    <mergeCell ref="C262:E262"/>
    <mergeCell ref="C263:E263"/>
    <mergeCell ref="C264:E264"/>
    <mergeCell ref="C265:E265"/>
    <mergeCell ref="C266:E266"/>
    <mergeCell ref="C245:E245"/>
    <mergeCell ref="C246:E246"/>
    <mergeCell ref="C247:E247"/>
    <mergeCell ref="C248:E248"/>
    <mergeCell ref="C253:E253"/>
    <mergeCell ref="C254:E254"/>
    <mergeCell ref="C255:E255"/>
    <mergeCell ref="C256:E256"/>
    <mergeCell ref="C257:E257"/>
    <mergeCell ref="A250:I250"/>
    <mergeCell ref="C251:E251"/>
    <mergeCell ref="A252:H252"/>
    <mergeCell ref="C243:E243"/>
    <mergeCell ref="C244:E244"/>
    <mergeCell ref="C227:E227"/>
    <mergeCell ref="C228:E228"/>
    <mergeCell ref="C229:E229"/>
    <mergeCell ref="C230:E230"/>
    <mergeCell ref="C231:E231"/>
    <mergeCell ref="C232:E232"/>
    <mergeCell ref="C233:E233"/>
    <mergeCell ref="C234:E234"/>
    <mergeCell ref="C235:E235"/>
    <mergeCell ref="C236:E236"/>
    <mergeCell ref="C220:E220"/>
    <mergeCell ref="C221:E221"/>
    <mergeCell ref="C226:E226"/>
    <mergeCell ref="C237:E237"/>
    <mergeCell ref="C238:E238"/>
    <mergeCell ref="C239:E239"/>
    <mergeCell ref="C240:E240"/>
    <mergeCell ref="C241:E241"/>
    <mergeCell ref="C242:E242"/>
    <mergeCell ref="C14:E14"/>
    <mergeCell ref="C15:E15"/>
    <mergeCell ref="C16:E16"/>
    <mergeCell ref="C17:E17"/>
    <mergeCell ref="C18:E18"/>
    <mergeCell ref="C203:E203"/>
    <mergeCell ref="C204:E204"/>
    <mergeCell ref="C205:E205"/>
    <mergeCell ref="C206:E206"/>
    <mergeCell ref="C182:E182"/>
    <mergeCell ref="C39:E39"/>
    <mergeCell ref="C40:E40"/>
    <mergeCell ref="C41:E41"/>
    <mergeCell ref="C42:E42"/>
    <mergeCell ref="C43:E43"/>
    <mergeCell ref="C44:E44"/>
    <mergeCell ref="C19:E19"/>
    <mergeCell ref="C36:E36"/>
    <mergeCell ref="C37:E37"/>
    <mergeCell ref="C38:E38"/>
    <mergeCell ref="C30:E30"/>
    <mergeCell ref="C31:E31"/>
    <mergeCell ref="C32:E32"/>
    <mergeCell ref="C34:E34"/>
    <mergeCell ref="C8:E8"/>
    <mergeCell ref="C9:E9"/>
    <mergeCell ref="C10:E10"/>
    <mergeCell ref="C11:E11"/>
    <mergeCell ref="C12:E12"/>
    <mergeCell ref="C13:E13"/>
    <mergeCell ref="A1:I1"/>
    <mergeCell ref="C2:E2"/>
    <mergeCell ref="C4:E4"/>
    <mergeCell ref="C5:E5"/>
    <mergeCell ref="C6:E6"/>
    <mergeCell ref="C7:E7"/>
    <mergeCell ref="C35:E35"/>
    <mergeCell ref="C20:E20"/>
    <mergeCell ref="C21:E21"/>
    <mergeCell ref="C22:E22"/>
    <mergeCell ref="C23:E23"/>
    <mergeCell ref="C28:E28"/>
    <mergeCell ref="C29:E29"/>
    <mergeCell ref="C55:E55"/>
    <mergeCell ref="C56:E56"/>
    <mergeCell ref="A24:H24"/>
    <mergeCell ref="A47:H47"/>
    <mergeCell ref="A48:I48"/>
    <mergeCell ref="C49:E49"/>
    <mergeCell ref="A50:H50"/>
    <mergeCell ref="A25:I25"/>
    <mergeCell ref="C26:E26"/>
    <mergeCell ref="A27:H27"/>
    <mergeCell ref="C58:E58"/>
    <mergeCell ref="C59:E59"/>
    <mergeCell ref="C61:E61"/>
    <mergeCell ref="C60:E60"/>
    <mergeCell ref="C45:E45"/>
    <mergeCell ref="C46:E46"/>
    <mergeCell ref="C51:E51"/>
    <mergeCell ref="C52:E52"/>
    <mergeCell ref="C53:E53"/>
    <mergeCell ref="C54:E54"/>
    <mergeCell ref="C69:E69"/>
    <mergeCell ref="C70:E70"/>
    <mergeCell ref="C82:E82"/>
    <mergeCell ref="C67:E67"/>
    <mergeCell ref="C81:E81"/>
    <mergeCell ref="C62:E62"/>
    <mergeCell ref="C63:E63"/>
    <mergeCell ref="C64:E64"/>
    <mergeCell ref="C65:E65"/>
    <mergeCell ref="C66:E66"/>
    <mergeCell ref="A73:H73"/>
    <mergeCell ref="A74:I74"/>
    <mergeCell ref="C75:E75"/>
    <mergeCell ref="A76:H76"/>
    <mergeCell ref="C71:E71"/>
    <mergeCell ref="C68:E68"/>
    <mergeCell ref="C77:E77"/>
    <mergeCell ref="C78:E78"/>
    <mergeCell ref="C79:E79"/>
    <mergeCell ref="C80:E80"/>
    <mergeCell ref="C72:E72"/>
    <mergeCell ref="C89:E89"/>
    <mergeCell ref="C90:E90"/>
    <mergeCell ref="C91:E91"/>
    <mergeCell ref="C93:E93"/>
    <mergeCell ref="C94:E94"/>
    <mergeCell ref="C83:E83"/>
    <mergeCell ref="C84:E84"/>
    <mergeCell ref="C85:E85"/>
    <mergeCell ref="C86:E86"/>
    <mergeCell ref="C87:E87"/>
    <mergeCell ref="C88:E88"/>
    <mergeCell ref="C92:E92"/>
    <mergeCell ref="C118:E118"/>
    <mergeCell ref="C109:E109"/>
    <mergeCell ref="C110:E110"/>
    <mergeCell ref="C111:E111"/>
    <mergeCell ref="C112:E112"/>
    <mergeCell ref="C119:E119"/>
    <mergeCell ref="C120:E120"/>
    <mergeCell ref="C121:E121"/>
    <mergeCell ref="C122:E122"/>
    <mergeCell ref="C123:E123"/>
    <mergeCell ref="C124:E124"/>
    <mergeCell ref="C135:E135"/>
    <mergeCell ref="C136:E136"/>
    <mergeCell ref="C137:E137"/>
    <mergeCell ref="C138:E138"/>
    <mergeCell ref="C139:E139"/>
    <mergeCell ref="C140:E140"/>
    <mergeCell ref="C129:E129"/>
    <mergeCell ref="C130:E130"/>
    <mergeCell ref="C131:E131"/>
    <mergeCell ref="C132:E132"/>
    <mergeCell ref="C133:E133"/>
    <mergeCell ref="C134:E134"/>
    <mergeCell ref="C141:E141"/>
    <mergeCell ref="C142:E142"/>
    <mergeCell ref="C143:E143"/>
    <mergeCell ref="C144:E144"/>
    <mergeCell ref="C145:E145"/>
    <mergeCell ref="C146:E146"/>
    <mergeCell ref="A150:I150"/>
    <mergeCell ref="C151:E151"/>
    <mergeCell ref="A152:H152"/>
    <mergeCell ref="C161:E161"/>
    <mergeCell ref="C162:E162"/>
    <mergeCell ref="C163:E163"/>
    <mergeCell ref="C164:E164"/>
    <mergeCell ref="C155:E155"/>
    <mergeCell ref="C156:E156"/>
    <mergeCell ref="C157:E157"/>
    <mergeCell ref="C158:E158"/>
    <mergeCell ref="C147:E147"/>
    <mergeCell ref="C148:E148"/>
    <mergeCell ref="C153:E153"/>
    <mergeCell ref="C154:E154"/>
    <mergeCell ref="C213:E213"/>
    <mergeCell ref="C208:E208"/>
    <mergeCell ref="C209:E209"/>
    <mergeCell ref="C210:E210"/>
    <mergeCell ref="C211:E211"/>
    <mergeCell ref="C212:E212"/>
    <mergeCell ref="C192:E192"/>
    <mergeCell ref="C193:E193"/>
    <mergeCell ref="C185:E185"/>
    <mergeCell ref="C186:E186"/>
    <mergeCell ref="C187:E187"/>
    <mergeCell ref="C181:E181"/>
    <mergeCell ref="C183:E183"/>
    <mergeCell ref="C184:E184"/>
    <mergeCell ref="C191:E191"/>
    <mergeCell ref="C188:E188"/>
    <mergeCell ref="C189:E189"/>
    <mergeCell ref="C190:E190"/>
    <mergeCell ref="C175:E175"/>
    <mergeCell ref="C176:E176"/>
    <mergeCell ref="C214:E214"/>
    <mergeCell ref="C215:E215"/>
    <mergeCell ref="C216:E216"/>
    <mergeCell ref="C217:E217"/>
    <mergeCell ref="C218:E218"/>
    <mergeCell ref="C219:E219"/>
    <mergeCell ref="C195:E195"/>
    <mergeCell ref="C194:E194"/>
    <mergeCell ref="C33:E33"/>
    <mergeCell ref="C177:E177"/>
    <mergeCell ref="C178:E178"/>
    <mergeCell ref="C179:E179"/>
    <mergeCell ref="C165:E165"/>
    <mergeCell ref="C166:E166"/>
    <mergeCell ref="C167:E167"/>
    <mergeCell ref="C168:E168"/>
    <mergeCell ref="C169:E169"/>
    <mergeCell ref="C170:E170"/>
    <mergeCell ref="A171:H171"/>
    <mergeCell ref="A172:I172"/>
    <mergeCell ref="C173:E173"/>
    <mergeCell ref="A174:H174"/>
    <mergeCell ref="C159:E159"/>
    <mergeCell ref="C160:E160"/>
  </mergeCells>
  <phoneticPr fontId="16" type="noConversion"/>
  <pageMargins left="0.7" right="0.7" top="0.75" bottom="0.75" header="0.3" footer="0.3"/>
  <pageSetup paperSize="9" scale="70" orientation="portrait" r:id="rId1"/>
  <rowBreaks count="13" manualBreakCount="13">
    <brk id="24" max="16383" man="1"/>
    <brk id="47" max="16383" man="1"/>
    <brk id="73" max="16383" man="1"/>
    <brk id="95" max="16383" man="1"/>
    <brk id="125" max="16383" man="1"/>
    <brk id="149" max="16383" man="1"/>
    <brk id="171" max="16383" man="1"/>
    <brk id="196" max="16383" man="1"/>
    <brk id="222" max="16383" man="1"/>
    <brk id="249" max="16383" man="1"/>
    <brk id="277" max="16383" man="1"/>
    <brk id="306" max="16383" man="1"/>
    <brk id="33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1B8D8054AED1346B7C2191BC2DF93AD" ma:contentTypeVersion="16" ma:contentTypeDescription="Create a new document." ma:contentTypeScope="" ma:versionID="4dd004ed5500ad87a9783e4359c06ee8">
  <xsd:schema xmlns:xsd="http://www.w3.org/2001/XMLSchema" xmlns:xs="http://www.w3.org/2001/XMLSchema" xmlns:p="http://schemas.microsoft.com/office/2006/metadata/properties" xmlns:ns2="ffbbe6a0-b99f-4673-bdbf-bac78972c1df" xmlns:ns3="272ea449-68dd-4473-8d21-0344ce1d8437" targetNamespace="http://schemas.microsoft.com/office/2006/metadata/properties" ma:root="true" ma:fieldsID="bccb1742090430015cdb2ce927874faa" ns2:_="" ns3:_="">
    <xsd:import namespace="ffbbe6a0-b99f-4673-bdbf-bac78972c1df"/>
    <xsd:import namespace="272ea449-68dd-4473-8d21-0344ce1d843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bbe6a0-b99f-4673-bdbf-bac78972c1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8826cc9-f448-4488-b212-c4f9771767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72ea449-68dd-4473-8d21-0344ce1d843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0b6e511-2593-4d6e-afaf-118e36e2efe7}" ma:internalName="TaxCatchAll" ma:showField="CatchAllData" ma:web="272ea449-68dd-4473-8d21-0344ce1d84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7E1598-E84C-4477-9E1C-35D81407F261}">
  <ds:schemaRefs>
    <ds:schemaRef ds:uri="http://schemas.microsoft.com/sharepoint/v3/contenttype/forms"/>
  </ds:schemaRefs>
</ds:datastoreItem>
</file>

<file path=customXml/itemProps2.xml><?xml version="1.0" encoding="utf-8"?>
<ds:datastoreItem xmlns:ds="http://schemas.openxmlformats.org/officeDocument/2006/customXml" ds:itemID="{0E83CFDD-B30E-4ADC-A422-83480F73FD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bbe6a0-b99f-4673-bdbf-bac78972c1df"/>
    <ds:schemaRef ds:uri="272ea449-68dd-4473-8d21-0344ce1d84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SUMMARY</vt:lpstr>
      <vt:lpstr>SEC 1 - P&amp;G</vt:lpstr>
      <vt:lpstr>SEC 2 -OWSS PS 1</vt:lpstr>
      <vt:lpstr>SEC 3 - OWSS PS 2 </vt:lpstr>
      <vt:lpstr>SEC 4 -OWSS PS 3 </vt:lpstr>
      <vt:lpstr>SEC 5 - EWSS WTW</vt:lpstr>
      <vt:lpstr>SEC 6 - EWSS PS</vt:lpstr>
      <vt:lpstr>'SEC 2 -OWSS PS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banzi mvukuzo</dc:creator>
  <cp:lastModifiedBy>Makgalemele Mapulane</cp:lastModifiedBy>
  <cp:lastPrinted>2023-02-20T13:38:04Z</cp:lastPrinted>
  <dcterms:created xsi:type="dcterms:W3CDTF">2022-07-14T18:17:32Z</dcterms:created>
  <dcterms:modified xsi:type="dcterms:W3CDTF">2023-03-16T11:04:50Z</dcterms:modified>
</cp:coreProperties>
</file>