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codeName="{28389E77-7640-9E18-AD5C-E98E2F4A8B83}"/>
  <workbookPr showInkAnnotation="0" codeName="ThisWorkbook"/>
  <mc:AlternateContent xmlns:mc="http://schemas.openxmlformats.org/markup-compatibility/2006">
    <mc:Choice Requires="x15">
      <x15ac:absPath xmlns:x15ac="http://schemas.microsoft.com/office/spreadsheetml/2010/11/ac" url="D:\DWYPD Grietie\RFPs\2026\RFP 01 202627\Published Documents\"/>
    </mc:Choice>
  </mc:AlternateContent>
  <xr:revisionPtr revIDLastSave="0" documentId="8_{84BE8F25-1D3F-4A26-9ACC-819CF3514EAA}" xr6:coauthVersionLast="47" xr6:coauthVersionMax="47" xr10:uidLastSave="{00000000-0000-0000-0000-000000000000}"/>
  <bookViews>
    <workbookView xWindow="28680" yWindow="-120" windowWidth="29040" windowHeight="15720"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<sst xmlns="http://schemas.openxmlformats.org/spreadsheetml/2006/main" count="127" uniqueCount="103">
  <si>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</si>
  <si>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</si>
  <si>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</si>
  <si>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</si>
  <si>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</si>
  <si>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</si>
  <si>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</si>
  <si>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</si>
  <si>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</si>
  <si>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</si>
  <si>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</si>
  <si>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</si>
  <si>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</si>
  <si>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</si>
  <si>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</si>
  <si>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</si>
  <si>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</si>
  <si>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</si>
  <si>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</si>
  <si>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</si>
  <si>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</si>
  <si>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</si>
  <si>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</si>
  <si>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</si>
  <si>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</si>
  <si>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</si>
  <si>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</si>
  <si>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</si>
  <si>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</si>
  <si>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</si>
  <si>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</si>
  <si>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</si>
  <si>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</si>
  <si>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</si>
  <si>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</si>
  <si>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</si>
  <si>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</si>
  <si>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</si>
  <si>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</si>
  <si>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</si>
  <si>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</si>
  <si>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</si>
  <si>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</si>
  <si>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</si>
  <si>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</si>
  <si>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</si>
  <si>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</si>
  <si>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</si>
  <si>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</si>
  <si>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</si>
  <si>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</si>
  <si>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</si>
  <si>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</si>
  <si>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</si>
  <si>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</si>
  <si>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</si>
  <si>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</si>
  <si>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</si>
  <si>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</si>
  <si>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</si>
  <si>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</si>
  <si>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</si>
  <si>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</si>
  <si>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</si>
  <si>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</si>
  <si>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</si>
  <si>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</si>
  <si>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</si>
  <si>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</si>
  <si>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</si>
  <si>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</si>
  <si>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</si>
  <si>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</si>
  <si>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</si>
  <si>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</si>
  <si>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</si>
  <si>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</si>
  <si>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</si>
  <si>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</si>
  <si>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</si>
  <si>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</si>
  <si>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</si>
  <si>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</si>
  <si>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</si>
  <si>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</si>
  <si>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</si>
  <si>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</si>
  <si>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</si>
  <si>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</si>
  <si>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</si>
  <si>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</si>
  <si>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</si>
  <si>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</si>
  <si>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</si>
  <si>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</si>
  <si>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</si>
  <si>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</si>
  <si>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</si>
  <si>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</si>
  <si>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</si>
  <si>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</si>
  <si>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Research Study on Fair and Equitable Competition for Women, including Young Women, and Women with Disabilities in South Africa</t>
  </si>
  <si>
    <t>RFP 01 - 2026/27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</si>
</sst>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0" fontId="2" fillId="2" borderId="1" xfId="0" applyFont="1" applyFill="1" applyBorder="1" applyAlignment="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0" fillId="2" borderId="1" xfId="0" applyFill="1" applyBorder="1" applyAlignment="1">
      <alignment horizontal="left" vertical="center"/>
    </xf>
    <xf numFmtId="44" fontId="6" fillId="0" borderId="1" xfId="2" applyFont="1" applyBorder="1" applyAlignment="1" applyProtection="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243840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CM%20templates/2022%20Templates/Procurement/SCM%20ToR%20Template%20Annexure%20B.xlsm" TargetMode="External"/><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zoomScaleNormal="100" zoomScaleSheetLayoutView="100" workbookViewId="0">
      <selection activeCell="X12" sqref="X12"/>
    </sheetView>
  </sheetViews>
  <sheetFormatPr defaultColWidth="9.28515625" defaultRowHeight="12" x14ac:dyDescent="0.25"/>
  <cols>
    <col min="1" max="1" width="3.85546875" style="26" customWidth="1"/>
    <col min="2" max="4" width="8.85546875" style="26" customWidth="1"/>
    <col min="5" max="7" width="9.85546875" style="26" customWidth="1"/>
    <col min="8" max="8" width="8.85546875" style="26" customWidth="1"/>
    <col min="9" max="10" width="11.42578125" style="26" customWidth="1"/>
    <col min="11" max="11" width="8.85546875" style="26" customWidth="1"/>
    <col min="12" max="12" width="4.140625" style="26" customWidth="1"/>
    <col min="13" max="16" width="8.85546875" style="26" customWidth="1"/>
    <col min="17" max="16384" width="9.28515625" style="26"/>
  </cols>
  <sheetData>
    <row r="2" spans="2:15" x14ac:dyDescent="0.25">
      <c r="G2" s="96" t="s">
        <v>61</v>
      </c>
      <c r="H2" s="97"/>
      <c r="I2" s="97"/>
      <c r="J2" s="97"/>
      <c r="K2" s="97"/>
    </row>
    <row r="3" spans="2:15" x14ac:dyDescent="0.25">
      <c r="G3" s="97"/>
      <c r="H3" s="97"/>
      <c r="I3" s="97"/>
      <c r="J3" s="97"/>
      <c r="K3" s="97"/>
    </row>
    <row r="4" spans="2:15" x14ac:dyDescent="0.25">
      <c r="G4" s="97"/>
      <c r="H4" s="97"/>
      <c r="I4" s="97"/>
      <c r="J4" s="97"/>
      <c r="K4" s="97"/>
    </row>
    <row r="5" spans="2:15" x14ac:dyDescent="0.25">
      <c r="G5" s="97"/>
      <c r="H5" s="97"/>
      <c r="I5" s="97"/>
      <c r="J5" s="97"/>
      <c r="K5" s="97"/>
    </row>
    <row r="7" spans="2:15" x14ac:dyDescent="0.25">
      <c r="B7" s="103" t="s">
        <v>47</v>
      </c>
      <c r="C7" s="104"/>
      <c r="D7" s="98" t="s">
        <v>102</v>
      </c>
      <c r="E7" s="98"/>
      <c r="F7" s="98"/>
      <c r="G7" s="101" t="s">
        <v>71</v>
      </c>
      <c r="H7" s="101"/>
      <c r="I7" s="101"/>
      <c r="J7" s="102"/>
      <c r="K7" s="98"/>
    </row>
    <row r="8" spans="2:15" x14ac:dyDescent="0.25">
      <c r="G8" s="101" t="s">
        <v>72</v>
      </c>
      <c r="H8" s="101"/>
      <c r="I8" s="101"/>
      <c r="J8" s="64"/>
    </row>
    <row r="10" spans="2:15" ht="24.6" customHeight="1" x14ac:dyDescent="0.25">
      <c r="B10" s="101" t="s">
        <v>42</v>
      </c>
      <c r="C10" s="101"/>
      <c r="D10" s="99" t="s">
        <v>101</v>
      </c>
      <c r="E10" s="99"/>
      <c r="F10" s="99"/>
      <c r="G10" s="99"/>
      <c r="H10" s="99"/>
      <c r="I10" s="99"/>
      <c r="J10" s="99"/>
      <c r="K10" s="99"/>
    </row>
    <row r="12" spans="2:15" x14ac:dyDescent="0.25">
      <c r="B12" s="101" t="s">
        <v>43</v>
      </c>
      <c r="C12" s="101"/>
      <c r="D12" s="100"/>
      <c r="E12" s="100"/>
      <c r="F12" s="100"/>
      <c r="G12" s="100"/>
      <c r="H12" s="100"/>
      <c r="I12" s="100"/>
      <c r="J12" s="100"/>
      <c r="K12" s="100"/>
    </row>
    <row r="14" spans="2:15" x14ac:dyDescent="0.25">
      <c r="F14" s="27" t="s">
        <v>82</v>
      </c>
      <c r="G14" s="27" t="s">
        <v>83</v>
      </c>
    </row>
    <row r="15" spans="2:15" x14ac:dyDescent="0.25">
      <c r="B15" s="101" t="s">
        <v>45</v>
      </c>
      <c r="C15" s="101"/>
      <c r="D15" s="101"/>
      <c r="E15" s="101"/>
      <c r="F15" s="78">
        <v>0</v>
      </c>
      <c r="G15" s="62">
        <f>Team!T2</f>
        <v>0</v>
      </c>
      <c r="I15" s="97" t="s">
        <v>89</v>
      </c>
      <c r="J15" s="97"/>
      <c r="K15" s="97"/>
    </row>
    <row r="16" spans="2:15" x14ac:dyDescent="0.25">
      <c r="B16" s="105" t="s">
        <v>78</v>
      </c>
      <c r="C16" s="105"/>
      <c r="D16" s="105"/>
      <c r="E16" s="105"/>
      <c r="F16" s="79">
        <v>0.3</v>
      </c>
      <c r="G16" s="63">
        <f>IFERROR(Team!S14,0)</f>
        <v>0</v>
      </c>
      <c r="I16" s="27" t="s">
        <v>7</v>
      </c>
      <c r="J16" s="27" t="s">
        <v>8</v>
      </c>
      <c r="K16" s="27" t="s">
        <v>46</v>
      </c>
      <c r="N16" s="26">
        <f>IFERROR(IF(G16&lt;F16,1,0),0)</f>
        <v>1</v>
      </c>
      <c r="O16" s="26">
        <f>IFERROR(IF(G16&gt;=F16,1,0),0)</f>
        <v>0</v>
      </c>
    </row>
    <row r="17" spans="2:15" x14ac:dyDescent="0.25">
      <c r="B17" s="105" t="s">
        <v>58</v>
      </c>
      <c r="C17" s="105"/>
      <c r="D17" s="105"/>
      <c r="E17" s="105"/>
      <c r="F17" s="79">
        <v>0.4</v>
      </c>
      <c r="G17" s="63">
        <f>IFERROR(Team!S10,0)</f>
        <v>0</v>
      </c>
      <c r="I17" s="28">
        <f>Deliverables!E26</f>
        <v>0</v>
      </c>
      <c r="J17" s="28">
        <f>Deliverables!E27</f>
        <v>0</v>
      </c>
      <c r="K17" s="62">
        <f>Deliverables!E28</f>
        <v>0</v>
      </c>
      <c r="N17" s="26">
        <f>IFERROR(IF(G17&lt;F17,1,0),0)</f>
        <v>1</v>
      </c>
      <c r="O17" s="26">
        <f>IFERROR(IF(G17&gt;=F17,1,0),0)</f>
        <v>0</v>
      </c>
    </row>
    <row r="18" spans="2:15" x14ac:dyDescent="0.25">
      <c r="B18" s="105" t="s">
        <v>59</v>
      </c>
      <c r="C18" s="105"/>
      <c r="D18" s="105"/>
      <c r="E18" s="105"/>
      <c r="F18" s="79">
        <v>0.3</v>
      </c>
      <c r="G18" s="63">
        <f>IFERROR(Team!N22,0)</f>
        <v>0</v>
      </c>
      <c r="J18" s="29" t="s">
        <v>53</v>
      </c>
      <c r="K18" s="30">
        <f>K17/30</f>
        <v>0</v>
      </c>
      <c r="N18" s="26">
        <f>IFERROR(IF(G18&lt;F18,1,0),0)</f>
        <v>1</v>
      </c>
      <c r="O18" s="26">
        <f>IFERROR(IF(G18&gt;=F18,1,0),0)</f>
        <v>0</v>
      </c>
    </row>
    <row r="19" spans="2:15" x14ac:dyDescent="0.25">
      <c r="B19" s="105" t="s">
        <v>99</v>
      </c>
      <c r="C19" s="105"/>
      <c r="D19" s="105"/>
      <c r="E19" s="105"/>
      <c r="F19" s="79">
        <v>7.0000000000000007E-2</v>
      </c>
      <c r="G19" s="63">
        <f>IFERROR(Team!S11,0)</f>
        <v>0</v>
      </c>
      <c r="K19" s="86"/>
      <c r="N19" s="26">
        <f>IFERROR(IF(G19&lt;F19,1,0),0)</f>
        <v>1</v>
      </c>
      <c r="O19" s="26">
        <f>IFERROR(IF(G19&gt;=F19,1,0),0)</f>
        <v>0</v>
      </c>
    </row>
    <row r="20" spans="2:15" x14ac:dyDescent="0.25">
      <c r="B20" s="105" t="s">
        <v>85</v>
      </c>
      <c r="C20" s="105"/>
      <c r="D20" s="105"/>
      <c r="E20" s="105"/>
      <c r="F20" s="79">
        <v>0.3</v>
      </c>
      <c r="G20" s="63" t="e">
        <f>Team!U20</f>
        <v>#DIV/0!</v>
      </c>
      <c r="N20" s="26">
        <f>IFERROR(IF(G20&lt;F20,1,0),0)</f>
        <v>0</v>
      </c>
      <c r="O20" s="26">
        <f>IFERROR(IF(G20&gt;=F20,1,0),0)</f>
        <v>0</v>
      </c>
    </row>
    <row r="21" spans="2:15" x14ac:dyDescent="0.25">
      <c r="B21" s="101" t="s">
        <v>73</v>
      </c>
      <c r="C21" s="101"/>
      <c r="D21" s="101"/>
      <c r="E21" s="101"/>
      <c r="F21" s="80">
        <v>3</v>
      </c>
      <c r="G21" s="31">
        <f>IF(N21&gt;0,1,IF(O22&gt;2,4,3))</f>
        <v>1</v>
      </c>
      <c r="N21" s="32">
        <f>SUM(N16:N20)</f>
        <v>4</v>
      </c>
      <c r="O21" s="33">
        <f>SUM(O16:O20)</f>
        <v>0</v>
      </c>
    </row>
    <row r="22" spans="2:15" x14ac:dyDescent="0.25">
      <c r="B22" s="34"/>
      <c r="C22" s="34"/>
      <c r="D22" s="34"/>
      <c r="E22" s="34"/>
      <c r="F22" s="35"/>
      <c r="O22" s="32">
        <f>IF(O21&gt;0,O21,0)</f>
        <v>0</v>
      </c>
    </row>
    <row r="24" spans="2:15" x14ac:dyDescent="0.25">
      <c r="B24" s="97" t="s">
        <v>67</v>
      </c>
      <c r="C24" s="97"/>
      <c r="D24" s="97"/>
      <c r="E24" s="97"/>
      <c r="F24" s="97"/>
      <c r="G24" s="97"/>
      <c r="H24" s="97"/>
      <c r="I24" s="97"/>
      <c r="J24" s="97"/>
      <c r="K24" s="97"/>
    </row>
    <row r="25" spans="2:15" ht="12" customHeight="1" x14ac:dyDescent="0.25">
      <c r="B25" s="107" t="s">
        <v>76</v>
      </c>
      <c r="C25" s="108"/>
      <c r="D25" s="108"/>
      <c r="E25" s="108"/>
      <c r="F25" s="108"/>
      <c r="G25" s="108"/>
      <c r="H25" s="108"/>
      <c r="I25" s="109"/>
      <c r="J25" s="106">
        <f>Costing!C31</f>
        <v>0</v>
      </c>
      <c r="K25" s="106"/>
    </row>
    <row r="26" spans="2:15" x14ac:dyDescent="0.25">
      <c r="B26" s="110"/>
      <c r="C26" s="111"/>
      <c r="D26" s="111"/>
      <c r="E26" s="111"/>
      <c r="F26" s="111"/>
      <c r="G26" s="111"/>
      <c r="H26" s="111"/>
      <c r="I26" s="112"/>
      <c r="J26" s="106"/>
      <c r="K26" s="106"/>
    </row>
    <row r="27" spans="2:15" x14ac:dyDescent="0.25">
      <c r="B27" s="110"/>
      <c r="C27" s="111"/>
      <c r="D27" s="111"/>
      <c r="E27" s="111"/>
      <c r="F27" s="111"/>
      <c r="G27" s="111"/>
      <c r="H27" s="111"/>
      <c r="I27" s="112"/>
      <c r="J27" s="106"/>
      <c r="K27" s="106"/>
    </row>
    <row r="28" spans="2:15" x14ac:dyDescent="0.25">
      <c r="B28" s="113"/>
      <c r="C28" s="114"/>
      <c r="D28" s="114"/>
      <c r="E28" s="114"/>
      <c r="F28" s="114"/>
      <c r="G28" s="114"/>
      <c r="H28" s="114"/>
      <c r="I28" s="115"/>
      <c r="J28" s="106"/>
      <c r="K28" s="106"/>
    </row>
    <row r="29" spans="2:15" x14ac:dyDescent="0.25">
      <c r="B29" s="59"/>
      <c r="C29" s="59"/>
      <c r="D29" s="59"/>
      <c r="E29" s="60"/>
      <c r="F29" s="58"/>
    </row>
    <row r="30" spans="2:15" x14ac:dyDescent="0.25">
      <c r="B30" s="33"/>
      <c r="C30" s="33"/>
      <c r="D30" s="33"/>
      <c r="E30" s="33"/>
      <c r="F30" s="33"/>
      <c r="G30" s="33"/>
      <c r="H30" s="33"/>
      <c r="I30" s="33"/>
      <c r="J30" s="33"/>
      <c r="K30" s="33"/>
    </row>
    <row r="31" spans="2:15" x14ac:dyDescent="0.25">
      <c r="B31" s="90" t="s">
        <v>92</v>
      </c>
      <c r="C31" s="90"/>
      <c r="D31" s="90"/>
      <c r="E31" s="90"/>
      <c r="F31" s="90"/>
      <c r="G31" s="90"/>
    </row>
    <row r="32" spans="2:15" x14ac:dyDescent="0.25">
      <c r="B32" s="91" t="s">
        <v>68</v>
      </c>
      <c r="C32" s="91"/>
      <c r="D32" s="91"/>
      <c r="E32" s="91"/>
      <c r="F32" s="91"/>
      <c r="G32" s="91"/>
    </row>
    <row r="33" spans="2:11" x14ac:dyDescent="0.25">
      <c r="B33" s="34"/>
      <c r="C33" s="34"/>
      <c r="D33" s="34"/>
      <c r="E33" s="34"/>
      <c r="F33" s="34"/>
      <c r="G33" s="34"/>
    </row>
    <row r="34" spans="2:11" x14ac:dyDescent="0.25">
      <c r="B34" s="93" t="s">
        <v>69</v>
      </c>
      <c r="C34" s="93"/>
      <c r="D34" s="93"/>
      <c r="E34" s="93"/>
      <c r="F34" s="93"/>
      <c r="G34" s="93"/>
      <c r="H34" s="93"/>
      <c r="I34" s="93"/>
      <c r="J34" s="93"/>
      <c r="K34" s="93"/>
    </row>
    <row r="35" spans="2:11" x14ac:dyDescent="0.25">
      <c r="B35" s="93"/>
      <c r="C35" s="93"/>
      <c r="D35" s="93"/>
      <c r="E35" s="93"/>
      <c r="F35" s="93"/>
      <c r="G35" s="93"/>
      <c r="H35" s="93"/>
      <c r="I35" s="93"/>
      <c r="J35" s="93"/>
      <c r="K35" s="93"/>
    </row>
    <row r="37" spans="2:11" x14ac:dyDescent="0.25">
      <c r="B37" s="92" t="s">
        <v>62</v>
      </c>
      <c r="C37" s="92"/>
      <c r="D37" s="92"/>
      <c r="E37" s="92"/>
      <c r="G37" s="94" t="s">
        <v>75</v>
      </c>
      <c r="H37" s="94"/>
      <c r="I37" s="94"/>
      <c r="J37" s="94"/>
      <c r="K37" s="94"/>
    </row>
    <row r="38" spans="2:11" x14ac:dyDescent="0.25">
      <c r="B38" s="95" t="s">
        <v>66</v>
      </c>
      <c r="C38" s="95"/>
      <c r="D38" s="95"/>
      <c r="E38" s="95"/>
      <c r="G38" s="94"/>
      <c r="H38" s="94"/>
      <c r="I38" s="94"/>
      <c r="J38" s="94"/>
      <c r="K38" s="94"/>
    </row>
    <row r="39" spans="2:11" x14ac:dyDescent="0.25">
      <c r="B39" s="95"/>
      <c r="C39" s="95"/>
      <c r="D39" s="95"/>
      <c r="E39" s="95"/>
      <c r="G39" s="94"/>
      <c r="H39" s="94"/>
      <c r="I39" s="94"/>
      <c r="J39" s="94"/>
      <c r="K39" s="94"/>
    </row>
    <row r="40" spans="2:11" x14ac:dyDescent="0.25">
      <c r="B40" s="95"/>
      <c r="C40" s="95"/>
      <c r="D40" s="95"/>
      <c r="E40" s="95"/>
    </row>
    <row r="41" spans="2:11" x14ac:dyDescent="0.25">
      <c r="B41" s="95"/>
      <c r="C41" s="95"/>
      <c r="D41" s="95"/>
      <c r="E41" s="95"/>
    </row>
    <row r="42" spans="2:11" ht="15" customHeight="1" x14ac:dyDescent="0.25">
      <c r="B42" s="87" t="s">
        <v>63</v>
      </c>
      <c r="C42" s="88"/>
      <c r="D42" s="88"/>
      <c r="E42" s="89"/>
    </row>
    <row r="43" spans="2:11" ht="15" customHeight="1" x14ac:dyDescent="0.25">
      <c r="B43" s="87" t="s">
        <v>64</v>
      </c>
      <c r="C43" s="88"/>
      <c r="D43" s="88"/>
      <c r="E43" s="89"/>
    </row>
    <row r="44" spans="2:11" ht="15" customHeight="1" x14ac:dyDescent="0.25">
      <c r="B44" s="87" t="s">
        <v>65</v>
      </c>
      <c r="C44" s="88"/>
      <c r="D44" s="88"/>
      <c r="E44" s="89"/>
    </row>
  </sheetData>
  <sheetProtection algorithmName="SHA-512" hashValue="NkXtZD+X8Wx4sx081oy29aj92y8vTH6qnsC9Y3e9+uPVIxAdXys8Ubw7gRGQ5Y1SqKENhRh/T61wCqxuFStP8w==" saltValue="RBk98sTEnqIKm+HS0vVq+w==" spinCount="100000" sheet="1" objects="1" scenarios="1"/>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28515625" defaultRowHeight="12" x14ac:dyDescent="0.25"/>
  <cols>
    <col min="1" max="1" width="4.140625" customWidth="1"/>
    <col min="2" max="2" width="24" customWidth="1"/>
    <col min="3" max="3" width="30" customWidth="1"/>
    <col min="4" max="4" width="31.28515625" customWidth="1"/>
    <col min="5" max="5" width="5.85546875" customWidth="1"/>
    <col min="6" max="6" width="6" customWidth="1"/>
    <col min="7" max="7" width="9.28515625" bestFit="1" customWidth="1"/>
    <col min="8" max="8" width="9.140625" customWidth="1"/>
    <col min="9" max="9" width="12.42578125" customWidth="1"/>
    <col min="10" max="10" width="6.7109375" style="25" customWidth="1"/>
    <col min="11" max="12" width="5.7109375" customWidth="1"/>
    <col min="20" max="20" width="11.42578125" customWidth="1"/>
    <col min="21" max="21" width="17" customWidth="1"/>
    <col min="22" max="22" width="16.42578125" customWidth="1"/>
  </cols>
  <sheetData>
    <row r="1" spans="1:22" x14ac:dyDescent="0.25">
      <c r="A1" s="116" t="s">
        <v>35</v>
      </c>
      <c r="B1" s="116"/>
      <c r="C1" s="116"/>
      <c r="D1" s="116"/>
      <c r="E1" s="116"/>
      <c r="F1" s="116"/>
      <c r="G1" s="116"/>
      <c r="H1" s="116"/>
      <c r="I1" s="116"/>
      <c r="J1" s="116"/>
      <c r="K1" s="116"/>
      <c r="L1" s="8"/>
      <c r="N1">
        <f ca="1">YEAR(NOW())</f>
        <v>2026</v>
      </c>
      <c r="T1" s="10" t="s">
        <v>44</v>
      </c>
    </row>
    <row r="2" spans="1:22" x14ac:dyDescent="0.25">
      <c r="A2" s="124" t="str">
        <f>"Bidder Name: "&amp;'Bid Summary'!D12</f>
        <v xml:space="preserve">Bidder Name: </v>
      </c>
      <c r="B2" s="124"/>
      <c r="C2" s="124"/>
      <c r="D2" s="125"/>
      <c r="E2" s="121" t="str">
        <f>"Bid Ref: "&amp;'Bid Summary'!D7</f>
        <v>Bid Ref: RFP 01 - 2026/27</v>
      </c>
      <c r="F2" s="122"/>
      <c r="G2" s="122"/>
      <c r="H2" s="122"/>
      <c r="I2" s="122"/>
      <c r="J2" s="122"/>
      <c r="K2" s="123"/>
      <c r="L2" s="9"/>
      <c r="P2" s="10"/>
      <c r="Q2" s="10"/>
      <c r="R2" s="10"/>
      <c r="S2" s="81" t="s">
        <v>51</v>
      </c>
      <c r="T2" s="10">
        <f>COUNTIF(J4:J19,"&gt;0")</f>
        <v>0</v>
      </c>
    </row>
    <row r="3" spans="1:22" x14ac:dyDescent="0.25">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5">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5">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5">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5">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5">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5">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5">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5">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5">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5">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5">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5">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5">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5">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5">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5">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5">
      <c r="J20" s="21">
        <f>SUM(J4:J19)</f>
        <v>0</v>
      </c>
      <c r="N20" s="77" t="e">
        <f>AVERAGEIF(N4:N19,"&lt;&gt;0")</f>
        <v>#DIV/0!</v>
      </c>
      <c r="T20" t="s">
        <v>88</v>
      </c>
      <c r="U20" s="23" t="e">
        <f>U19/V19</f>
        <v>#DIV/0!</v>
      </c>
    </row>
    <row r="21" spans="1:22" x14ac:dyDescent="0.25">
      <c r="J21" s="22"/>
      <c r="M21" s="10" t="s">
        <v>56</v>
      </c>
      <c r="N21" s="10">
        <f>COUNTIFS(N4:N19,"&lt;36",N4:N19,"&gt;0")</f>
        <v>0</v>
      </c>
    </row>
    <row r="22" spans="1:22" ht="12" customHeight="1" x14ac:dyDescent="0.25">
      <c r="B22" s="27" t="s">
        <v>74</v>
      </c>
      <c r="C22" s="120" t="s">
        <v>100</v>
      </c>
      <c r="D22" s="120"/>
      <c r="J22" s="22"/>
      <c r="M22" s="10" t="s">
        <v>57</v>
      </c>
      <c r="N22" s="23" t="e">
        <f>N21/T2</f>
        <v>#DIV/0!</v>
      </c>
    </row>
    <row r="23" spans="1:22" x14ac:dyDescent="0.25">
      <c r="B23" s="117" t="s">
        <v>66</v>
      </c>
      <c r="C23" s="120"/>
      <c r="D23" s="120"/>
      <c r="J23" s="22"/>
    </row>
    <row r="24" spans="1:22" x14ac:dyDescent="0.25">
      <c r="B24" s="118"/>
      <c r="C24" s="120"/>
      <c r="D24" s="120"/>
      <c r="J24" s="22"/>
    </row>
    <row r="25" spans="1:22" x14ac:dyDescent="0.25">
      <c r="B25" s="118"/>
      <c r="C25" s="120"/>
      <c r="D25" s="120"/>
      <c r="J25" s="22"/>
    </row>
    <row r="26" spans="1:22" x14ac:dyDescent="0.25">
      <c r="B26" s="119"/>
      <c r="C26" s="120"/>
      <c r="D26" s="120"/>
      <c r="J26" s="24"/>
    </row>
    <row r="27" spans="1:22" x14ac:dyDescent="0.25">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topLeftCell="A6" zoomScaleNormal="100" zoomScaleSheetLayoutView="100" workbookViewId="0">
      <selection activeCell="C12" sqref="C12"/>
    </sheetView>
  </sheetViews>
  <sheetFormatPr defaultColWidth="9.28515625" defaultRowHeight="12" x14ac:dyDescent="0.25"/>
  <cols>
    <col min="1" max="1" width="21.85546875" style="17" customWidth="1"/>
    <col min="2" max="2" width="29.28515625" style="17" customWidth="1"/>
    <col min="3" max="3" width="26.42578125" style="17" customWidth="1"/>
    <col min="4" max="5" width="11.85546875" style="17" customWidth="1"/>
    <col min="6" max="6" width="12.42578125" style="42" customWidth="1"/>
    <col min="7" max="8" width="9.28515625" style="17"/>
    <col min="9" max="9" width="7" style="17" customWidth="1"/>
    <col min="10" max="10" width="29.140625" style="17" customWidth="1"/>
    <col min="11" max="16384" width="9.28515625" style="17"/>
  </cols>
  <sheetData>
    <row r="1" spans="1:11" x14ac:dyDescent="0.25">
      <c r="A1" s="97" t="s">
        <v>36</v>
      </c>
      <c r="B1" s="97"/>
      <c r="C1" s="97"/>
      <c r="D1" s="97"/>
      <c r="E1" s="97"/>
      <c r="F1" s="97"/>
      <c r="H1" s="37" t="s">
        <v>48</v>
      </c>
    </row>
    <row r="2" spans="1:11" x14ac:dyDescent="0.25">
      <c r="A2" s="103" t="str">
        <f>"Bidder Name: "&amp;'Bid Summary'!D12</f>
        <v xml:space="preserve">Bidder Name: </v>
      </c>
      <c r="B2" s="104"/>
      <c r="C2" s="126"/>
      <c r="D2" s="127" t="str">
        <f>"Bid Ref: "&amp;'Bid Summary'!D7</f>
        <v>Bid Ref: RFP 01 - 2026/27</v>
      </c>
      <c r="E2" s="127"/>
      <c r="F2" s="127"/>
    </row>
    <row r="3" spans="1:11" ht="24" x14ac:dyDescent="0.25">
      <c r="A3" s="27" t="s">
        <v>0</v>
      </c>
      <c r="B3" s="27" t="s">
        <v>1</v>
      </c>
      <c r="C3" s="38" t="s">
        <v>30</v>
      </c>
      <c r="D3" s="27" t="s">
        <v>2</v>
      </c>
      <c r="E3" s="27" t="s">
        <v>3</v>
      </c>
      <c r="F3" s="39" t="s">
        <v>4</v>
      </c>
    </row>
    <row r="4" spans="1:11" x14ac:dyDescent="0.25">
      <c r="A4" s="1"/>
      <c r="B4" s="1"/>
      <c r="C4" s="1"/>
      <c r="D4" s="2"/>
      <c r="E4" s="2"/>
      <c r="F4" s="3"/>
      <c r="I4"/>
      <c r="J4" s="92" t="s">
        <v>50</v>
      </c>
      <c r="K4" s="92"/>
    </row>
    <row r="5" spans="1:11" x14ac:dyDescent="0.25">
      <c r="A5" s="1"/>
      <c r="B5" s="1"/>
      <c r="C5" s="1"/>
      <c r="D5" s="2"/>
      <c r="E5" s="2"/>
      <c r="F5" s="3"/>
      <c r="I5" s="7">
        <v>1</v>
      </c>
      <c r="J5" s="40">
        <f>Team!B4</f>
        <v>0</v>
      </c>
      <c r="K5" s="10">
        <f>COUNTIF($A$4:$A$48,J5)</f>
        <v>0</v>
      </c>
    </row>
    <row r="6" spans="1:11" x14ac:dyDescent="0.25">
      <c r="A6" s="1"/>
      <c r="B6" s="1"/>
      <c r="C6" s="1"/>
      <c r="D6" s="2"/>
      <c r="E6" s="2"/>
      <c r="F6" s="3"/>
      <c r="I6" s="7">
        <v>2</v>
      </c>
      <c r="J6" s="10">
        <f>Team!B5</f>
        <v>0</v>
      </c>
      <c r="K6" s="10">
        <f t="shared" ref="K6:K20" si="0">COUNTIF($A$4:$A$48,J6)</f>
        <v>0</v>
      </c>
    </row>
    <row r="7" spans="1:11" x14ac:dyDescent="0.25">
      <c r="A7" s="1"/>
      <c r="B7" s="1"/>
      <c r="C7" s="1"/>
      <c r="D7" s="2"/>
      <c r="E7" s="2"/>
      <c r="F7" s="3"/>
      <c r="I7" s="7">
        <v>3</v>
      </c>
      <c r="J7" s="10">
        <f>Team!B6</f>
        <v>0</v>
      </c>
      <c r="K7" s="10">
        <f t="shared" si="0"/>
        <v>0</v>
      </c>
    </row>
    <row r="8" spans="1:11" x14ac:dyDescent="0.25">
      <c r="A8" s="1"/>
      <c r="B8" s="1"/>
      <c r="C8" s="1"/>
      <c r="D8" s="2"/>
      <c r="E8" s="2"/>
      <c r="F8" s="3"/>
      <c r="I8" s="7">
        <v>4</v>
      </c>
      <c r="J8" s="10">
        <f>Team!B7</f>
        <v>0</v>
      </c>
      <c r="K8" s="10">
        <f t="shared" si="0"/>
        <v>0</v>
      </c>
    </row>
    <row r="9" spans="1:11" x14ac:dyDescent="0.25">
      <c r="A9" s="1"/>
      <c r="B9" s="1"/>
      <c r="C9" s="1"/>
      <c r="D9" s="2"/>
      <c r="E9" s="2"/>
      <c r="F9" s="3"/>
      <c r="I9" s="7">
        <v>5</v>
      </c>
      <c r="J9" s="10">
        <f>Team!B8</f>
        <v>0</v>
      </c>
      <c r="K9" s="10">
        <f t="shared" si="0"/>
        <v>0</v>
      </c>
    </row>
    <row r="10" spans="1:11" x14ac:dyDescent="0.25">
      <c r="A10" s="1"/>
      <c r="B10" s="1"/>
      <c r="C10" s="1"/>
      <c r="D10" s="2"/>
      <c r="E10" s="2"/>
      <c r="F10" s="3"/>
      <c r="I10" s="7">
        <v>6</v>
      </c>
      <c r="J10" s="10">
        <f>Team!B9</f>
        <v>0</v>
      </c>
      <c r="K10" s="10">
        <f t="shared" si="0"/>
        <v>0</v>
      </c>
    </row>
    <row r="11" spans="1:11" x14ac:dyDescent="0.25">
      <c r="A11" s="1"/>
      <c r="B11" s="1"/>
      <c r="C11" s="1"/>
      <c r="D11" s="2"/>
      <c r="E11" s="2"/>
      <c r="F11" s="3"/>
      <c r="I11" s="7">
        <v>7</v>
      </c>
      <c r="J11" s="10">
        <f>Team!B10</f>
        <v>0</v>
      </c>
      <c r="K11" s="10">
        <f t="shared" si="0"/>
        <v>0</v>
      </c>
    </row>
    <row r="12" spans="1:11" x14ac:dyDescent="0.25">
      <c r="A12" s="1"/>
      <c r="B12" s="1"/>
      <c r="C12" s="1"/>
      <c r="D12" s="2"/>
      <c r="E12" s="2"/>
      <c r="F12" s="3"/>
      <c r="I12" s="7">
        <v>8</v>
      </c>
      <c r="J12" s="10">
        <f>Team!B11</f>
        <v>0</v>
      </c>
      <c r="K12" s="10">
        <f t="shared" si="0"/>
        <v>0</v>
      </c>
    </row>
    <row r="13" spans="1:11" x14ac:dyDescent="0.25">
      <c r="A13" s="1"/>
      <c r="B13" s="1"/>
      <c r="C13" s="1"/>
      <c r="D13" s="2"/>
      <c r="E13" s="2"/>
      <c r="F13" s="3"/>
      <c r="I13" s="7">
        <v>9</v>
      </c>
      <c r="J13" s="10">
        <f>Team!B12</f>
        <v>0</v>
      </c>
      <c r="K13" s="10">
        <f t="shared" si="0"/>
        <v>0</v>
      </c>
    </row>
    <row r="14" spans="1:11" x14ac:dyDescent="0.25">
      <c r="A14" s="1"/>
      <c r="B14" s="1"/>
      <c r="C14" s="1"/>
      <c r="D14" s="2"/>
      <c r="E14" s="2"/>
      <c r="F14" s="3"/>
      <c r="I14" s="7">
        <v>10</v>
      </c>
      <c r="J14" s="10">
        <f>Team!B13</f>
        <v>0</v>
      </c>
      <c r="K14" s="10">
        <f t="shared" si="0"/>
        <v>0</v>
      </c>
    </row>
    <row r="15" spans="1:11" x14ac:dyDescent="0.25">
      <c r="A15" s="1"/>
      <c r="B15" s="1"/>
      <c r="C15" s="1"/>
      <c r="D15" s="2"/>
      <c r="E15" s="2"/>
      <c r="F15" s="3"/>
      <c r="I15" s="7">
        <v>11</v>
      </c>
      <c r="J15" s="10">
        <f>Team!B14</f>
        <v>0</v>
      </c>
      <c r="K15" s="10">
        <f t="shared" si="0"/>
        <v>0</v>
      </c>
    </row>
    <row r="16" spans="1:11" x14ac:dyDescent="0.25">
      <c r="A16" s="1"/>
      <c r="B16" s="1"/>
      <c r="C16" s="1"/>
      <c r="D16" s="2"/>
      <c r="E16" s="2"/>
      <c r="F16" s="3"/>
      <c r="I16" s="7">
        <v>12</v>
      </c>
      <c r="J16" s="10">
        <f>Team!B15</f>
        <v>0</v>
      </c>
      <c r="K16" s="10">
        <f t="shared" si="0"/>
        <v>0</v>
      </c>
    </row>
    <row r="17" spans="1:11" x14ac:dyDescent="0.25">
      <c r="A17" s="1"/>
      <c r="B17" s="1"/>
      <c r="C17" s="1"/>
      <c r="D17" s="2"/>
      <c r="E17" s="2"/>
      <c r="F17" s="3"/>
      <c r="I17" s="7">
        <v>13</v>
      </c>
      <c r="J17" s="10">
        <f>Team!B16</f>
        <v>0</v>
      </c>
      <c r="K17" s="10">
        <f t="shared" si="0"/>
        <v>0</v>
      </c>
    </row>
    <row r="18" spans="1:11" x14ac:dyDescent="0.25">
      <c r="A18" s="1"/>
      <c r="B18" s="1"/>
      <c r="C18" s="1"/>
      <c r="D18" s="2"/>
      <c r="E18" s="2"/>
      <c r="F18" s="3"/>
      <c r="I18" s="7">
        <v>14</v>
      </c>
      <c r="J18" s="10">
        <f>Team!B17</f>
        <v>0</v>
      </c>
      <c r="K18" s="10">
        <f t="shared" si="0"/>
        <v>0</v>
      </c>
    </row>
    <row r="19" spans="1:11" x14ac:dyDescent="0.25">
      <c r="A19" s="1"/>
      <c r="B19" s="1"/>
      <c r="C19" s="1"/>
      <c r="D19" s="2"/>
      <c r="E19" s="2"/>
      <c r="F19" s="3"/>
      <c r="I19" s="7">
        <v>15</v>
      </c>
      <c r="J19" s="10">
        <f>Team!B18</f>
        <v>0</v>
      </c>
      <c r="K19" s="10">
        <f t="shared" si="0"/>
        <v>0</v>
      </c>
    </row>
    <row r="20" spans="1:11" x14ac:dyDescent="0.25">
      <c r="A20" s="1"/>
      <c r="B20" s="1"/>
      <c r="C20" s="1"/>
      <c r="D20" s="2"/>
      <c r="E20" s="2"/>
      <c r="F20" s="3"/>
      <c r="I20" s="41" t="s">
        <v>49</v>
      </c>
      <c r="J20" s="10" t="str">
        <f>Team!B19</f>
        <v>Other</v>
      </c>
      <c r="K20" s="10">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27" t="s">
        <v>74</v>
      </c>
      <c r="D50" s="94" t="s">
        <v>77</v>
      </c>
      <c r="E50" s="94"/>
      <c r="F50" s="94"/>
    </row>
    <row r="51" spans="2:6" x14ac:dyDescent="0.25">
      <c r="B51" s="117" t="s">
        <v>66</v>
      </c>
      <c r="D51" s="94"/>
      <c r="E51" s="94"/>
      <c r="F51" s="94"/>
    </row>
    <row r="52" spans="2:6" x14ac:dyDescent="0.25">
      <c r="B52" s="118"/>
      <c r="D52" s="94"/>
      <c r="E52" s="94"/>
      <c r="F52" s="94"/>
    </row>
    <row r="53" spans="2:6" x14ac:dyDescent="0.25">
      <c r="B53" s="118"/>
      <c r="D53" s="94"/>
      <c r="E53" s="94"/>
      <c r="F53" s="94"/>
    </row>
    <row r="54" spans="2:6" x14ac:dyDescent="0.25">
      <c r="B54" s="119"/>
      <c r="D54" s="94"/>
      <c r="E54" s="94"/>
      <c r="F54" s="9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O36" sqref="O36"/>
    </sheetView>
  </sheetViews>
  <sheetFormatPr defaultColWidth="9.28515625" defaultRowHeight="12" x14ac:dyDescent="0.25"/>
  <cols>
    <col min="1" max="1" width="4.42578125" customWidth="1"/>
    <col min="2" max="2" width="32.85546875" customWidth="1"/>
    <col min="3" max="3" width="6.85546875" customWidth="1"/>
    <col min="4" max="5" width="12.85546875" customWidth="1"/>
    <col min="6" max="6" width="8.140625" customWidth="1"/>
    <col min="7" max="7" width="13.28515625" style="25" customWidth="1"/>
    <col min="8" max="23" width="4.42578125" style="44" customWidth="1"/>
    <col min="26" max="26" width="5.85546875" customWidth="1"/>
    <col min="27" max="27" width="35.7109375" customWidth="1"/>
    <col min="28" max="28" width="6.85546875" customWidth="1"/>
    <col min="30" max="45" width="8.85546875" style="44" customWidth="1"/>
    <col min="46" max="47" width="9.28515625" style="44"/>
  </cols>
  <sheetData>
    <row r="1" spans="1:47" x14ac:dyDescent="0.25">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5">
      <c r="A2" s="130" t="str">
        <f>"Bidder Name: "&amp;'Bid Summary'!D12</f>
        <v xml:space="preserve">Bidder Name: </v>
      </c>
      <c r="B2" s="130"/>
      <c r="C2" s="130"/>
      <c r="D2" s="130"/>
      <c r="E2" s="130" t="str">
        <f>"Bid Ref: "&amp;'Bid Summary'!D7</f>
        <v>Bid Ref: RFP 01 - 2026/27</v>
      </c>
      <c r="F2" s="130"/>
      <c r="G2" s="130"/>
      <c r="H2" s="97" t="s">
        <v>28</v>
      </c>
      <c r="I2" s="97"/>
      <c r="J2" s="97"/>
      <c r="K2" s="97"/>
      <c r="L2" s="97"/>
      <c r="M2" s="97"/>
      <c r="N2" s="97"/>
      <c r="O2" s="97"/>
      <c r="P2" s="97"/>
      <c r="Q2" s="97"/>
      <c r="R2" s="97"/>
      <c r="S2" s="97"/>
      <c r="T2" s="97"/>
      <c r="U2" s="97"/>
      <c r="V2" s="97"/>
      <c r="W2" s="97"/>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5">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92" t="s">
        <v>50</v>
      </c>
      <c r="AB3" s="92"/>
      <c r="AT3" s="71"/>
      <c r="AU3" s="71"/>
    </row>
    <row r="4" spans="1:47" x14ac:dyDescent="0.25">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5">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5">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5">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5">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5">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5">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5">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5">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5">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5">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5">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5">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5">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5">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5">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5">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5">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5">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5">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5">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5">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5">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5">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5">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5">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5">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5">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G14" sqref="G14"/>
    </sheetView>
  </sheetViews>
  <sheetFormatPr defaultColWidth="9.28515625" defaultRowHeight="12" x14ac:dyDescent="0.25"/>
  <cols>
    <col min="1" max="1" width="4.140625" style="17" customWidth="1"/>
    <col min="2" max="2" width="69.42578125" style="17" customWidth="1"/>
    <col min="3" max="3" width="19.140625" style="17" customWidth="1"/>
    <col min="4" max="16384" width="9.28515625" style="17"/>
  </cols>
  <sheetData>
    <row r="1" spans="1:3" x14ac:dyDescent="0.25">
      <c r="A1" s="127" t="s">
        <v>41</v>
      </c>
      <c r="B1" s="127"/>
      <c r="C1" s="127"/>
    </row>
    <row r="2" spans="1:3" x14ac:dyDescent="0.25">
      <c r="A2" s="131" t="str">
        <f>"Bidder Name: "&amp;'Bid Summary'!D12</f>
        <v xml:space="preserve">Bidder Name: </v>
      </c>
      <c r="B2" s="131"/>
      <c r="C2" s="131"/>
    </row>
    <row r="3" spans="1:3" x14ac:dyDescent="0.25">
      <c r="A3" s="131" t="str">
        <f>"Bid Ref: "&amp;'Bid Summary'!D7</f>
        <v>Bid Ref: RFP 01 - 2026/27</v>
      </c>
      <c r="B3" s="131"/>
      <c r="C3" s="131"/>
    </row>
    <row r="4" spans="1:3" x14ac:dyDescent="0.25">
      <c r="A4" s="53" t="s">
        <v>6</v>
      </c>
      <c r="B4" s="54" t="s">
        <v>5</v>
      </c>
      <c r="C4" s="53" t="s">
        <v>31</v>
      </c>
    </row>
    <row r="6" spans="1:3" s="37" customFormat="1" ht="12" customHeight="1" x14ac:dyDescent="0.25">
      <c r="A6" s="133" t="s">
        <v>37</v>
      </c>
      <c r="B6" s="134"/>
      <c r="C6" s="55">
        <f>SUM(C7:C12)</f>
        <v>0</v>
      </c>
    </row>
    <row r="7" spans="1:3" ht="12" customHeight="1" x14ac:dyDescent="0.25">
      <c r="A7" s="7">
        <v>1</v>
      </c>
      <c r="B7" s="6" t="s">
        <v>90</v>
      </c>
      <c r="C7" s="56">
        <f>Deliverables!G24</f>
        <v>0</v>
      </c>
    </row>
    <row r="8" spans="1:3" ht="12" customHeight="1" x14ac:dyDescent="0.25">
      <c r="A8" s="7">
        <v>2</v>
      </c>
      <c r="B8" s="6" t="s">
        <v>33</v>
      </c>
      <c r="C8" s="5"/>
    </row>
    <row r="9" spans="1:3" ht="12" customHeight="1" x14ac:dyDescent="0.25">
      <c r="A9" s="7">
        <v>3</v>
      </c>
      <c r="B9" s="6" t="s">
        <v>34</v>
      </c>
      <c r="C9" s="5"/>
    </row>
    <row r="10" spans="1:3" ht="12" customHeight="1" x14ac:dyDescent="0.25">
      <c r="A10" s="7">
        <v>4</v>
      </c>
      <c r="B10" s="6" t="s">
        <v>40</v>
      </c>
      <c r="C10" s="5"/>
    </row>
    <row r="11" spans="1:3" ht="12" customHeight="1" x14ac:dyDescent="0.25">
      <c r="A11" s="7">
        <v>5</v>
      </c>
      <c r="B11" s="1" t="s">
        <v>20</v>
      </c>
      <c r="C11" s="5"/>
    </row>
    <row r="12" spans="1:3" ht="12" customHeight="1" x14ac:dyDescent="0.25">
      <c r="A12" s="7">
        <v>6</v>
      </c>
      <c r="B12" s="1" t="s">
        <v>20</v>
      </c>
      <c r="C12" s="5"/>
    </row>
    <row r="13" spans="1:3" ht="12" customHeight="1" x14ac:dyDescent="0.25">
      <c r="C13" s="57"/>
    </row>
    <row r="14" spans="1:3" s="37" customFormat="1" ht="12" customHeight="1" x14ac:dyDescent="0.25">
      <c r="A14" s="133" t="s">
        <v>38</v>
      </c>
      <c r="B14" s="134"/>
      <c r="C14" s="55">
        <f>SUM(C15:C29)</f>
        <v>0</v>
      </c>
    </row>
    <row r="15" spans="1:3" ht="12" customHeight="1" x14ac:dyDescent="0.25">
      <c r="A15" s="7">
        <v>1</v>
      </c>
      <c r="B15" s="1"/>
      <c r="C15" s="5"/>
    </row>
    <row r="16" spans="1:3" ht="12" customHeight="1" x14ac:dyDescent="0.25">
      <c r="A16" s="7">
        <v>2</v>
      </c>
      <c r="B16" s="1"/>
      <c r="C16" s="5"/>
    </row>
    <row r="17" spans="1:3" ht="12" customHeight="1" x14ac:dyDescent="0.25">
      <c r="A17" s="7">
        <v>3</v>
      </c>
      <c r="B17" s="1"/>
      <c r="C17" s="5"/>
    </row>
    <row r="18" spans="1:3" ht="12" customHeight="1" x14ac:dyDescent="0.25">
      <c r="A18" s="7">
        <v>4</v>
      </c>
      <c r="B18" s="1"/>
      <c r="C18" s="5"/>
    </row>
    <row r="19" spans="1:3" ht="12" customHeight="1" x14ac:dyDescent="0.25">
      <c r="A19" s="7">
        <v>5</v>
      </c>
      <c r="B19" s="1"/>
      <c r="C19" s="5"/>
    </row>
    <row r="20" spans="1:3" ht="12" customHeight="1" x14ac:dyDescent="0.25">
      <c r="A20" s="7">
        <v>6</v>
      </c>
      <c r="B20" s="1"/>
      <c r="C20" s="5"/>
    </row>
    <row r="21" spans="1:3" ht="12" customHeight="1" x14ac:dyDescent="0.25">
      <c r="A21" s="7">
        <v>7</v>
      </c>
      <c r="B21" s="1"/>
      <c r="C21" s="5"/>
    </row>
    <row r="22" spans="1:3" ht="12" customHeight="1" x14ac:dyDescent="0.25">
      <c r="A22" s="7">
        <v>8</v>
      </c>
      <c r="B22" s="1"/>
      <c r="C22" s="5"/>
    </row>
    <row r="23" spans="1:3" ht="12" customHeight="1" x14ac:dyDescent="0.25">
      <c r="A23" s="7">
        <v>9</v>
      </c>
      <c r="B23" s="1"/>
      <c r="C23" s="5"/>
    </row>
    <row r="24" spans="1:3" ht="12" customHeight="1" x14ac:dyDescent="0.25">
      <c r="A24" s="7">
        <v>10</v>
      </c>
      <c r="B24" s="1"/>
      <c r="C24" s="5"/>
    </row>
    <row r="25" spans="1:3" ht="12" customHeight="1" x14ac:dyDescent="0.25">
      <c r="A25" s="7">
        <v>11</v>
      </c>
      <c r="B25" s="1"/>
      <c r="C25" s="5"/>
    </row>
    <row r="26" spans="1:3" ht="12" customHeight="1" x14ac:dyDescent="0.25">
      <c r="A26" s="7">
        <v>12</v>
      </c>
      <c r="B26" s="1"/>
      <c r="C26" s="5"/>
    </row>
    <row r="27" spans="1:3" ht="12" customHeight="1" x14ac:dyDescent="0.25">
      <c r="A27" s="7">
        <v>13</v>
      </c>
      <c r="B27" s="1"/>
      <c r="C27" s="5"/>
    </row>
    <row r="28" spans="1:3" ht="12" customHeight="1" x14ac:dyDescent="0.25">
      <c r="A28" s="7">
        <v>14</v>
      </c>
      <c r="B28" s="1"/>
      <c r="C28" s="5"/>
    </row>
    <row r="29" spans="1:3" ht="12" customHeight="1" x14ac:dyDescent="0.25">
      <c r="A29" s="7">
        <v>15</v>
      </c>
      <c r="B29" s="1"/>
      <c r="C29" s="5"/>
    </row>
    <row r="31" spans="1:3" ht="71.25" customHeight="1" x14ac:dyDescent="0.25">
      <c r="A31" s="132" t="s">
        <v>39</v>
      </c>
      <c r="B31" s="132"/>
      <c r="C31" s="61">
        <f>C6+C14</f>
        <v>0</v>
      </c>
    </row>
    <row r="33" spans="3:3" x14ac:dyDescent="0.25">
      <c r="C33" s="27" t="s">
        <v>74</v>
      </c>
    </row>
    <row r="34" spans="3:3" x14ac:dyDescent="0.25">
      <c r="C34" s="117" t="s">
        <v>66</v>
      </c>
    </row>
    <row r="35" spans="3:3" x14ac:dyDescent="0.25">
      <c r="C35" s="118"/>
    </row>
    <row r="36" spans="3:3" x14ac:dyDescent="0.25">
      <c r="C36" s="118"/>
    </row>
    <row r="37" spans="3:3" x14ac:dyDescent="0.25">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2020-12-22T16:43:38Z</cp:lastPrinted>
  <dcterms:created xsi:type="dcterms:W3CDTF">2017-10-03T07:01:25Z</dcterms:created>
  <dcterms:modified xsi:type="dcterms:W3CDTF">2026-04-22T09:45:53Z</dcterms:modified>
</cp:coreProperties>
</file>