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idcza-my.sharepoint.com/personal/hleketah_idc_co_za/Documents/Desktop/"/>
    </mc:Choice>
  </mc:AlternateContent>
  <xr:revisionPtr revIDLastSave="0" documentId="8_{5D6DE22D-019F-44BA-B6DE-00E95EE39738}" xr6:coauthVersionLast="47" xr6:coauthVersionMax="47" xr10:uidLastSave="{00000000-0000-0000-0000-000000000000}"/>
  <bookViews>
    <workbookView xWindow="-120" yWindow="-120" windowWidth="29040" windowHeight="15720" firstSheet="3" activeTab="7" xr2:uid="{00000000-000D-0000-FFFF-FFFF00000000}"/>
  </bookViews>
  <sheets>
    <sheet name="A_On-site Resource" sheetId="1" r:id="rId1"/>
    <sheet name="AdHoc_Requirements" sheetId="2" r:id="rId2"/>
    <sheet name="B_Rental Equipment" sheetId="3" r:id="rId3"/>
    <sheet name="C_Consumables" sheetId="4" r:id="rId4"/>
    <sheet name="D_Waste Removal" sheetId="5" r:id="rId5"/>
    <sheet name="E_Management Fee" sheetId="6" r:id="rId6"/>
    <sheet name="Summary" sheetId="7" r:id="rId7"/>
    <sheet name="Checks" sheetId="1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5" l="1"/>
  <c r="D8" i="15" s="1"/>
  <c r="C7" i="15"/>
  <c r="D7" i="15" s="1"/>
  <c r="C6" i="15"/>
  <c r="D6" i="15" s="1"/>
  <c r="C5" i="15"/>
  <c r="D5" i="15" s="1"/>
  <c r="C4" i="15"/>
  <c r="D4" i="15" s="1"/>
  <c r="C3" i="15"/>
  <c r="D3" i="15" s="1"/>
  <c r="D4" i="6"/>
  <c r="D3" i="6"/>
  <c r="D2" i="6"/>
  <c r="D5" i="6" s="1"/>
  <c r="E11" i="5"/>
  <c r="F11" i="5" s="1"/>
  <c r="E10" i="5"/>
  <c r="F10" i="5" s="1"/>
  <c r="E9" i="5"/>
  <c r="F9" i="5" s="1"/>
  <c r="E8" i="5"/>
  <c r="F8" i="5" s="1"/>
  <c r="E7" i="5"/>
  <c r="F7" i="5" s="1"/>
  <c r="E6" i="5"/>
  <c r="F6" i="5" s="1"/>
  <c r="E5" i="5"/>
  <c r="F5" i="5" s="1"/>
  <c r="E4" i="5"/>
  <c r="F4" i="5" s="1"/>
  <c r="E3" i="5"/>
  <c r="F3" i="5" s="1"/>
  <c r="E2" i="5"/>
  <c r="F2" i="5" s="1"/>
  <c r="D5" i="4"/>
  <c r="E5" i="4" s="1"/>
  <c r="D4" i="4"/>
  <c r="E4" i="4" s="1"/>
  <c r="D3" i="4"/>
  <c r="E3" i="4" s="1"/>
  <c r="D2" i="4"/>
  <c r="E2" i="4" s="1"/>
  <c r="E10" i="3"/>
  <c r="F10" i="3" s="1"/>
  <c r="E9" i="3"/>
  <c r="F9" i="3" s="1"/>
  <c r="E8" i="3"/>
  <c r="F8" i="3" s="1"/>
  <c r="E7" i="3"/>
  <c r="F7" i="3" s="1"/>
  <c r="E6" i="3"/>
  <c r="F6" i="3" s="1"/>
  <c r="E5" i="3"/>
  <c r="F5" i="3" s="1"/>
  <c r="E4" i="3"/>
  <c r="F4" i="3" s="1"/>
  <c r="E3" i="3"/>
  <c r="F3" i="3" s="1"/>
  <c r="E2" i="3"/>
  <c r="F2" i="3" s="1"/>
  <c r="D5" i="1"/>
  <c r="D4" i="1"/>
  <c r="D3" i="1"/>
  <c r="D6" i="1" s="1"/>
  <c r="D2" i="1"/>
  <c r="F11" i="3" l="1"/>
  <c r="F13" i="3" s="1"/>
  <c r="F12" i="5"/>
  <c r="D6" i="6"/>
  <c r="D7" i="6" s="1"/>
  <c r="D8" i="6" s="1"/>
  <c r="D7" i="1"/>
  <c r="D8" i="1" s="1"/>
  <c r="E6" i="4"/>
  <c r="C9" i="15"/>
  <c r="D9" i="15" s="1"/>
  <c r="B8" i="7" s="1"/>
  <c r="F12" i="3" l="1"/>
  <c r="F14" i="3" s="1"/>
  <c r="B6" i="7"/>
  <c r="B2" i="7"/>
  <c r="F14" i="5"/>
  <c r="F13" i="5"/>
  <c r="F15" i="5" s="1"/>
  <c r="E8" i="4"/>
  <c r="E7" i="4"/>
  <c r="E9" i="4" s="1"/>
  <c r="F15" i="3" l="1"/>
  <c r="F16" i="3" s="1"/>
  <c r="F16" i="5"/>
  <c r="F17" i="5" s="1"/>
  <c r="E10" i="4"/>
  <c r="E11" i="4" s="1"/>
  <c r="B3" i="7" l="1"/>
  <c r="B4" i="7"/>
  <c r="B5" i="7"/>
  <c r="B7" i="7" l="1"/>
</calcChain>
</file>

<file path=xl/sharedStrings.xml><?xml version="1.0" encoding="utf-8"?>
<sst xmlns="http://schemas.openxmlformats.org/spreadsheetml/2006/main" count="126" uniqueCount="108">
  <si>
    <t>Description</t>
  </si>
  <si>
    <t>No. of Resources</t>
  </si>
  <si>
    <t>Monthly fee for resources (VAT Excl.)</t>
  </si>
  <si>
    <t>Total Annual Fee (Monthly x12) (VAT Excl.)</t>
  </si>
  <si>
    <t>On-site Waste Management resource.</t>
  </si>
  <si>
    <t>Total Year 1 (VAT Excl.)</t>
  </si>
  <si>
    <t>Total Year 2 (VAT Excl.)</t>
  </si>
  <si>
    <t>Total Year 3 (VAT Excl.)</t>
  </si>
  <si>
    <t>Sub Total (A) (VAT Excl)</t>
  </si>
  <si>
    <t>VAT 15% (If applicable)</t>
  </si>
  <si>
    <t>Total Price (A) (VAT Incl.)</t>
  </si>
  <si>
    <t>Unit of measure</t>
  </si>
  <si>
    <t>No of Resource</t>
  </si>
  <si>
    <t>Rate per Hour</t>
  </si>
  <si>
    <t>Additional resource (as and when required)</t>
  </si>
  <si>
    <t>Per hour</t>
  </si>
  <si>
    <t>#</t>
  </si>
  <si>
    <t>Qty</t>
  </si>
  <si>
    <t>Rental Fee Per Unit (VAT Excl.)</t>
  </si>
  <si>
    <t>Total Monthly Rental Fee (VAT Excl.)</t>
  </si>
  <si>
    <t>Annual Rental Fee (monthly x12) (VAT Excl.)</t>
  </si>
  <si>
    <t>6m3 Waste Skip</t>
  </si>
  <si>
    <t>Fluorescent and globes storage containers which can accommodate 1 200 mm fluorescent tubes</t>
  </si>
  <si>
    <t>50 Litre Nappy disposal container/ bin with lids</t>
  </si>
  <si>
    <t>142 Litre Nappy disposal container/ bin with lids</t>
  </si>
  <si>
    <t>Electrical Pressure Washer - Cold and Hot Water, 3 Phase, 250 Bar, mobile</t>
  </si>
  <si>
    <t>Waste Wool bags – XL (1 375 Litre)</t>
  </si>
  <si>
    <t>Waste Wool bags – Medium (500 Litre)</t>
  </si>
  <si>
    <t>6m3 Waste Skip ad hoc when needed</t>
  </si>
  <si>
    <t>240 Litre wheeled bins with lids</t>
  </si>
  <si>
    <t>Year 1 (VAT Excl.)</t>
  </si>
  <si>
    <t>Year 2 (VAT Excl.)</t>
  </si>
  <si>
    <t>Year 3 (VAT Excl.)</t>
  </si>
  <si>
    <t>Sub-Total (B) (VAT Excl.)</t>
  </si>
  <si>
    <t>Total Price (B) (VAT Incl.)</t>
  </si>
  <si>
    <t>Cost Element</t>
  </si>
  <si>
    <t>Monthly Quantities</t>
  </si>
  <si>
    <t>Unit Cost (VAT Excl.)</t>
  </si>
  <si>
    <t>Monthly Cost (VAT Excl.)</t>
  </si>
  <si>
    <t>Annual Cost (monthly x12) (VAT Excl.)</t>
  </si>
  <si>
    <t>50 Litre recycling bags</t>
  </si>
  <si>
    <t>80 Litre recycling bags</t>
  </si>
  <si>
    <t>240 Litre shredder bags</t>
  </si>
  <si>
    <t>15 Litre Durable clear plastic bags</t>
  </si>
  <si>
    <t>Sub-Total (C) (VAT Excl.)</t>
  </si>
  <si>
    <t>Total Price (C) (VAT Incl.)</t>
  </si>
  <si>
    <t>Average Qty/ Load per collection</t>
  </si>
  <si>
    <t>Monthly Collection Frequency</t>
  </si>
  <si>
    <t>Cost per collection (VAT Excl.)</t>
  </si>
  <si>
    <t>Monthly Service Fee (VAT Excl.)</t>
  </si>
  <si>
    <t>Annual Service Fee (VAT Excl.)</t>
  </si>
  <si>
    <t>General landfill waste removal</t>
  </si>
  <si>
    <t>10 x 240 Litre Wheeled bins</t>
  </si>
  <si>
    <t>Garden waste removal</t>
  </si>
  <si>
    <t>1 x 6m3 Skip</t>
  </si>
  <si>
    <t>Hazardous waste removal</t>
  </si>
  <si>
    <t>1 x fluorescent container</t>
  </si>
  <si>
    <t>Nappy waste removal</t>
  </si>
  <si>
    <t>1 x 142 Litre Nappy container</t>
  </si>
  <si>
    <t>Recyclable waste removal</t>
  </si>
  <si>
    <t>10 x 550 Litre Wool Bags</t>
  </si>
  <si>
    <t>Food waste</t>
  </si>
  <si>
    <t>50 x 1 200 Litre Durable clear plastic bags</t>
  </si>
  <si>
    <t>Used oil</t>
  </si>
  <si>
    <t>2 x 20 Litre</t>
  </si>
  <si>
    <t>Fat trap</t>
  </si>
  <si>
    <t>1 x 210 Litre</t>
  </si>
  <si>
    <t>Used batteries disposal</t>
  </si>
  <si>
    <t>1 x 25 Litre bin</t>
  </si>
  <si>
    <t>Ad hoc: 6m3 skip Contractor’s waste</t>
  </si>
  <si>
    <t>Sub-Total (D) (VAT Excl.)</t>
  </si>
  <si>
    <t>Total Price (D) (VAT Incl.)</t>
  </si>
  <si>
    <t>Year</t>
  </si>
  <si>
    <t>Monthly Fee (VAT Excl.)</t>
  </si>
  <si>
    <t>Annual Fee (VAT Excl.) (Monthly x12)</t>
  </si>
  <si>
    <t>Management Fee</t>
  </si>
  <si>
    <t>Year 1</t>
  </si>
  <si>
    <t>Year 2</t>
  </si>
  <si>
    <t>Year 3</t>
  </si>
  <si>
    <t>Sub-Total (E) (VAT Excl.)</t>
  </si>
  <si>
    <t>Sub-Total (VAT Incl.)</t>
  </si>
  <si>
    <t>Total Price (E) (VAT Incl.)</t>
  </si>
  <si>
    <t>Section</t>
  </si>
  <si>
    <t>Total (VAT Incl.)</t>
  </si>
  <si>
    <t>Sub-Total (A) (VAT Incl.)</t>
  </si>
  <si>
    <t>Sub-Total (B) (VAT Incl.)</t>
  </si>
  <si>
    <t>Sub-Total (C) (VAT Incl.)</t>
  </si>
  <si>
    <t>Sub-Total (D) (VAT Incl.)</t>
  </si>
  <si>
    <t>Sub-Total (E) (VAT Incl.)</t>
  </si>
  <si>
    <t>Total Bid Price (VAT Incl.)</t>
  </si>
  <si>
    <t>Input Completeness Status</t>
  </si>
  <si>
    <t>Input Completeness – Required Fields</t>
  </si>
  <si>
    <t>Cells to check</t>
  </si>
  <si>
    <t>Missing count</t>
  </si>
  <si>
    <t>Status</t>
  </si>
  <si>
    <t>A_On-site Resource</t>
  </si>
  <si>
    <t>A_On-site Resource!C2</t>
  </si>
  <si>
    <t>AdHoc_Requirements</t>
  </si>
  <si>
    <t>AdHoc_Requirements!D2:D200</t>
  </si>
  <si>
    <t>B_Rental Equipment</t>
  </si>
  <si>
    <t>B_Rental Equipment!D2:D100</t>
  </si>
  <si>
    <t>C_Consumables</t>
  </si>
  <si>
    <t>C_Consumables!C2:C100</t>
  </si>
  <si>
    <t>D_Waste Removal</t>
  </si>
  <si>
    <t>D_Waste Removal!D2:D200</t>
  </si>
  <si>
    <t>E_Management Fee</t>
  </si>
  <si>
    <t>E_Management Fee!C2:C4</t>
  </si>
  <si>
    <t>TOTAL Missing Inputs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</si>
</sst>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2" borderId="0" xfId="0" applyFont="1" applyFill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21"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workbookViewId="0"/>
  </sheetViews>
  <sheetFormatPr defaultRowHeight="15" x14ac:dyDescent="0.25"/>
  <cols>
    <col min="1" max="1" width="40" customWidth="1"/>
    <col min="2" max="2" width="18" customWidth="1"/>
    <col min="3" max="3" width="26" customWidth="1"/>
    <col min="4" max="4" width="28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1</v>
      </c>
      <c r="C2" s="3"/>
      <c r="D2" s="3">
        <f>C2*12</f>
        <v>0</v>
      </c>
    </row>
    <row r="3" spans="1:4" x14ac:dyDescent="0.25">
      <c r="A3" s="2" t="s">
        <v>5</v>
      </c>
      <c r="B3" s="3"/>
      <c r="C3" s="3"/>
      <c r="D3" s="3">
        <f>D2</f>
        <v>0</v>
      </c>
    </row>
    <row r="4" spans="1:4" x14ac:dyDescent="0.25">
      <c r="A4" s="2" t="s">
        <v>6</v>
      </c>
      <c r="B4" s="3"/>
      <c r="C4" s="3"/>
      <c r="D4" s="3">
        <f>D2</f>
        <v>0</v>
      </c>
    </row>
    <row r="5" spans="1:4" x14ac:dyDescent="0.25">
      <c r="A5" s="2" t="s">
        <v>7</v>
      </c>
      <c r="B5" s="3"/>
      <c r="C5" s="3"/>
      <c r="D5" s="3">
        <f>D2</f>
        <v>0</v>
      </c>
    </row>
    <row r="6" spans="1:4" x14ac:dyDescent="0.25">
      <c r="A6" s="2" t="s">
        <v>8</v>
      </c>
      <c r="B6" s="3"/>
      <c r="C6" s="3"/>
      <c r="D6" s="3">
        <f>SUM(D3:D5)</f>
        <v>0</v>
      </c>
    </row>
    <row r="7" spans="1:4" x14ac:dyDescent="0.25">
      <c r="A7" s="2" t="s">
        <v>9</v>
      </c>
      <c r="B7" s="3"/>
      <c r="C7" s="3"/>
      <c r="D7" s="3">
        <f>D6*0.15</f>
        <v>0</v>
      </c>
    </row>
    <row r="8" spans="1:4" x14ac:dyDescent="0.25">
      <c r="A8" s="2" t="s">
        <v>10</v>
      </c>
      <c r="B8" s="3"/>
      <c r="C8" s="3"/>
      <c r="D8" s="3">
        <f>D6+D7</f>
        <v>0</v>
      </c>
    </row>
  </sheetData>
  <conditionalFormatting sqref="C2">
    <cfRule type="cellIs" dxfId="20" priority="1" stopIfTrue="1" operator="equal">
      <formula>""</formula>
    </cfRule>
  </conditionalFormatting>
  <conditionalFormatting sqref="C2:D8">
    <cfRule type="cellIs" dxfId="19" priority="2" stopIfTrue="1" operator="lessThan">
      <formula>0</formula>
    </cfRule>
  </conditionalFormatting>
  <conditionalFormatting sqref="D6:D8">
    <cfRule type="colorScale" priority="3">
      <colorScale>
        <cfvo type="min"/>
        <cfvo type="percentile" val="50"/>
        <cfvo type="max"/>
        <color rgb="FFFEE5E5"/>
        <color rgb="FFFFF2CC"/>
        <color rgb="FFC6EFCE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/>
  </sheetViews>
  <sheetFormatPr defaultRowHeight="15" x14ac:dyDescent="0.25"/>
  <cols>
    <col min="1" max="1" width="40" customWidth="1"/>
    <col min="2" max="2" width="22" customWidth="1"/>
    <col min="3" max="4" width="20" customWidth="1"/>
  </cols>
  <sheetData>
    <row r="1" spans="1:4" x14ac:dyDescent="0.25">
      <c r="A1" s="1" t="s">
        <v>0</v>
      </c>
      <c r="B1" s="1" t="s">
        <v>11</v>
      </c>
      <c r="C1" s="1" t="s">
        <v>12</v>
      </c>
      <c r="D1" s="1" t="s">
        <v>13</v>
      </c>
    </row>
    <row r="2" spans="1:4" x14ac:dyDescent="0.25">
      <c r="A2" s="2" t="s">
        <v>14</v>
      </c>
      <c r="B2" s="2" t="s">
        <v>15</v>
      </c>
      <c r="C2" s="3">
        <v>1</v>
      </c>
      <c r="D2" s="3"/>
    </row>
  </sheetData>
  <conditionalFormatting sqref="C2:D200">
    <cfRule type="cellIs" dxfId="18" priority="2" stopIfTrue="1" operator="lessThan">
      <formula>0</formula>
    </cfRule>
  </conditionalFormatting>
  <conditionalFormatting sqref="D2:D200">
    <cfRule type="cellIs" dxfId="17" priority="1" stopIfTrue="1" operator="equal">
      <formula>""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activeCell="D2" sqref="D2"/>
    </sheetView>
  </sheetViews>
  <sheetFormatPr defaultRowHeight="15" x14ac:dyDescent="0.25"/>
  <cols>
    <col min="1" max="1" width="6" customWidth="1"/>
    <col min="2" max="2" width="40" customWidth="1"/>
    <col min="3" max="3" width="10" customWidth="1"/>
    <col min="4" max="4" width="24" customWidth="1"/>
    <col min="5" max="5" width="28" customWidth="1"/>
    <col min="6" max="6" width="30" customWidth="1"/>
  </cols>
  <sheetData>
    <row r="1" spans="1:6" x14ac:dyDescent="0.25">
      <c r="A1" s="1" t="s">
        <v>16</v>
      </c>
      <c r="B1" s="1" t="s">
        <v>0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s="2">
        <v>1</v>
      </c>
      <c r="B2" s="2" t="s">
        <v>21</v>
      </c>
      <c r="C2" s="3">
        <v>1</v>
      </c>
      <c r="D2" s="3"/>
      <c r="E2" s="3">
        <f t="shared" ref="E2:E10" si="0">C2*D2</f>
        <v>0</v>
      </c>
      <c r="F2" s="3">
        <f t="shared" ref="F2:F10" si="1">E2*12</f>
        <v>0</v>
      </c>
    </row>
    <row r="3" spans="1:6" x14ac:dyDescent="0.25">
      <c r="A3" s="2">
        <v>2</v>
      </c>
      <c r="B3" s="2" t="s">
        <v>22</v>
      </c>
      <c r="C3" s="3">
        <v>1</v>
      </c>
      <c r="D3" s="3"/>
      <c r="E3" s="3">
        <f t="shared" si="0"/>
        <v>0</v>
      </c>
      <c r="F3" s="3">
        <f t="shared" si="1"/>
        <v>0</v>
      </c>
    </row>
    <row r="4" spans="1:6" x14ac:dyDescent="0.25">
      <c r="A4" s="2">
        <v>3</v>
      </c>
      <c r="B4" s="2" t="s">
        <v>23</v>
      </c>
      <c r="C4" s="3">
        <v>3</v>
      </c>
      <c r="D4" s="3"/>
      <c r="E4" s="3">
        <f t="shared" si="0"/>
        <v>0</v>
      </c>
      <c r="F4" s="3">
        <f t="shared" si="1"/>
        <v>0</v>
      </c>
    </row>
    <row r="5" spans="1:6" x14ac:dyDescent="0.25">
      <c r="A5" s="2">
        <v>4</v>
      </c>
      <c r="B5" s="2" t="s">
        <v>24</v>
      </c>
      <c r="C5" s="3">
        <v>2</v>
      </c>
      <c r="D5" s="3"/>
      <c r="E5" s="3">
        <f t="shared" si="0"/>
        <v>0</v>
      </c>
      <c r="F5" s="3">
        <f t="shared" si="1"/>
        <v>0</v>
      </c>
    </row>
    <row r="6" spans="1:6" x14ac:dyDescent="0.25">
      <c r="A6" s="2">
        <v>5</v>
      </c>
      <c r="B6" s="2" t="s">
        <v>25</v>
      </c>
      <c r="C6" s="3">
        <v>1</v>
      </c>
      <c r="D6" s="3"/>
      <c r="E6" s="3">
        <f t="shared" si="0"/>
        <v>0</v>
      </c>
      <c r="F6" s="3">
        <f t="shared" si="1"/>
        <v>0</v>
      </c>
    </row>
    <row r="7" spans="1:6" x14ac:dyDescent="0.25">
      <c r="A7" s="2">
        <v>6</v>
      </c>
      <c r="B7" s="2" t="s">
        <v>26</v>
      </c>
      <c r="C7" s="3">
        <v>6</v>
      </c>
      <c r="D7" s="3"/>
      <c r="E7" s="3">
        <f t="shared" si="0"/>
        <v>0</v>
      </c>
      <c r="F7" s="3">
        <f t="shared" si="1"/>
        <v>0</v>
      </c>
    </row>
    <row r="8" spans="1:6" x14ac:dyDescent="0.25">
      <c r="A8" s="2">
        <v>7</v>
      </c>
      <c r="B8" s="2" t="s">
        <v>27</v>
      </c>
      <c r="C8" s="3">
        <v>6</v>
      </c>
      <c r="D8" s="3"/>
      <c r="E8" s="3">
        <f t="shared" si="0"/>
        <v>0</v>
      </c>
      <c r="F8" s="3">
        <f t="shared" si="1"/>
        <v>0</v>
      </c>
    </row>
    <row r="9" spans="1:6" x14ac:dyDescent="0.25">
      <c r="A9" s="2">
        <v>8</v>
      </c>
      <c r="B9" s="2" t="s">
        <v>28</v>
      </c>
      <c r="C9" s="3">
        <v>1</v>
      </c>
      <c r="D9" s="3"/>
      <c r="E9" s="3">
        <f t="shared" si="0"/>
        <v>0</v>
      </c>
      <c r="F9" s="3">
        <f t="shared" si="1"/>
        <v>0</v>
      </c>
    </row>
    <row r="10" spans="1:6" x14ac:dyDescent="0.25">
      <c r="A10" s="2">
        <v>9</v>
      </c>
      <c r="B10" s="2" t="s">
        <v>29</v>
      </c>
      <c r="C10" s="3">
        <v>50</v>
      </c>
      <c r="D10" s="3"/>
      <c r="E10" s="3">
        <f t="shared" si="0"/>
        <v>0</v>
      </c>
      <c r="F10" s="3">
        <f t="shared" si="1"/>
        <v>0</v>
      </c>
    </row>
    <row r="11" spans="1:6" x14ac:dyDescent="0.25">
      <c r="A11" s="2"/>
      <c r="B11" s="2" t="s">
        <v>30</v>
      </c>
      <c r="C11" s="3"/>
      <c r="D11" s="3"/>
      <c r="E11" s="3"/>
      <c r="F11" s="3">
        <f>SUM(F2:F10)</f>
        <v>0</v>
      </c>
    </row>
    <row r="12" spans="1:6" x14ac:dyDescent="0.25">
      <c r="A12" s="2"/>
      <c r="B12" s="2" t="s">
        <v>31</v>
      </c>
      <c r="C12" s="3"/>
      <c r="D12" s="3"/>
      <c r="E12" s="3"/>
      <c r="F12" s="3">
        <f>F11</f>
        <v>0</v>
      </c>
    </row>
    <row r="13" spans="1:6" x14ac:dyDescent="0.25">
      <c r="A13" s="2"/>
      <c r="B13" s="2" t="s">
        <v>32</v>
      </c>
      <c r="C13" s="3"/>
      <c r="D13" s="3"/>
      <c r="E13" s="3"/>
      <c r="F13" s="3">
        <f>F11</f>
        <v>0</v>
      </c>
    </row>
    <row r="14" spans="1:6" x14ac:dyDescent="0.25">
      <c r="A14" s="2"/>
      <c r="B14" s="2" t="s">
        <v>33</v>
      </c>
      <c r="C14" s="3"/>
      <c r="D14" s="3"/>
      <c r="E14" s="3"/>
      <c r="F14" s="3">
        <f>SUM(F11:F13)</f>
        <v>0</v>
      </c>
    </row>
    <row r="15" spans="1:6" x14ac:dyDescent="0.25">
      <c r="A15" s="2"/>
      <c r="B15" s="2" t="s">
        <v>9</v>
      </c>
      <c r="C15" s="3"/>
      <c r="D15" s="3"/>
      <c r="E15" s="3"/>
      <c r="F15" s="3">
        <f>F14*0.15</f>
        <v>0</v>
      </c>
    </row>
    <row r="16" spans="1:6" x14ac:dyDescent="0.25">
      <c r="A16" s="2"/>
      <c r="B16" s="2" t="s">
        <v>34</v>
      </c>
      <c r="C16" s="3"/>
      <c r="D16" s="3"/>
      <c r="E16" s="3"/>
      <c r="F16" s="3">
        <f>F14+F15</f>
        <v>0</v>
      </c>
    </row>
  </sheetData>
  <conditionalFormatting sqref="C2:F200">
    <cfRule type="cellIs" dxfId="16" priority="2" stopIfTrue="1" operator="lessThan">
      <formula>0</formula>
    </cfRule>
  </conditionalFormatting>
  <conditionalFormatting sqref="D2:D100">
    <cfRule type="cellIs" dxfId="15" priority="1" stopIfTrue="1" operator="equal">
      <formula>""</formula>
    </cfRule>
  </conditionalFormatting>
  <conditionalFormatting sqref="E2:E100">
    <cfRule type="cellIs" dxfId="14" priority="3" stopIfTrue="1" operator="greaterThan">
      <formula>100000</formula>
    </cfRule>
  </conditionalFormatting>
  <conditionalFormatting sqref="F2:F100">
    <cfRule type="colorScale" priority="4">
      <colorScale>
        <cfvo type="min"/>
        <cfvo type="percentile" val="50"/>
        <cfvo type="max"/>
        <color rgb="FFFEE5E5"/>
        <color rgb="FFFFF2CC"/>
        <color rgb="FFC6EFCE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workbookViewId="0"/>
  </sheetViews>
  <sheetFormatPr defaultRowHeight="15" x14ac:dyDescent="0.25"/>
  <cols>
    <col min="1" max="1" width="32" customWidth="1"/>
    <col min="2" max="2" width="22" customWidth="1"/>
    <col min="3" max="3" width="18" customWidth="1"/>
    <col min="4" max="4" width="22" customWidth="1"/>
    <col min="5" max="5" width="28" customWidth="1"/>
  </cols>
  <sheetData>
    <row r="1" spans="1:5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</row>
    <row r="2" spans="1:5" x14ac:dyDescent="0.25">
      <c r="A2" s="2" t="s">
        <v>40</v>
      </c>
      <c r="B2" s="3">
        <v>2800</v>
      </c>
      <c r="C2" s="3"/>
      <c r="D2" s="3">
        <f>B2*C2</f>
        <v>0</v>
      </c>
      <c r="E2" s="3">
        <f>D2*12</f>
        <v>0</v>
      </c>
    </row>
    <row r="3" spans="1:5" x14ac:dyDescent="0.25">
      <c r="A3" s="2" t="s">
        <v>41</v>
      </c>
      <c r="B3" s="3">
        <v>3520</v>
      </c>
      <c r="C3" s="3"/>
      <c r="D3" s="3">
        <f>B3*C3</f>
        <v>0</v>
      </c>
      <c r="E3" s="3">
        <f>D3*12</f>
        <v>0</v>
      </c>
    </row>
    <row r="4" spans="1:5" x14ac:dyDescent="0.25">
      <c r="A4" s="2" t="s">
        <v>42</v>
      </c>
      <c r="B4" s="3">
        <v>4480</v>
      </c>
      <c r="C4" s="3"/>
      <c r="D4" s="3">
        <f>B4*C4</f>
        <v>0</v>
      </c>
      <c r="E4" s="3">
        <f>D4*12</f>
        <v>0</v>
      </c>
    </row>
    <row r="5" spans="1:5" x14ac:dyDescent="0.25">
      <c r="A5" s="2" t="s">
        <v>43</v>
      </c>
      <c r="B5" s="3">
        <v>1200</v>
      </c>
      <c r="C5" s="3"/>
      <c r="D5" s="3">
        <f>B5*C5</f>
        <v>0</v>
      </c>
      <c r="E5" s="3">
        <f>D5*12</f>
        <v>0</v>
      </c>
    </row>
    <row r="6" spans="1:5" x14ac:dyDescent="0.25">
      <c r="A6" s="2" t="s">
        <v>5</v>
      </c>
      <c r="B6" s="3"/>
      <c r="C6" s="3"/>
      <c r="D6" s="3"/>
      <c r="E6" s="3">
        <f>SUM(E2:E5)</f>
        <v>0</v>
      </c>
    </row>
    <row r="7" spans="1:5" x14ac:dyDescent="0.25">
      <c r="A7" s="2" t="s">
        <v>6</v>
      </c>
      <c r="B7" s="3"/>
      <c r="C7" s="3"/>
      <c r="D7" s="3"/>
      <c r="E7" s="3">
        <f>E6</f>
        <v>0</v>
      </c>
    </row>
    <row r="8" spans="1:5" x14ac:dyDescent="0.25">
      <c r="A8" s="2" t="s">
        <v>7</v>
      </c>
      <c r="B8" s="3"/>
      <c r="C8" s="3"/>
      <c r="D8" s="3"/>
      <c r="E8" s="3">
        <f>E6</f>
        <v>0</v>
      </c>
    </row>
    <row r="9" spans="1:5" x14ac:dyDescent="0.25">
      <c r="A9" s="2" t="s">
        <v>44</v>
      </c>
      <c r="B9" s="3"/>
      <c r="C9" s="3"/>
      <c r="D9" s="3"/>
      <c r="E9" s="3">
        <f>SUM(E6:E8)</f>
        <v>0</v>
      </c>
    </row>
    <row r="10" spans="1:5" x14ac:dyDescent="0.25">
      <c r="A10" s="2" t="s">
        <v>9</v>
      </c>
      <c r="B10" s="3"/>
      <c r="C10" s="3"/>
      <c r="D10" s="3"/>
      <c r="E10" s="3">
        <f>E9*0.15</f>
        <v>0</v>
      </c>
    </row>
    <row r="11" spans="1:5" x14ac:dyDescent="0.25">
      <c r="A11" s="2" t="s">
        <v>45</v>
      </c>
      <c r="B11" s="3"/>
      <c r="C11" s="3"/>
      <c r="D11" s="3"/>
      <c r="E11" s="3">
        <f>E9+E10</f>
        <v>0</v>
      </c>
    </row>
  </sheetData>
  <conditionalFormatting sqref="B2:E200">
    <cfRule type="cellIs" dxfId="13" priority="2" stopIfTrue="1" operator="lessThan">
      <formula>0</formula>
    </cfRule>
  </conditionalFormatting>
  <conditionalFormatting sqref="C2:C100">
    <cfRule type="cellIs" dxfId="12" priority="1" stopIfTrue="1" operator="equal">
      <formula>""</formula>
    </cfRule>
  </conditionalFormatting>
  <conditionalFormatting sqref="E2:E100">
    <cfRule type="colorScale" priority="3">
      <colorScale>
        <cfvo type="min"/>
        <cfvo type="percentile" val="50"/>
        <cfvo type="max"/>
        <color rgb="FFFEE5E5"/>
        <color rgb="FFFFF2CC"/>
        <color rgb="FFC6EFCE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C2" sqref="C2:C11"/>
    </sheetView>
  </sheetViews>
  <sheetFormatPr defaultRowHeight="15" x14ac:dyDescent="0.25"/>
  <cols>
    <col min="1" max="1" width="32" customWidth="1"/>
    <col min="2" max="2" width="28" customWidth="1"/>
    <col min="3" max="3" width="26" customWidth="1"/>
    <col min="4" max="4" width="22" customWidth="1"/>
    <col min="5" max="5" width="26" customWidth="1"/>
    <col min="6" max="6" width="28" customWidth="1"/>
  </cols>
  <sheetData>
    <row r="1" spans="1:6" x14ac:dyDescent="0.25">
      <c r="A1" s="1" t="s">
        <v>0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</row>
    <row r="2" spans="1:6" x14ac:dyDescent="0.25">
      <c r="A2" s="2" t="s">
        <v>51</v>
      </c>
      <c r="B2" s="2" t="s">
        <v>52</v>
      </c>
      <c r="C2" s="8">
        <v>8</v>
      </c>
      <c r="D2" s="3"/>
      <c r="E2" s="3">
        <f t="shared" ref="E2:E11" si="0">C2*D2</f>
        <v>0</v>
      </c>
      <c r="F2" s="3">
        <f t="shared" ref="F2:F11" si="1">E2*12</f>
        <v>0</v>
      </c>
    </row>
    <row r="3" spans="1:6" x14ac:dyDescent="0.25">
      <c r="A3" s="2" t="s">
        <v>53</v>
      </c>
      <c r="B3" s="2" t="s">
        <v>54</v>
      </c>
      <c r="C3" s="8">
        <v>8</v>
      </c>
      <c r="D3" s="3"/>
      <c r="E3" s="3">
        <f t="shared" si="0"/>
        <v>0</v>
      </c>
      <c r="F3" s="3">
        <f t="shared" si="1"/>
        <v>0</v>
      </c>
    </row>
    <row r="4" spans="1:6" x14ac:dyDescent="0.25">
      <c r="A4" s="2" t="s">
        <v>55</v>
      </c>
      <c r="B4" s="2" t="s">
        <v>56</v>
      </c>
      <c r="C4" s="8">
        <v>2</v>
      </c>
      <c r="D4" s="3"/>
      <c r="E4" s="3">
        <f t="shared" si="0"/>
        <v>0</v>
      </c>
      <c r="F4" s="3">
        <f t="shared" si="1"/>
        <v>0</v>
      </c>
    </row>
    <row r="5" spans="1:6" x14ac:dyDescent="0.25">
      <c r="A5" s="2" t="s">
        <v>57</v>
      </c>
      <c r="B5" s="2" t="s">
        <v>58</v>
      </c>
      <c r="C5" s="8">
        <v>8</v>
      </c>
      <c r="D5" s="3"/>
      <c r="E5" s="3">
        <f t="shared" si="0"/>
        <v>0</v>
      </c>
      <c r="F5" s="3">
        <f t="shared" si="1"/>
        <v>0</v>
      </c>
    </row>
    <row r="6" spans="1:6" x14ac:dyDescent="0.25">
      <c r="A6" s="2" t="s">
        <v>59</v>
      </c>
      <c r="B6" s="2" t="s">
        <v>60</v>
      </c>
      <c r="C6" s="8">
        <v>8</v>
      </c>
      <c r="D6" s="3"/>
      <c r="E6" s="3">
        <f t="shared" si="0"/>
        <v>0</v>
      </c>
      <c r="F6" s="3">
        <f t="shared" si="1"/>
        <v>0</v>
      </c>
    </row>
    <row r="7" spans="1:6" x14ac:dyDescent="0.25">
      <c r="A7" s="2" t="s">
        <v>61</v>
      </c>
      <c r="B7" s="2" t="s">
        <v>62</v>
      </c>
      <c r="C7" s="8">
        <v>8</v>
      </c>
      <c r="D7" s="3"/>
      <c r="E7" s="3">
        <f t="shared" si="0"/>
        <v>0</v>
      </c>
      <c r="F7" s="3">
        <f t="shared" si="1"/>
        <v>0</v>
      </c>
    </row>
    <row r="8" spans="1:6" x14ac:dyDescent="0.25">
      <c r="A8" s="2" t="s">
        <v>63</v>
      </c>
      <c r="B8" s="2" t="s">
        <v>64</v>
      </c>
      <c r="C8" s="8">
        <v>1</v>
      </c>
      <c r="D8" s="3"/>
      <c r="E8" s="3">
        <f t="shared" si="0"/>
        <v>0</v>
      </c>
      <c r="F8" s="3">
        <f t="shared" si="1"/>
        <v>0</v>
      </c>
    </row>
    <row r="9" spans="1:6" x14ac:dyDescent="0.25">
      <c r="A9" s="2" t="s">
        <v>65</v>
      </c>
      <c r="B9" s="2" t="s">
        <v>66</v>
      </c>
      <c r="C9" s="8">
        <v>2</v>
      </c>
      <c r="D9" s="3"/>
      <c r="E9" s="3">
        <f t="shared" si="0"/>
        <v>0</v>
      </c>
      <c r="F9" s="3">
        <f t="shared" si="1"/>
        <v>0</v>
      </c>
    </row>
    <row r="10" spans="1:6" x14ac:dyDescent="0.25">
      <c r="A10" s="2" t="s">
        <v>67</v>
      </c>
      <c r="B10" s="2" t="s">
        <v>68</v>
      </c>
      <c r="C10" s="8">
        <v>1</v>
      </c>
      <c r="D10" s="3"/>
      <c r="E10" s="3">
        <f t="shared" si="0"/>
        <v>0</v>
      </c>
      <c r="F10" s="3">
        <f t="shared" si="1"/>
        <v>0</v>
      </c>
    </row>
    <row r="11" spans="1:6" x14ac:dyDescent="0.25">
      <c r="A11" s="2" t="s">
        <v>69</v>
      </c>
      <c r="B11" s="2" t="s">
        <v>54</v>
      </c>
      <c r="C11" s="8">
        <v>1</v>
      </c>
      <c r="D11" s="3"/>
      <c r="E11" s="3">
        <f t="shared" si="0"/>
        <v>0</v>
      </c>
      <c r="F11" s="3">
        <f t="shared" si="1"/>
        <v>0</v>
      </c>
    </row>
    <row r="12" spans="1:6" x14ac:dyDescent="0.25">
      <c r="A12" s="2" t="s">
        <v>30</v>
      </c>
      <c r="B12" s="2"/>
      <c r="C12" s="3"/>
      <c r="D12" s="3"/>
      <c r="E12" s="3"/>
      <c r="F12" s="3">
        <f>SUM(F2:F11)</f>
        <v>0</v>
      </c>
    </row>
    <row r="13" spans="1:6" x14ac:dyDescent="0.25">
      <c r="A13" s="2" t="s">
        <v>31</v>
      </c>
      <c r="B13" s="2"/>
      <c r="C13" s="3"/>
      <c r="D13" s="3"/>
      <c r="E13" s="3"/>
      <c r="F13" s="3">
        <f>F12</f>
        <v>0</v>
      </c>
    </row>
    <row r="14" spans="1:6" x14ac:dyDescent="0.25">
      <c r="A14" s="2" t="s">
        <v>32</v>
      </c>
      <c r="B14" s="2"/>
      <c r="C14" s="3"/>
      <c r="D14" s="3"/>
      <c r="E14" s="3"/>
      <c r="F14" s="3">
        <f>F12</f>
        <v>0</v>
      </c>
    </row>
    <row r="15" spans="1:6" x14ac:dyDescent="0.25">
      <c r="A15" s="2" t="s">
        <v>70</v>
      </c>
      <c r="B15" s="2"/>
      <c r="C15" s="3"/>
      <c r="D15" s="3"/>
      <c r="E15" s="3"/>
      <c r="F15" s="3">
        <f>SUM(F12:F14)</f>
        <v>0</v>
      </c>
    </row>
    <row r="16" spans="1:6" x14ac:dyDescent="0.25">
      <c r="A16" s="2" t="s">
        <v>9</v>
      </c>
      <c r="B16" s="2"/>
      <c r="C16" s="3"/>
      <c r="D16" s="3"/>
      <c r="E16" s="3"/>
      <c r="F16" s="3">
        <f>F15*0.15</f>
        <v>0</v>
      </c>
    </row>
    <row r="17" spans="1:6" x14ac:dyDescent="0.25">
      <c r="A17" s="2" t="s">
        <v>71</v>
      </c>
      <c r="B17" s="2"/>
      <c r="C17" s="3"/>
      <c r="D17" s="3"/>
      <c r="E17" s="3"/>
      <c r="F17" s="3">
        <f>F15+F16</f>
        <v>0</v>
      </c>
    </row>
  </sheetData>
  <conditionalFormatting sqref="C2:F300">
    <cfRule type="cellIs" dxfId="11" priority="2" stopIfTrue="1" operator="lessThan">
      <formula>0</formula>
    </cfRule>
  </conditionalFormatting>
  <conditionalFormatting sqref="D2:D200">
    <cfRule type="cellIs" dxfId="10" priority="1" stopIfTrue="1" operator="equal">
      <formula>""</formula>
    </cfRule>
  </conditionalFormatting>
  <conditionalFormatting sqref="F2:F200">
    <cfRule type="colorScale" priority="3">
      <colorScale>
        <cfvo type="min"/>
        <cfvo type="percentile" val="50"/>
        <cfvo type="max"/>
        <color rgb="FFFEE5E5"/>
        <color rgb="FFFFF2CC"/>
        <color rgb="FFC6EFCE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workbookViewId="0"/>
  </sheetViews>
  <sheetFormatPr defaultRowHeight="15" x14ac:dyDescent="0.25"/>
  <cols>
    <col min="1" max="1" width="26" customWidth="1"/>
    <col min="2" max="2" width="18" customWidth="1"/>
    <col min="3" max="3" width="24" customWidth="1"/>
    <col min="4" max="4" width="28" customWidth="1"/>
  </cols>
  <sheetData>
    <row r="1" spans="1:4" x14ac:dyDescent="0.25">
      <c r="A1" s="1" t="s">
        <v>0</v>
      </c>
      <c r="B1" s="1" t="s">
        <v>72</v>
      </c>
      <c r="C1" s="1" t="s">
        <v>73</v>
      </c>
      <c r="D1" s="1" t="s">
        <v>74</v>
      </c>
    </row>
    <row r="2" spans="1:4" x14ac:dyDescent="0.25">
      <c r="A2" s="2" t="s">
        <v>75</v>
      </c>
      <c r="B2" s="2" t="s">
        <v>76</v>
      </c>
      <c r="C2" s="3"/>
      <c r="D2" s="3">
        <f>C2*12</f>
        <v>0</v>
      </c>
    </row>
    <row r="3" spans="1:4" x14ac:dyDescent="0.25">
      <c r="A3" s="2" t="s">
        <v>75</v>
      </c>
      <c r="B3" s="2" t="s">
        <v>77</v>
      </c>
      <c r="C3" s="3"/>
      <c r="D3" s="3">
        <f>C3*12</f>
        <v>0</v>
      </c>
    </row>
    <row r="4" spans="1:4" x14ac:dyDescent="0.25">
      <c r="A4" s="2" t="s">
        <v>75</v>
      </c>
      <c r="B4" s="2" t="s">
        <v>78</v>
      </c>
      <c r="C4" s="3"/>
      <c r="D4" s="3">
        <f>C4*12</f>
        <v>0</v>
      </c>
    </row>
    <row r="5" spans="1:4" x14ac:dyDescent="0.25">
      <c r="A5" s="2" t="s">
        <v>79</v>
      </c>
      <c r="B5" s="2"/>
      <c r="C5" s="3"/>
      <c r="D5" s="3">
        <f>SUM(D2:D4)</f>
        <v>0</v>
      </c>
    </row>
    <row r="6" spans="1:4" x14ac:dyDescent="0.25">
      <c r="A6" s="2" t="s">
        <v>9</v>
      </c>
      <c r="B6" s="2"/>
      <c r="C6" s="3"/>
      <c r="D6" s="3">
        <f>D5*0.15</f>
        <v>0</v>
      </c>
    </row>
    <row r="7" spans="1:4" x14ac:dyDescent="0.25">
      <c r="A7" s="2" t="s">
        <v>80</v>
      </c>
      <c r="B7" s="2"/>
      <c r="C7" s="3"/>
      <c r="D7" s="3">
        <f>D5+D6</f>
        <v>0</v>
      </c>
    </row>
    <row r="8" spans="1:4" x14ac:dyDescent="0.25">
      <c r="A8" s="2" t="s">
        <v>81</v>
      </c>
      <c r="B8" s="2"/>
      <c r="C8" s="3"/>
      <c r="D8" s="3">
        <f>D7</f>
        <v>0</v>
      </c>
    </row>
  </sheetData>
  <conditionalFormatting sqref="C2:C4">
    <cfRule type="cellIs" dxfId="9" priority="1" stopIfTrue="1" operator="equal">
      <formula>""</formula>
    </cfRule>
    <cfRule type="cellIs" dxfId="8" priority="3" stopIfTrue="1" operator="greaterThan">
      <formula>200000</formula>
    </cfRule>
  </conditionalFormatting>
  <conditionalFormatting sqref="C2:D8">
    <cfRule type="cellIs" dxfId="7" priority="2" stopIfTrue="1" operator="lessThan">
      <formula>0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workbookViewId="0"/>
  </sheetViews>
  <sheetFormatPr defaultRowHeight="15" x14ac:dyDescent="0.25"/>
  <cols>
    <col min="1" max="1" width="30" customWidth="1"/>
    <col min="2" max="2" width="24" customWidth="1"/>
  </cols>
  <sheetData>
    <row r="1" spans="1:2" x14ac:dyDescent="0.25">
      <c r="A1" s="1" t="s">
        <v>82</v>
      </c>
      <c r="B1" s="1" t="s">
        <v>83</v>
      </c>
    </row>
    <row r="2" spans="1:2" x14ac:dyDescent="0.25">
      <c r="A2" s="2" t="s">
        <v>84</v>
      </c>
      <c r="B2" s="3">
        <f>'A_On-site Resource'!D8</f>
        <v>0</v>
      </c>
    </row>
    <row r="3" spans="1:2" x14ac:dyDescent="0.25">
      <c r="A3" s="2" t="s">
        <v>85</v>
      </c>
      <c r="B3" s="3">
        <f>'B_Rental Equipment'!F16</f>
        <v>0</v>
      </c>
    </row>
    <row r="4" spans="1:2" x14ac:dyDescent="0.25">
      <c r="A4" s="2" t="s">
        <v>86</v>
      </c>
      <c r="B4" s="3">
        <f>C_Consumables!E11</f>
        <v>0</v>
      </c>
    </row>
    <row r="5" spans="1:2" x14ac:dyDescent="0.25">
      <c r="A5" s="2" t="s">
        <v>87</v>
      </c>
      <c r="B5" s="3">
        <f>'D_Waste Removal'!F17</f>
        <v>0</v>
      </c>
    </row>
    <row r="6" spans="1:2" x14ac:dyDescent="0.25">
      <c r="A6" s="2" t="s">
        <v>88</v>
      </c>
      <c r="B6" s="3">
        <f>'E_Management Fee'!D8</f>
        <v>0</v>
      </c>
    </row>
    <row r="7" spans="1:2" x14ac:dyDescent="0.25">
      <c r="A7" s="2" t="s">
        <v>89</v>
      </c>
      <c r="B7" s="3">
        <f>SUM(B2:B6)</f>
        <v>0</v>
      </c>
    </row>
    <row r="8" spans="1:2" x14ac:dyDescent="0.25">
      <c r="A8" s="1" t="s">
        <v>90</v>
      </c>
      <c r="B8" s="1" t="str">
        <f>Checks!D9</f>
        <v>❌ Missing inputs</v>
      </c>
    </row>
  </sheetData>
  <conditionalFormatting sqref="B2:B6">
    <cfRule type="cellIs" dxfId="6" priority="1" stopIfTrue="1" operator="equal">
      <formula>""</formula>
    </cfRule>
  </conditionalFormatting>
  <conditionalFormatting sqref="B2:B7">
    <cfRule type="cellIs" dxfId="5" priority="2" stopIfTrue="1" operator="lessThan">
      <formula>0</formula>
    </cfRule>
    <cfRule type="colorScale" priority="3">
      <colorScale>
        <cfvo type="min"/>
        <cfvo type="percentile" val="50"/>
        <cfvo type="max"/>
        <color rgb="FFFEE5E5"/>
        <color rgb="FFFFF2CC"/>
        <color rgb="FFC6EFCE"/>
      </colorScale>
    </cfRule>
  </conditionalFormatting>
  <conditionalFormatting sqref="B8">
    <cfRule type="cellIs" dxfId="4" priority="4" stopIfTrue="1" operator="equal">
      <formula>"❌ Missing inputs"</formula>
    </cfRule>
    <cfRule type="cellIs" dxfId="3" priority="5" stopIfTrue="1" operator="equal">
      <formula>"✅ Complete"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9"/>
  <sheetViews>
    <sheetView tabSelected="1" workbookViewId="0">
      <selection sqref="A1:D1"/>
    </sheetView>
  </sheetViews>
  <sheetFormatPr defaultRowHeight="15" x14ac:dyDescent="0.25"/>
  <cols>
    <col min="1" max="1" width="28" customWidth="1"/>
    <col min="2" max="2" width="35" customWidth="1"/>
    <col min="3" max="3" width="20" customWidth="1"/>
    <col min="4" max="4" width="22" customWidth="1"/>
  </cols>
  <sheetData>
    <row r="1" spans="1:4" x14ac:dyDescent="0.25">
      <c r="A1" s="6" t="s">
        <v>91</v>
      </c>
      <c r="B1" s="7"/>
      <c r="C1" s="7"/>
      <c r="D1" s="7"/>
    </row>
    <row r="2" spans="1:4" x14ac:dyDescent="0.25">
      <c r="A2" s="1" t="s">
        <v>82</v>
      </c>
      <c r="B2" s="1" t="s">
        <v>92</v>
      </c>
      <c r="C2" s="1" t="s">
        <v>93</v>
      </c>
      <c r="D2" s="1" t="s">
        <v>94</v>
      </c>
    </row>
    <row r="3" spans="1:4" x14ac:dyDescent="0.25">
      <c r="A3" s="4" t="s">
        <v>95</v>
      </c>
      <c r="B3" s="4" t="s">
        <v>96</v>
      </c>
      <c r="C3" s="3">
        <f>COUNTBLANK('A_On-site Resource'!C2)</f>
        <v>1</v>
      </c>
      <c r="D3" s="4" t="str">
        <f t="shared" ref="D3:D8" si="0">IF(C3=0,"OK","Missing")</f>
        <v>Missing</v>
      </c>
    </row>
    <row r="4" spans="1:4" x14ac:dyDescent="0.25">
      <c r="A4" s="4" t="s">
        <v>97</v>
      </c>
      <c r="B4" s="4" t="s">
        <v>98</v>
      </c>
      <c r="C4" s="3">
        <f>COUNTBLANK(AdHoc_Requirements!D2:D200)</f>
        <v>199</v>
      </c>
      <c r="D4" s="4" t="str">
        <f t="shared" si="0"/>
        <v>Missing</v>
      </c>
    </row>
    <row r="5" spans="1:4" x14ac:dyDescent="0.25">
      <c r="A5" s="4" t="s">
        <v>99</v>
      </c>
      <c r="B5" s="4" t="s">
        <v>100</v>
      </c>
      <c r="C5" s="3">
        <f>COUNTBLANK('B_Rental Equipment'!D2:D100)</f>
        <v>99</v>
      </c>
      <c r="D5" s="4" t="str">
        <f t="shared" si="0"/>
        <v>Missing</v>
      </c>
    </row>
    <row r="6" spans="1:4" x14ac:dyDescent="0.25">
      <c r="A6" s="4" t="s">
        <v>101</v>
      </c>
      <c r="B6" s="4" t="s">
        <v>102</v>
      </c>
      <c r="C6" s="3">
        <f>COUNTBLANK(C_Consumables!C2:C100)</f>
        <v>99</v>
      </c>
      <c r="D6" s="4" t="str">
        <f t="shared" si="0"/>
        <v>Missing</v>
      </c>
    </row>
    <row r="7" spans="1:4" x14ac:dyDescent="0.25">
      <c r="A7" s="4" t="s">
        <v>103</v>
      </c>
      <c r="B7" s="4" t="s">
        <v>104</v>
      </c>
      <c r="C7" s="3">
        <f>COUNTBLANK('D_Waste Removal'!D2:D200)</f>
        <v>199</v>
      </c>
      <c r="D7" s="4" t="str">
        <f t="shared" si="0"/>
        <v>Missing</v>
      </c>
    </row>
    <row r="8" spans="1:4" x14ac:dyDescent="0.25">
      <c r="A8" s="4" t="s">
        <v>105</v>
      </c>
      <c r="B8" s="4" t="s">
        <v>106</v>
      </c>
      <c r="C8" s="3">
        <f>COUNTBLANK('E_Management Fee'!C2:C4)</f>
        <v>3</v>
      </c>
      <c r="D8" s="4" t="str">
        <f t="shared" si="0"/>
        <v>Missing</v>
      </c>
    </row>
    <row r="9" spans="1:4" x14ac:dyDescent="0.25">
      <c r="A9" s="5" t="s">
        <v>107</v>
      </c>
      <c r="B9" s="5"/>
      <c r="C9" s="5">
        <f>SUM(C3:C8)</f>
        <v>600</v>
      </c>
      <c r="D9" s="5" t="str">
        <f>IF(C9=0,"✅ Complete","❌ Missing inputs")</f>
        <v>❌ Missing inputs</v>
      </c>
    </row>
  </sheetData>
  <mergeCells count="1">
    <mergeCell ref="A1:D1"/>
  </mergeCells>
  <conditionalFormatting sqref="C3:C9">
    <cfRule type="cellIs" dxfId="2" priority="1" stopIfTrue="1" operator="greaterThan">
      <formula>0</formula>
    </cfRule>
  </conditionalFormatting>
  <conditionalFormatting sqref="D3:D9">
    <cfRule type="cellIs" dxfId="1" priority="2" stopIfTrue="1" operator="equal">
      <formula>"Missing"</formula>
    </cfRule>
    <cfRule type="cellIs" dxfId="0" priority="3" stopIfTrue="1" operator="equal">
      <formula>"OK"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A_On-site Resource</vt:lpstr>
      <vt:lpstr>AdHoc_Requirements</vt:lpstr>
      <vt:lpstr>B_Rental Equipment</vt:lpstr>
      <vt:lpstr>C_Consumables</vt:lpstr>
      <vt:lpstr>D_Waste Removal</vt:lpstr>
      <vt:lpstr>E_Management Fee</vt:lpstr>
      <vt:lpstr>Summary</vt:lpstr>
      <vt:lpstr>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Hleketa  Hlongwane</cp:lastModifiedBy>
  <dcterms:created xsi:type="dcterms:W3CDTF">2025-12-04T19:24:06Z</dcterms:created>
  <dcterms:modified xsi:type="dcterms:W3CDTF">2025-12-05T09:48:46Z</dcterms:modified>
</cp:coreProperties>
</file>