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8"/>
  <workbookPr defaultThemeVersion="124226"/>
  <mc:AlternateContent xmlns:mc="http://schemas.openxmlformats.org/markup-compatibility/2006">
    <mc:Choice Requires="x15">
      <x15ac:absPath xmlns:x15ac="http://schemas.microsoft.com/office/spreadsheetml/2010/11/ac" url="C:\Users\mtetandabam\Desktop\"/>
    </mc:Choice>
  </mc:AlternateContent>
  <xr:revisionPtr revIDLastSave="0" documentId="8_{0F21D59D-0810-406F-B3FC-C61D6A1BA904}" xr6:coauthVersionLast="36" xr6:coauthVersionMax="36" xr10:uidLastSave="{00000000-0000-0000-0000-000000000000}"/>
  <bookViews>
    <workbookView xWindow="0" yWindow="0" windowWidth="10420" windowHeight="8440" tabRatio="823" firstSheet="2" activeTab="5" xr2:uid="{00000000-000D-0000-FFFF-FFFF00000000}"/>
  </bookViews>
  <sheets>
    <sheet name="COVER PAGE" sheetId="126" state="hidden" r:id="rId1"/>
    <sheet name="MOS Register 80%" sheetId="127" state="hidden" r:id="rId2"/>
    <sheet name="1 - P &amp; G" sheetId="119" r:id="rId3"/>
    <sheet name="2 - Dayworks" sheetId="120" r:id="rId4"/>
    <sheet name="3 - Site Clearance" sheetId="122" r:id="rId5"/>
    <sheet name="4 - Supply and Install Clear-Vu" sheetId="123" r:id="rId6"/>
    <sheet name="5 - Supply and Install Oval" sheetId="124" r:id="rId7"/>
    <sheet name="Summary" sheetId="125" r:id="rId8"/>
  </sheets>
  <externalReferences>
    <externalReference r:id="rId9"/>
  </externalReferences>
  <definedNames>
    <definedName name="________SEC1200">#REF!</definedName>
    <definedName name="_______SEC1200">#REF!</definedName>
    <definedName name="______SEC1200">#REF!</definedName>
    <definedName name="_____SEC1200">#REF!</definedName>
    <definedName name="____SEC1200">#REF!</definedName>
    <definedName name="___SEC1200">#REF!</definedName>
    <definedName name="__SEC1200">#REF!</definedName>
    <definedName name="_1200">#REF!</definedName>
    <definedName name="_Order1" hidden="1">255</definedName>
    <definedName name="_Order2" hidden="1">255</definedName>
    <definedName name="_Parse" hidden="1">#REF!</definedName>
    <definedName name="_Parse_Out" hidden="1">#REF!</definedName>
    <definedName name="_SEC1200">#REF!</definedName>
    <definedName name="_Toc165972924" localSheetId="4">'3 - Site Clearance'!#REF!</definedName>
    <definedName name="AA" hidden="1">{#N/A,#N/A,FALSE,"Cert"}</definedName>
    <definedName name="clarifiers">#REF!,#REF!</definedName>
    <definedName name="DATA_AREA_1">#REF!</definedName>
    <definedName name="DATA_AREA_2">#REF!,#REF!</definedName>
    <definedName name="DATA_AREA_2A">#REF!,#REF!</definedName>
    <definedName name="DATA_AREA_3">#REF!,#REF!</definedName>
    <definedName name="DATA_AREA1">#REF!</definedName>
    <definedName name="DATA_AREA2">#REF!</definedName>
    <definedName name="EARTHWORK" hidden="1">#REF!</definedName>
    <definedName name="EARTHWORKS">#REF!</definedName>
    <definedName name="FGR">#REF!</definedName>
    <definedName name="fgtwpo">#REF!</definedName>
    <definedName name="INVOICE_2">#REF!</definedName>
    <definedName name="INVOIVE_1">#REF!</definedName>
    <definedName name="Items_01" localSheetId="4">#REF!</definedName>
    <definedName name="Items_01" localSheetId="0">#REF!</definedName>
    <definedName name="Items_01">#REF!</definedName>
    <definedName name="J">#REF!</definedName>
    <definedName name="llk" hidden="1">{#N/A,#N/A,FALSE,"Cert"}</definedName>
    <definedName name="llllll" hidden="1">{#N/A,#N/A,FALSE,"Cert"}</definedName>
    <definedName name="NO">#REF!</definedName>
    <definedName name="_xlnm.Print_Area" localSheetId="2">'1 - P &amp; G'!$A$1:$K$238</definedName>
    <definedName name="_xlnm.Print_Area" localSheetId="3">'2 - Dayworks'!$A$1:$K$121</definedName>
    <definedName name="_xlnm.Print_Area" localSheetId="4">'3 - Site Clearance'!$A$2:$K$59</definedName>
    <definedName name="_xlnm.Print_Area" localSheetId="5">'4 - Supply and Install Clear-Vu'!$A$2:$K$47</definedName>
    <definedName name="_xlnm.Print_Area" localSheetId="6">'5 - Supply and Install Oval'!$A$1:$K$28</definedName>
    <definedName name="_xlnm.Print_Area" localSheetId="0">'COVER PAGE'!$A$1:$L$63</definedName>
    <definedName name="_xlnm.Print_Area" localSheetId="7">Summary!$B$1:$F$69</definedName>
    <definedName name="Print_Area_MI">#REF!</definedName>
    <definedName name="_xlnm.Print_Titles" localSheetId="2">'1 - P &amp; G'!$3:$7</definedName>
    <definedName name="_xlnm.Print_Titles" localSheetId="3">'2 - Dayworks'!$5:$7</definedName>
    <definedName name="_xlnm.Print_Titles" localSheetId="4">'3 - Site Clearance'!$6:$7</definedName>
    <definedName name="_xlnm.Print_Titles" localSheetId="5">'4 - Supply and Install Clear-Vu'!$3:$7</definedName>
    <definedName name="_xlnm.Print_Titles" localSheetId="6">'5 - Supply and Install Oval'!$3:$7</definedName>
    <definedName name="QQ">#REF!</definedName>
    <definedName name="QWEH">#REF!</definedName>
    <definedName name="sfrt">#REF!</definedName>
    <definedName name="sqjxcjgq" hidden="1">{#N/A,#N/A,FALSE,"Cert"}</definedName>
    <definedName name="ssss">#REF!</definedName>
    <definedName name="THE">#REF!</definedName>
    <definedName name="Washwater">#REF!,#REF!</definedName>
    <definedName name="wrn.Cert." hidden="1">{#N/A,#N/A,FALSE,"Cert"}</definedName>
    <definedName name="wrn.Turnaround." hidden="1">{#N/A,#N/A,FALSE,"Cert"}</definedName>
  </definedNames>
  <calcPr calcId="191029"/>
</workbook>
</file>

<file path=xl/calcChain.xml><?xml version="1.0" encoding="utf-8"?>
<calcChain xmlns="http://schemas.openxmlformats.org/spreadsheetml/2006/main">
  <c r="I102" i="120" l="1"/>
  <c r="G104" i="120" s="1"/>
  <c r="I41" i="120"/>
  <c r="I205" i="119"/>
  <c r="I203" i="119"/>
  <c r="I197" i="119"/>
  <c r="E11" i="125"/>
  <c r="I13" i="124" l="1"/>
  <c r="I30" i="122"/>
  <c r="I37" i="120"/>
  <c r="I31" i="120"/>
  <c r="G207" i="119"/>
  <c r="C3" i="124" l="1"/>
  <c r="C2" i="125" s="1"/>
  <c r="C4" i="124"/>
  <c r="C3" i="125" s="1"/>
  <c r="C3" i="123"/>
  <c r="C4" i="123"/>
  <c r="C3" i="122"/>
  <c r="C4" i="122"/>
  <c r="C3" i="120"/>
  <c r="C4" i="120"/>
  <c r="G15" i="124"/>
  <c r="I27" i="123"/>
  <c r="I13" i="123"/>
  <c r="I24" i="122"/>
  <c r="I22" i="122"/>
  <c r="I20" i="122"/>
  <c r="G199" i="119"/>
  <c r="I28" i="122"/>
  <c r="G43" i="120"/>
  <c r="G33" i="120"/>
  <c r="I16" i="122"/>
  <c r="I53" i="120"/>
  <c r="I223" i="119"/>
  <c r="I17" i="123" l="1"/>
  <c r="I43" i="123" s="1"/>
  <c r="E17" i="125" s="1"/>
  <c r="I92" i="120" l="1"/>
  <c r="I88" i="120" l="1"/>
  <c r="I68" i="120" l="1"/>
  <c r="I80" i="127" l="1"/>
  <c r="I185" i="119"/>
  <c r="I124" i="119"/>
  <c r="I70" i="119"/>
  <c r="I195" i="119"/>
  <c r="I81" i="127" l="1"/>
  <c r="I40" i="126" s="1"/>
  <c r="I37" i="126"/>
  <c r="F10" i="126"/>
  <c r="I83" i="120" l="1"/>
  <c r="I15" i="120"/>
  <c r="I17" i="120"/>
  <c r="I47" i="120"/>
  <c r="I55" i="120"/>
  <c r="I57" i="120" s="1"/>
  <c r="I59" i="120"/>
  <c r="I73" i="120"/>
  <c r="I75" i="120"/>
  <c r="I77" i="120"/>
  <c r="I79" i="120"/>
  <c r="I81" i="120" s="1"/>
  <c r="I86" i="120"/>
  <c r="I90" i="120"/>
  <c r="I96" i="120"/>
  <c r="I98" i="120" s="1"/>
  <c r="I108" i="120"/>
  <c r="I110" i="120"/>
  <c r="I112" i="120"/>
  <c r="I21" i="119"/>
  <c r="I23" i="119"/>
  <c r="I27" i="119"/>
  <c r="I29" i="119"/>
  <c r="I31" i="119"/>
  <c r="I37" i="119"/>
  <c r="I39" i="119"/>
  <c r="I41" i="119"/>
  <c r="I45" i="119"/>
  <c r="I49" i="119"/>
  <c r="I51" i="119"/>
  <c r="I53" i="119"/>
  <c r="I57" i="119"/>
  <c r="I92" i="119"/>
  <c r="I102" i="119"/>
  <c r="I104" i="119"/>
  <c r="I106" i="119"/>
  <c r="I137" i="119"/>
  <c r="I139" i="119"/>
  <c r="I141" i="119"/>
  <c r="I145" i="119"/>
  <c r="I149" i="119"/>
  <c r="I151" i="119"/>
  <c r="I153" i="119"/>
  <c r="I159" i="119"/>
  <c r="I161" i="119"/>
  <c r="I165" i="119"/>
  <c r="I225" i="119"/>
  <c r="E19" i="125" l="1"/>
  <c r="E13" i="125"/>
  <c r="E15" i="125"/>
  <c r="E21" i="125" l="1"/>
  <c r="E23" i="125" l="1"/>
  <c r="E25" i="125" s="1"/>
  <c r="I22" i="126"/>
  <c r="I23" i="126" s="1"/>
  <c r="I34" i="126"/>
  <c r="I38" i="126" s="1"/>
  <c r="E27" i="125" l="1"/>
  <c r="E29" i="125" s="1"/>
  <c r="I39" i="126"/>
  <c r="I43" i="126" s="1"/>
  <c r="I46" i="126" s="1"/>
  <c r="I47" i="126" l="1"/>
  <c r="I48" i="126" s="1"/>
</calcChain>
</file>

<file path=xl/sharedStrings.xml><?xml version="1.0" encoding="utf-8"?>
<sst xmlns="http://schemas.openxmlformats.org/spreadsheetml/2006/main" count="787" uniqueCount="508">
  <si>
    <t>Sum</t>
  </si>
  <si>
    <t>EXCAVATION</t>
  </si>
  <si>
    <t>m²</t>
  </si>
  <si>
    <t>m³</t>
  </si>
  <si>
    <t>8.2.2</t>
  </si>
  <si>
    <t>m</t>
  </si>
  <si>
    <t>MISCELLANEOUS</t>
  </si>
  <si>
    <r>
      <t>N</t>
    </r>
    <r>
      <rPr>
        <vertAlign val="superscript"/>
        <sz val="10"/>
        <rFont val="Arial"/>
        <family val="2"/>
      </rPr>
      <t>o</t>
    </r>
  </si>
  <si>
    <t>8.3.4</t>
  </si>
  <si>
    <t>No</t>
  </si>
  <si>
    <t>8.3.2</t>
  </si>
  <si>
    <t>2.1.1</t>
  </si>
  <si>
    <t>2.1.2</t>
  </si>
  <si>
    <t>SECTION</t>
  </si>
  <si>
    <t>DESCRIPTION</t>
  </si>
  <si>
    <t>SECTION 1</t>
  </si>
  <si>
    <t>PRELIMINARY &amp; GENERAL</t>
  </si>
  <si>
    <t>SECTION 2</t>
  </si>
  <si>
    <t>SECTION 3</t>
  </si>
  <si>
    <t>SECTION 4</t>
  </si>
  <si>
    <t>SECTION 5</t>
  </si>
  <si>
    <t>1.1.2</t>
  </si>
  <si>
    <t>1.1.3</t>
  </si>
  <si>
    <t>1.1.4</t>
  </si>
  <si>
    <t>1.1.5</t>
  </si>
  <si>
    <t>1.1.6</t>
  </si>
  <si>
    <t>Facilities for Contractor</t>
  </si>
  <si>
    <t>1.2.1</t>
  </si>
  <si>
    <t>1.2.2</t>
  </si>
  <si>
    <t>1.2.3</t>
  </si>
  <si>
    <t>1.2.4</t>
  </si>
  <si>
    <t>1.2.5</t>
  </si>
  <si>
    <t>1.2.6</t>
  </si>
  <si>
    <t>1.2.7</t>
  </si>
  <si>
    <t>1.2.8</t>
  </si>
  <si>
    <t>1.2.9</t>
  </si>
  <si>
    <t>1.2.10</t>
  </si>
  <si>
    <t>1.2.11</t>
  </si>
  <si>
    <t>TEMPORARY WORKS</t>
  </si>
  <si>
    <t>1.3.1</t>
  </si>
  <si>
    <t>SITE CLEARANCE</t>
  </si>
  <si>
    <t>3.1.1</t>
  </si>
  <si>
    <t xml:space="preserve"> </t>
  </si>
  <si>
    <t>2.2.3</t>
  </si>
  <si>
    <t>Prov Sum</t>
  </si>
  <si>
    <t>PSA 8.5</t>
  </si>
  <si>
    <t>%</t>
  </si>
  <si>
    <t>BILL OF QUANTITIES</t>
  </si>
  <si>
    <t>Survey Beacons/Pegs</t>
  </si>
  <si>
    <t>8.3.2.1</t>
  </si>
  <si>
    <t>UNIT</t>
  </si>
  <si>
    <t>RATE</t>
  </si>
  <si>
    <t>8.4.4</t>
  </si>
  <si>
    <t>2.2.1</t>
  </si>
  <si>
    <t>2.2.2</t>
  </si>
  <si>
    <t>5.1.1</t>
  </si>
  <si>
    <t>5.8.1.3</t>
  </si>
  <si>
    <t>5.8.1.5</t>
  </si>
  <si>
    <t>5.8.1.6</t>
  </si>
  <si>
    <t>Contractual Requirements</t>
  </si>
  <si>
    <t>PSAB 8.1</t>
  </si>
  <si>
    <t>a) Offices and storage sheds</t>
  </si>
  <si>
    <t>1.1.7</t>
  </si>
  <si>
    <t>8.4.2.1</t>
  </si>
  <si>
    <t>1.2.15</t>
  </si>
  <si>
    <t>Artisan</t>
  </si>
  <si>
    <t>BROUGHT FORWARD</t>
  </si>
  <si>
    <t>2.1.3</t>
  </si>
  <si>
    <t>2.1.4</t>
  </si>
  <si>
    <t>2.1.5</t>
  </si>
  <si>
    <t>2.1.6</t>
  </si>
  <si>
    <t>2.2.4</t>
  </si>
  <si>
    <t>2.2.5</t>
  </si>
  <si>
    <t>2.2.6</t>
  </si>
  <si>
    <t>2.3.1</t>
  </si>
  <si>
    <t>2.3.3</t>
  </si>
  <si>
    <t>2.3.2</t>
  </si>
  <si>
    <t>PSA 8.18</t>
  </si>
  <si>
    <t>PSA 8.19</t>
  </si>
  <si>
    <t>PSA 8.22</t>
  </si>
  <si>
    <t>Materials</t>
  </si>
  <si>
    <t>TOTAL CARRIED FORWARD</t>
  </si>
  <si>
    <t>Equipment supplied for testing and disinfection of structures and pipelines from existing infrastructure, including transportation costs (Prov.).</t>
  </si>
  <si>
    <t xml:space="preserve">
PSL 5.10</t>
  </si>
  <si>
    <t>1.3.8</t>
  </si>
  <si>
    <t>Fencing</t>
  </si>
  <si>
    <t>1.3.7</t>
  </si>
  <si>
    <t>Barricading of Trenches</t>
  </si>
  <si>
    <t>Dealing with Public</t>
  </si>
  <si>
    <t>1.3.5</t>
  </si>
  <si>
    <t>Dealing with existing infrastructure</t>
  </si>
  <si>
    <t>PSA 8.8.4</t>
  </si>
  <si>
    <t>1.3.4</t>
  </si>
  <si>
    <t>Dealing with water</t>
  </si>
  <si>
    <t>PSA 8.7.6</t>
  </si>
  <si>
    <t>1.3.3</t>
  </si>
  <si>
    <t>Access to works including all temporary roads, excavations and ramps, etc.</t>
  </si>
  <si>
    <t xml:space="preserve">8.8.1                         PSA 5.8 </t>
  </si>
  <si>
    <t>1.3.2</t>
  </si>
  <si>
    <t>C3.1.5</t>
  </si>
  <si>
    <t>Months</t>
  </si>
  <si>
    <t xml:space="preserve">PSA 8.5.4
</t>
  </si>
  <si>
    <t>The sum shall cover all activities necessary in complying with the requirements of the Health and Safety Specification in terms of Monitoring and Review as the Work proceeds</t>
  </si>
  <si>
    <t>Description</t>
  </si>
  <si>
    <t>Payment Refers</t>
  </si>
  <si>
    <t>Item No</t>
  </si>
  <si>
    <t>SECTION 1:  PRELIMINARY &amp; GENERAL</t>
  </si>
  <si>
    <t>The sum shall cover all activities necessary in complying with the requirements of the Health and Safety Specification in terms of Training as the Work proceeds</t>
  </si>
  <si>
    <t>Full compliance and checking the Project H&amp;S File during construction of the works under the Contract.</t>
  </si>
  <si>
    <t>Updating and amending the risk assessments, safe work procedures, the project H&amp;S File, the H&amp;S Plan, medicals for all workers, the provision of PPE and protective clothing,  including hazards and potential hazard identification, Standard Working Procedures, and Method Statements and all other costs necessary in complying generally with the Occupational Health and Safety Act 85 of 1993, (as amended), the Construction Regulations 2014 and the Particular Safety Specification (Annexure C)</t>
  </si>
  <si>
    <t>OH&amp;S Requirements (Time charges)</t>
  </si>
  <si>
    <t>PSA 8.8 a</t>
  </si>
  <si>
    <t>Dealing with conditions of permits, Wayleave Agreements, etc (Refer to C3.4.4.8)</t>
  </si>
  <si>
    <t>Permits and Wayleaves</t>
  </si>
  <si>
    <t>PSA 8.17</t>
  </si>
  <si>
    <t xml:space="preserve">Security </t>
  </si>
  <si>
    <t>PSA 8.4.5</t>
  </si>
  <si>
    <t>General responsibilities and other time related obligations</t>
  </si>
  <si>
    <t>Company and Head Office overhead costs</t>
  </si>
  <si>
    <t>Supervision for duration of the contract (all supervisory staff not considered labour)</t>
  </si>
  <si>
    <t>PSA 8.4.3</t>
  </si>
  <si>
    <t>j) Construction Plant and Transport</t>
  </si>
  <si>
    <t>1.2.5.10</t>
  </si>
  <si>
    <t>i) Access</t>
  </si>
  <si>
    <t>1.2.5.9</t>
  </si>
  <si>
    <t>h) Dealing with water</t>
  </si>
  <si>
    <t>1.2.5.8</t>
  </si>
  <si>
    <t>f) Tools and equipment</t>
  </si>
  <si>
    <t>1.2.5.6</t>
  </si>
  <si>
    <t>d) Living Accommodation</t>
  </si>
  <si>
    <t>1.2.5.4</t>
  </si>
  <si>
    <t>c) Laboratories</t>
  </si>
  <si>
    <t>1.2.5.3</t>
  </si>
  <si>
    <t>b) Workshops</t>
  </si>
  <si>
    <t>1.2.5.2</t>
  </si>
  <si>
    <t>8.4.2.2 8.4.2.3</t>
  </si>
  <si>
    <t>Provision of 1 № survey assistants (Refer to PSAB 5.5)</t>
  </si>
  <si>
    <t xml:space="preserve">Provision of survey equipment (Refer to PSAB 4.2) </t>
  </si>
  <si>
    <t>Provision of meeting room and office for the Engineer's Representative including toilet facilities as per PSAB 5.2 &amp; PSAB 3.2</t>
  </si>
  <si>
    <t>8.4.2.1 (a)</t>
  </si>
  <si>
    <t>Facilities for Engineer for duration of contract (SANS 1200AB)</t>
  </si>
  <si>
    <t>Operate and maintain facilities on Site</t>
  </si>
  <si>
    <t>PSA 8.4.2</t>
  </si>
  <si>
    <t>Contractual requirements (including, EPWP, QA and Project Reporting)</t>
  </si>
  <si>
    <t>PSA 8.4.1</t>
  </si>
  <si>
    <t xml:space="preserve">
TIME RELATED ITEMS</t>
  </si>
  <si>
    <t>SANS 1200A</t>
  </si>
  <si>
    <t>Provide information regarding the voluntary testing of construction workers, counselling, support and care in a monthly report</t>
  </si>
  <si>
    <t>1.1.17</t>
  </si>
  <si>
    <t>Provide and maintain HIV/AIDS awareness posters</t>
  </si>
  <si>
    <t>Provide and maintain condom dispenser</t>
  </si>
  <si>
    <t>Refer to SANS 1921-6 and Annexure F</t>
  </si>
  <si>
    <t>HIV / AIDS Awareness</t>
  </si>
  <si>
    <t>Completing and checking the Project H&amp;S File and handing over to Client on completion of the works and exit medicals for all workers.</t>
  </si>
  <si>
    <t>The sum shall cover all preparation of risk assessments (Annexure D), safe work procedures, the project H&amp;S File, the H&amp;S Plan, medicals for all workers, the provision of PPE and protective clothing,  including hazards and potential hazard identification, Standard Working Procedures, and Method Statements and all other costs necessary in complying generally with the Occupational Health and Safety Act 85 of 1993, (as amended), the Construction Regulations 2014 and the Particular Safety Specification (Annexure C)</t>
  </si>
  <si>
    <t>OH&amp;S Requirements (Fixed charges)</t>
  </si>
  <si>
    <t>PSA 8.8a</t>
  </si>
  <si>
    <t xml:space="preserve">Dealing with conditions of permits, Wayleave Agreements, etc (Refer to C3.4.4.8) </t>
  </si>
  <si>
    <t xml:space="preserve">
PSA8.17</t>
  </si>
  <si>
    <t>General responsibilities and other fixed charge obligations (incl. making allowance for effects and payments taking up to 60 days from date of invoice)</t>
  </si>
  <si>
    <t>8.3.3
PSA 8.20</t>
  </si>
  <si>
    <t>1.1.10</t>
  </si>
  <si>
    <t>Remove all site establishment on completion</t>
  </si>
  <si>
    <t>1.1.9</t>
  </si>
  <si>
    <t>1.1.8.10</t>
  </si>
  <si>
    <t>1.1.8.9</t>
  </si>
  <si>
    <t>1.1.8.8</t>
  </si>
  <si>
    <t>1.1.8.6</t>
  </si>
  <si>
    <t>1.1.8.4</t>
  </si>
  <si>
    <t>1.1.8.3</t>
  </si>
  <si>
    <t>1.1.8.2</t>
  </si>
  <si>
    <t>8.3.2.2,                      8.3.2.3</t>
  </si>
  <si>
    <t>1.1.8</t>
  </si>
  <si>
    <t>All other specified facilities (incl wifi internet connection and printer)</t>
  </si>
  <si>
    <t>Covered Parking (2 bays) 
(Refer PSAB 3.3)</t>
  </si>
  <si>
    <t>Provision of survey assistants 
(Refer PSAB 5.5)</t>
  </si>
  <si>
    <t>Provision of survey equipment (PSAB 4.2)</t>
  </si>
  <si>
    <t>Provision of a furnished meeting room and office for the Employers Agent's Representative (including all furnishings, facilities and equipment as per PSAB 3.2 including toilet facilities) (Refer to PSAB 3.2 &amp; 5.2)</t>
  </si>
  <si>
    <t>8.3.2.1(a)</t>
  </si>
  <si>
    <t xml:space="preserve">Facilities for Employers Agent </t>
  </si>
  <si>
    <t>Establishment of facilities on site:</t>
  </si>
  <si>
    <t>Contractual requirements</t>
  </si>
  <si>
    <t>PSA 8.3.1</t>
  </si>
  <si>
    <t>1.1.1</t>
  </si>
  <si>
    <t>FIXED CHARGED ITEMS</t>
  </si>
  <si>
    <t>Allow for the attendance of EME's or QSE's and other Contractors within the parameters of the site (refer C3.5.26)</t>
  </si>
  <si>
    <t>Overheads, charges and profit on 2.3.1</t>
  </si>
  <si>
    <t>General Signage, as per the Engineer's instructions (Prov)</t>
  </si>
  <si>
    <t>PSA 8.4.7</t>
  </si>
  <si>
    <t>Overheads, charges and profit on 2.2.18</t>
  </si>
  <si>
    <t>8.5 (b)</t>
  </si>
  <si>
    <t>Acceptance Control Testing</t>
  </si>
  <si>
    <t>PSA 8.5.1</t>
  </si>
  <si>
    <t>2.2.18</t>
  </si>
  <si>
    <t>Control Testing</t>
  </si>
  <si>
    <t>Overheads, charges and profit on 2.2.16</t>
  </si>
  <si>
    <t>2.2.17</t>
  </si>
  <si>
    <t>Re-vegetation of the site</t>
  </si>
  <si>
    <t>2.2.16</t>
  </si>
  <si>
    <t>Re-vegetation</t>
  </si>
  <si>
    <t>Overheads, charges and profit on 2.2.14</t>
  </si>
  <si>
    <t>2.2.15</t>
  </si>
  <si>
    <t xml:space="preserve">Employment of a Social Consultant (ISD) for duration of contract </t>
  </si>
  <si>
    <t>2.2.12</t>
  </si>
  <si>
    <t>Community Liason Officer and Consultant</t>
  </si>
  <si>
    <t xml:space="preserve">PSA 8.5.3
</t>
  </si>
  <si>
    <t>Overheads, charges and profit on 2.2.10 above</t>
  </si>
  <si>
    <t>2.2.11</t>
  </si>
  <si>
    <t>Ad-hoc topographical survey as requested by the Engineer during the contract</t>
  </si>
  <si>
    <t>2.2.10</t>
  </si>
  <si>
    <t>Survey</t>
  </si>
  <si>
    <t>Overheads, charges and profit on 2.2.8 above</t>
  </si>
  <si>
    <t>2.2.9</t>
  </si>
  <si>
    <t>Equipment for the Employers Agent Representative and their assistant for the duration of the contract</t>
  </si>
  <si>
    <t>2.2.8</t>
  </si>
  <si>
    <t>Overheads, charges and profit on 2.2.6</t>
  </si>
  <si>
    <t>2.2.7</t>
  </si>
  <si>
    <t>Accommodation for the Employers Agent Representative for the duration of the contract (R8,000 pm)</t>
  </si>
  <si>
    <t>Overheads, charges and profit on 2.2.4</t>
  </si>
  <si>
    <t>SECTION 2:  DAYWORKS, PROVISIONAL SUMS AND PRIME COST ITEMS</t>
  </si>
  <si>
    <t>Transportation for the Employers Agent Representative for the duration of the contract (R10000 pm)</t>
  </si>
  <si>
    <t>Overheads, charges and profit on 2.2.2 above</t>
  </si>
  <si>
    <t>Cellphone allowance for the Employers Agent Representative for the duration of the contract (R500 pm)</t>
  </si>
  <si>
    <t>Engineer</t>
  </si>
  <si>
    <t>SUMS STATED PROVISIONALLY BY THE ENGINEER</t>
  </si>
  <si>
    <t>Search for, record, reference and protect survey stations, bench marks, erf boundary pegs and other reference pegs and expose on completion of works</t>
  </si>
  <si>
    <t>8.5 (a)</t>
  </si>
  <si>
    <t>2.1.13</t>
  </si>
  <si>
    <t>Overheads, charges and profit on 2.1.11 above</t>
  </si>
  <si>
    <t>Net cost of hired plant</t>
  </si>
  <si>
    <t>8.5 (b.1)</t>
  </si>
  <si>
    <t>Plant hired by the Contractor</t>
  </si>
  <si>
    <t>Allow for all-inclusive cost of using Contractor's own plant on site.</t>
  </si>
  <si>
    <t>2.1.10</t>
  </si>
  <si>
    <t>Contractors own Plant</t>
  </si>
  <si>
    <t>Overheads, charges and profit on 2.1.8 above</t>
  </si>
  <si>
    <t>2.1.9</t>
  </si>
  <si>
    <t>Net cost of goods or materials</t>
  </si>
  <si>
    <t>8.5 (a, b1)</t>
  </si>
  <si>
    <t>2.1.8</t>
  </si>
  <si>
    <t>hr</t>
  </si>
  <si>
    <t>Unskilled</t>
  </si>
  <si>
    <t>2.1.7</t>
  </si>
  <si>
    <t>Semi-skilled</t>
  </si>
  <si>
    <t>Skilled</t>
  </si>
  <si>
    <t>Team Leader / charge hand</t>
  </si>
  <si>
    <t>Overheads, charges and profit on 2.1.1 above</t>
  </si>
  <si>
    <t>Allow for total remuneration paid to workers</t>
  </si>
  <si>
    <t>Labour</t>
  </si>
  <si>
    <t>DAYWORKS</t>
  </si>
  <si>
    <t>PSA 8.6</t>
  </si>
  <si>
    <t>3.1.5</t>
  </si>
  <si>
    <t>3.1.4</t>
  </si>
  <si>
    <t>3.1.3</t>
  </si>
  <si>
    <t>3.1.2</t>
  </si>
  <si>
    <t>Remove and dispose of grassing</t>
  </si>
  <si>
    <t>Remove and dispose of asphalt surfacing</t>
  </si>
  <si>
    <t>Remove and dispose of existing kerbing and concrete channelling</t>
  </si>
  <si>
    <t xml:space="preserve">Stock fences </t>
  </si>
  <si>
    <t>4.1.5</t>
  </si>
  <si>
    <t>(c) Removal/Demolishing existing infrastructure where ordered by the Engineer:</t>
  </si>
  <si>
    <t>(iii) Over 3m</t>
  </si>
  <si>
    <t>(ii) Over 2m and up to and including 3m</t>
  </si>
  <si>
    <t>(i) Over 1m and up to and including 2m</t>
  </si>
  <si>
    <t xml:space="preserve">(b) Remove and grub large trees and tree stumps of girth </t>
  </si>
  <si>
    <t>4.1.1</t>
  </si>
  <si>
    <t>(a) Clear and grub:</t>
  </si>
  <si>
    <t>8.2.1                   PSC 8.2.1</t>
  </si>
  <si>
    <t>1200C</t>
  </si>
  <si>
    <t>SITE CLEARANCE:</t>
  </si>
  <si>
    <t>SANS 1200C</t>
  </si>
  <si>
    <t>0</t>
  </si>
  <si>
    <t>5.15.1</t>
  </si>
  <si>
    <t>5.10.10</t>
  </si>
  <si>
    <t>5.10.9</t>
  </si>
  <si>
    <t>5.8.3.2</t>
  </si>
  <si>
    <t>5.8.3.1</t>
  </si>
  <si>
    <t>5.7.15.8</t>
  </si>
  <si>
    <t>5.7.15.6</t>
  </si>
  <si>
    <t>5.7.15.5</t>
  </si>
  <si>
    <t>5.7.15.4</t>
  </si>
  <si>
    <t>5.7.15.3</t>
  </si>
  <si>
    <t>5.7.15.2</t>
  </si>
  <si>
    <t>5.7.11.8</t>
  </si>
  <si>
    <t>5.7.11.7</t>
  </si>
  <si>
    <t>5.7.7.4</t>
  </si>
  <si>
    <t>5.7.7.3</t>
  </si>
  <si>
    <t>5.7.6.10</t>
  </si>
  <si>
    <t>5.7.6.9</t>
  </si>
  <si>
    <t>5.7.6.4</t>
  </si>
  <si>
    <t>5.7.6.3</t>
  </si>
  <si>
    <t>5.7.5.12</t>
  </si>
  <si>
    <t>5.7.5.6</t>
  </si>
  <si>
    <t>5.7.5.2</t>
  </si>
  <si>
    <t>5.7.3.17</t>
  </si>
  <si>
    <t>5.7.3.13</t>
  </si>
  <si>
    <t>5.7.3.10</t>
  </si>
  <si>
    <t>5.7.3.8</t>
  </si>
  <si>
    <t>5.7.3.5</t>
  </si>
  <si>
    <t>5.7.2.6</t>
  </si>
  <si>
    <t>5.7.2.3</t>
  </si>
  <si>
    <t>5.7.1.23</t>
  </si>
  <si>
    <t>5.7.1.22</t>
  </si>
  <si>
    <t>5.7.1.19</t>
  </si>
  <si>
    <t>5.7.1.18</t>
  </si>
  <si>
    <t>5.7.1.17</t>
  </si>
  <si>
    <t>5.7.1.11</t>
  </si>
  <si>
    <t>5.7.1.10</t>
  </si>
  <si>
    <t>5.6.2.9</t>
  </si>
  <si>
    <t>5.6.2.7</t>
  </si>
  <si>
    <t>5.6.2.6</t>
  </si>
  <si>
    <t>5.6.2.5</t>
  </si>
  <si>
    <t>5.6.2.3</t>
  </si>
  <si>
    <t>Removal and stockpiling of topsoil, 100mm</t>
  </si>
  <si>
    <t>SITE ESTABLISHMENT</t>
  </si>
  <si>
    <t>Spec PC</t>
  </si>
  <si>
    <t>DAYWORKS, PROVISIONAL SUMS AND PRIME COST ITEMS</t>
  </si>
  <si>
    <t>SUMMARY OF SECTIONS</t>
  </si>
  <si>
    <t>Provisional sum allowed for external sub-contractors to be appointed, for the Engineer's discression only</t>
  </si>
  <si>
    <t xml:space="preserve">PAYMENT CERTIFICATE NO. </t>
  </si>
  <si>
    <t>CLAIM PERIOD</t>
  </si>
  <si>
    <t>FROM</t>
  </si>
  <si>
    <t>TO</t>
  </si>
  <si>
    <t>TYPE OF CERTIFICATE</t>
  </si>
  <si>
    <t>CONSULTANT</t>
  </si>
  <si>
    <t>CONTRACT NO.</t>
  </si>
  <si>
    <t>TEL. NO.</t>
  </si>
  <si>
    <t>CLIENT:</t>
  </si>
  <si>
    <t>MAKANA MUNICIPALITY</t>
  </si>
  <si>
    <t>CONTRACT VALUE</t>
  </si>
  <si>
    <t>EASTERN CAPE</t>
  </si>
  <si>
    <t xml:space="preserve">CERTIFIED TO DATE </t>
  </si>
  <si>
    <t>BALANCE</t>
  </si>
  <si>
    <t>(All values include 15% VAT)</t>
  </si>
  <si>
    <t>CONTRACTOR</t>
  </si>
  <si>
    <t>FAX. NO.</t>
  </si>
  <si>
    <t>CERTIFICATION :</t>
  </si>
  <si>
    <t xml:space="preserve">Variation Orders </t>
  </si>
  <si>
    <t xml:space="preserve">Provisional Sums and Prime Cost subject to CPA </t>
  </si>
  <si>
    <t xml:space="preserve">Variation Orders not subjected to CPA </t>
  </si>
  <si>
    <t>SUBTOTAL</t>
  </si>
  <si>
    <t xml:space="preserve">Less: Retention </t>
  </si>
  <si>
    <t>Plus Materials on Site advanced (80%)</t>
  </si>
  <si>
    <t>Less: Penalties</t>
  </si>
  <si>
    <t>SUB TOTAL</t>
  </si>
  <si>
    <t>Less previous payments  ( Excluding V.A.T. )</t>
  </si>
  <si>
    <t>VALUE ADDED TAX AT 15 %</t>
  </si>
  <si>
    <t xml:space="preserve">(a) AMOUNT DUE FOR THIS CERTIFICATE </t>
  </si>
  <si>
    <t xml:space="preserve">(a) WE HEREBY DO CERTIFY THE ABOVE MENTIONED AMOUNT FOR PAYMENT, BEING THE BALANCE PAYABLE TO DATE IN ACCORDANCE WITH THE CONTRACT.
</t>
  </si>
  <si>
    <t>............................................................</t>
  </si>
  <si>
    <t>..............................................................</t>
  </si>
  <si>
    <t>ENGINEER</t>
  </si>
  <si>
    <t>LAST DATE FOR PAYMENT</t>
  </si>
  <si>
    <t>DATE:</t>
  </si>
  <si>
    <t xml:space="preserve">    DATE:</t>
  </si>
  <si>
    <t>MATERIAL ON SITE</t>
  </si>
  <si>
    <t>Item</t>
  </si>
  <si>
    <t>Discription</t>
  </si>
  <si>
    <t>Unit</t>
  </si>
  <si>
    <t>Used in Month</t>
  </si>
  <si>
    <t>Check</t>
  </si>
  <si>
    <t>Rate</t>
  </si>
  <si>
    <t>Delivery Note No.</t>
  </si>
  <si>
    <t>80%MOS</t>
  </si>
  <si>
    <t>Currently Delivered</t>
  </si>
  <si>
    <t>75 CL12 UPVC PIPE</t>
  </si>
  <si>
    <t>110 CL12 UPVC PIPE</t>
  </si>
  <si>
    <t>160 CL12 UPVC PIPE</t>
  </si>
  <si>
    <t>200 CL12 UPVC PIPE</t>
  </si>
  <si>
    <t>315 CL12 UPVC PIPE</t>
  </si>
  <si>
    <t>75 CL EQUAL TEE</t>
  </si>
  <si>
    <t>160 CL EQUAL TEE</t>
  </si>
  <si>
    <t>110 X 63 CL RED TEE</t>
  </si>
  <si>
    <t>160 X 75 CL RED TEE</t>
  </si>
  <si>
    <t>160 X 110 CL RED TEE</t>
  </si>
  <si>
    <t>200 X 160 CL RED TEE</t>
  </si>
  <si>
    <t>315 X 250 CL RED TEE</t>
  </si>
  <si>
    <t>75 X 50 REDUCER</t>
  </si>
  <si>
    <t>110 X 75 REDUCER</t>
  </si>
  <si>
    <t>200 X 160 CL REDUCER</t>
  </si>
  <si>
    <t>75 X 1" PN16 POLY SADDLE</t>
  </si>
  <si>
    <t>75 X 2" PN16 POLY SADDLE</t>
  </si>
  <si>
    <t>160 X 1" PN16 POLY SADDLE</t>
  </si>
  <si>
    <t>160 X 2" PN16 POLY SADDLE</t>
  </si>
  <si>
    <t>110 CL HYDRANT TEE</t>
  </si>
  <si>
    <t>160 CL HYDRANT TEE</t>
  </si>
  <si>
    <t>25 X 1" HDPE MALE ADAPTOR</t>
  </si>
  <si>
    <t>25 X 2" HDPE MALE ADPATOR</t>
  </si>
  <si>
    <t>75 CL16 PVC - AS ADAPTOR</t>
  </si>
  <si>
    <t>90 CL16 PVC - AC ADAPTOR</t>
  </si>
  <si>
    <t>110CL16 PVC - AC ADAPTOR</t>
  </si>
  <si>
    <t>160 CL16 PVC - AC ADAPTOR</t>
  </si>
  <si>
    <t>200 CL16 PVC - AC ADAPTOR</t>
  </si>
  <si>
    <t>315 CL16 PVC - AC ADAPTOR</t>
  </si>
  <si>
    <t>75 SOCKETED VALVE LHC AVC</t>
  </si>
  <si>
    <t>110 SOCKETED VALVE LHC AVC</t>
  </si>
  <si>
    <t>160 SOCKETED VALVE LHC AVC</t>
  </si>
  <si>
    <t>HYDRANT VALVE LHC</t>
  </si>
  <si>
    <t>80 x 500 D.F PIPE EPOXY COATED</t>
  </si>
  <si>
    <t>20 CL12 HDPE PIPE</t>
  </si>
  <si>
    <t>25 CL12 HDPE PIPE</t>
  </si>
  <si>
    <t>50 CL12 HDPE PIPE</t>
  </si>
  <si>
    <t>75 x 45° CL16 PVC BEND</t>
  </si>
  <si>
    <t xml:space="preserve">110 X 45° CL16 PVC BEND </t>
  </si>
  <si>
    <t>160 X 22½° CL16 PVC BEND</t>
  </si>
  <si>
    <t>160 X 45° CL16 PVC BEND</t>
  </si>
  <si>
    <t>no</t>
  </si>
  <si>
    <t>75 x 22 ½ CL16 PVC PIPE</t>
  </si>
  <si>
    <t>110 X 11 1/4° CL16 PVC BEND</t>
  </si>
  <si>
    <t xml:space="preserve">110 X 22 1/2° CL16 PVC BEND </t>
  </si>
  <si>
    <t>Remaining Instore</t>
  </si>
  <si>
    <t>ONSITE TOTAL AMOUNT</t>
  </si>
  <si>
    <t xml:space="preserve">            </t>
  </si>
  <si>
    <t>AMOUNT</t>
  </si>
  <si>
    <t xml:space="preserve"> QUANTITY</t>
  </si>
  <si>
    <t>BID NO. MLM/2021-22/INFRA/007</t>
  </si>
  <si>
    <t>QUANTITY</t>
  </si>
  <si>
    <t>???????????????????</t>
  </si>
  <si>
    <t>?</t>
  </si>
  <si>
    <t>MLM/2021-22/INFRA/007</t>
  </si>
  <si>
    <t>MBB Consuklting Engineers (EC)</t>
  </si>
  <si>
    <t xml:space="preserve">3 Miles Street </t>
  </si>
  <si>
    <t>Grahamstown</t>
  </si>
  <si>
    <t>046 622 7223</t>
  </si>
  <si>
    <t>Total value of work as at ? ? 2022</t>
  </si>
  <si>
    <t>2022/00/00</t>
  </si>
  <si>
    <t>????????????????????</t>
  </si>
  <si>
    <t xml:space="preserve"> AMOUNT</t>
  </si>
  <si>
    <t>REPLACEMENT OF AGEING ASBESTOS PIPE IN MAKHANDA PHASE 3A - ZONES A &amp; B</t>
  </si>
  <si>
    <t>3.1.6</t>
  </si>
  <si>
    <t>3.1.7</t>
  </si>
  <si>
    <t>3.1.8</t>
  </si>
  <si>
    <t>3.1.9</t>
  </si>
  <si>
    <t>CONTINGENCY @ 10%</t>
  </si>
  <si>
    <t>VAT @ 15%</t>
  </si>
  <si>
    <t>TOTAL</t>
  </si>
  <si>
    <t xml:space="preserve">    AMOUNT</t>
  </si>
  <si>
    <t>REPLACEMENT OF AGEING ASBESTOS PIPES IN GRAHAMSTOWN - PHASE 3B - ZONES C</t>
  </si>
  <si>
    <t>b) Ablution and latrine facilities</t>
  </si>
  <si>
    <t>c) Water supplies, electric power and 
    communications</t>
  </si>
  <si>
    <t>d) Dealing with water</t>
  </si>
  <si>
    <t>BID NO. …...............................</t>
  </si>
  <si>
    <t xml:space="preserve">Conduct HIV/AIDS awareness programme workshops on site for not less than 90% of the workers inclusive of all direct and indirect costs </t>
  </si>
  <si>
    <t>c) Water supplies, electric power and communications</t>
  </si>
  <si>
    <t>Remuneration of a CLO for duration of contract to meet local employment and local enterprise targets (Refer to C1.8, C1.9 and C3.4.10 &amp; PSA 5.10)</t>
  </si>
  <si>
    <t>Remunerationof a ECO for duration of contract to meet local employment and local enterprise targets (Refer to C1.8, C1.9 and C3.4.10 &amp; PSA 5.10)</t>
  </si>
  <si>
    <t>Sum provisionally allowed for compaction tests</t>
  </si>
  <si>
    <t>Employment of the CLO for duration of contract who shall be appointed by the Contractor and shall report to the Engineer and the Client (R5000 pm ) (refer C3.4.7)</t>
  </si>
  <si>
    <t>1.1.3.1</t>
  </si>
  <si>
    <t>1.1.3.2</t>
  </si>
  <si>
    <t>1.1.3.3</t>
  </si>
  <si>
    <t>1.2</t>
  </si>
  <si>
    <t>1.2.2.1</t>
  </si>
  <si>
    <t>1.3</t>
  </si>
  <si>
    <t>2.2</t>
  </si>
  <si>
    <t>1.1.3.4</t>
  </si>
  <si>
    <t>1.2.10.1</t>
  </si>
  <si>
    <t>1.2.11.1</t>
  </si>
  <si>
    <t>2.1</t>
  </si>
  <si>
    <t>3.1</t>
  </si>
  <si>
    <t>4.1</t>
  </si>
  <si>
    <t>__%</t>
  </si>
  <si>
    <t>Profit and attendance at __%</t>
  </si>
  <si>
    <t>MLM/2022-23/INFRA/001</t>
  </si>
  <si>
    <t xml:space="preserve"> ECO &amp; CLO</t>
  </si>
  <si>
    <t>CLO cell phone allowance</t>
  </si>
  <si>
    <t>1.2.2.1.1</t>
  </si>
  <si>
    <t>1.2.3.1</t>
  </si>
  <si>
    <t>1.2.3.2</t>
  </si>
  <si>
    <t>1.2.3.3</t>
  </si>
  <si>
    <t>1.2.11.2</t>
  </si>
  <si>
    <t>Overheads, charges and profit on items 1.2.11 &amp; 1.2.11.1</t>
  </si>
  <si>
    <t>WMLM/2022-23/INFRA/001</t>
  </si>
  <si>
    <t>UPGRADE OF MPHUTHUMI MAFUMBATHA STADIUM</t>
  </si>
  <si>
    <t xml:space="preserve">Contract Nameboard (1 No.) with supports erected &amp; moved complete. (Refer to PSAB 3.1) </t>
  </si>
  <si>
    <t>SECTION 3: SITE CLEARANCE</t>
  </si>
  <si>
    <t>Ha</t>
  </si>
  <si>
    <t xml:space="preserve">(i) Clear vegetation and grub </t>
  </si>
  <si>
    <t>Provisional amount for new materials and labour not covered</t>
  </si>
  <si>
    <t>Remove and dispose Shrubs</t>
  </si>
  <si>
    <t>SECTION 4: SUPPLY AND INSTALL CLEAR-VU HIGH SECURITY FENCE</t>
  </si>
  <si>
    <t>SUPPLY AND INSTALL CLEAR-VU HIGH SECURITY FENCE</t>
  </si>
  <si>
    <t>SECTION 3:  SITE CLEARANCE</t>
  </si>
  <si>
    <t>Excavation in all materials to a maximum depth of 0.5m, backfill, compact and dispose of excess material within 0.5 km (Prov.)</t>
  </si>
  <si>
    <t>FENCING AND GATES</t>
  </si>
  <si>
    <t>Supply and Install Clear-Vu high fence 76x12.7mm Aperture, 1,8m high with galvanised anti-climb and anti-cut with posts, bolts, clamps and nuts</t>
  </si>
  <si>
    <t>Double leaf sliding gate size 2000x1,8m high</t>
  </si>
  <si>
    <t>20Mpa Concrete for post supports</t>
  </si>
  <si>
    <t>4.2</t>
  </si>
  <si>
    <t>4.2.1</t>
  </si>
  <si>
    <t>4.2.2</t>
  </si>
  <si>
    <t>4.3</t>
  </si>
  <si>
    <t>4.3.1</t>
  </si>
  <si>
    <t>4.3.1.1</t>
  </si>
  <si>
    <t>SECTION 5: SUPPLY AND INSTALL SLIDE PRO 60</t>
  </si>
  <si>
    <r>
      <t xml:space="preserve">Establishment for supply and install </t>
    </r>
    <r>
      <rPr>
        <b/>
        <sz val="10"/>
        <rFont val="Arial"/>
        <family val="2"/>
      </rPr>
      <t>Greenfields synthetic turf</t>
    </r>
    <r>
      <rPr>
        <sz val="10"/>
        <rFont val="Arial"/>
        <family val="2"/>
      </rPr>
      <t xml:space="preserve"> with yarn weight of 1.541g/m2 and comprises of a diamond shaped 365micro yarn this includes glue, glue tape as well as sand and rubber infill to be undertaken by Specialist</t>
    </r>
  </si>
  <si>
    <t>SUPPLY AND INSTALL SLIDE PRO 60</t>
  </si>
  <si>
    <t>5.1</t>
  </si>
  <si>
    <t>5.1.2</t>
  </si>
  <si>
    <t>5.2</t>
  </si>
  <si>
    <t>SUNDRIES</t>
  </si>
  <si>
    <t>5.2.1</t>
  </si>
  <si>
    <t>Contractors mark-up on Item 5.1.1</t>
  </si>
  <si>
    <t>Supply and install corner flags</t>
  </si>
  <si>
    <t>5.2.2</t>
  </si>
  <si>
    <t>Supply and install goal posts with net</t>
  </si>
  <si>
    <t>5.2.3</t>
  </si>
  <si>
    <t>Supply and install moveable substitute bench to accommodate 8no football personel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</si>
</sst>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8" formatCode="&quot;R&quot;#,##0.00;[Red]\-&quot;R&quot;#,##0.00"/>
    <numFmt numFmtId="44" formatCode="_-&quot;R&quot;* #,##0.00_-;\-&quot;R&quot;* #,##0.00_-;_-&quot;R&quot;* &quot;-&quot;??_-;_-@_-"/>
    <numFmt numFmtId="43" formatCode="_-* #,##0.00_-;\-* #,##0.00_-;_-* &quot;-&quot;??_-;_-@_-"/>
    <numFmt numFmtId="164" formatCode="&quot;R&quot;\ #,##0.00;[Red]&quot;R&quot;\ \-#,##0.00"/>
    <numFmt numFmtId="165" formatCode="_ &quot;R&quot;\ * #,##0.00_ ;_ &quot;R&quot;\ * \-#,##0.00_ ;_ &quot;R&quot;\ * &quot;-&quot;??_ ;_ @_ "/>
    <numFmt numFmtId="166" formatCode="_ * #,##0.00_ ;_ * \-#,##0.00_ ;_ * &quot;-&quot;??_ ;_ @_ "/>
    <numFmt numFmtId="167" formatCode="_(&quot;$&quot;* #,##0.00_);_(&quot;$&quot;* \(#,##0.00\);_(&quot;$&quot;* &quot;-&quot;??_);_(@_)"/>
    <numFmt numFmtId="168" formatCode="_(* #,##0.00_);_(* \(#,##0.00\);_(* &quot;-&quot;??_);_(@_)"/>
    <numFmt numFmtId="169" formatCode="_(&quot;R&quot;* #,##0.00_);_(&quot;R&quot;* \(#,##0.00\);_(&quot;R&quot;* &quot;-&quot;??_);_(@_)"/>
    <numFmt numFmtId="170" formatCode="0.0"/>
    <numFmt numFmtId="171" formatCode="&quot;R&quot;#,##0.00_);[Red]\(&quot;R&quot;#,##0.00\)"/>
    <numFmt numFmtId="172" formatCode="#,##0.0"/>
    <numFmt numFmtId="173" formatCode="#,##0.000"/>
    <numFmt numFmtId="174" formatCode="&quot;R&quot;\ #,##0.00"/>
    <numFmt numFmtId="175" formatCode="\$#."/>
    <numFmt numFmtId="176" formatCode="&quot;R&quot;\ #\ ###\ ##0.00"/>
    <numFmt numFmtId="177" formatCode="[$R-1C09]\ #,##0.00"/>
    <numFmt numFmtId="178" formatCode="#.00"/>
    <numFmt numFmtId="179" formatCode="#,##0."/>
    <numFmt numFmtId="180" formatCode="[$-409]d\-mmm\-yy;@"/>
    <numFmt numFmtId="181" formatCode="[$-F800]dddd\,\ mmmm\ dd\,\ yyyy"/>
    <numFmt numFmtId="182" formatCode="[$R-1C09]#,##0.00"/>
    <numFmt numFmtId="183" formatCode="&quot;R&quot;#,##0.00"/>
  </numFmts>
  <fonts count="6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sz val="10"/>
      <name val="Arial"/>
      <family val="2"/>
    </font>
    <font>
      <sz val="8"/>
      <name val="Arial"/>
      <family val="2"/>
    </font>
    <font>
      <sz val="10"/>
      <name val="Helv"/>
    </font>
    <font>
      <sz val="12"/>
      <name val="Arial"/>
      <family val="2"/>
    </font>
    <font>
      <sz val="10"/>
      <name val="MS Sans Serif"/>
      <family val="2"/>
    </font>
    <font>
      <sz val="10"/>
      <name val="Times New Roman"/>
      <family val="1"/>
    </font>
    <font>
      <b/>
      <sz val="18"/>
      <name val="Arial"/>
      <family val="2"/>
    </font>
    <font>
      <b/>
      <sz val="12"/>
      <name val="Arial"/>
      <family val="2"/>
    </font>
    <font>
      <i/>
      <u/>
      <sz val="10"/>
      <name val="Times New Roman"/>
      <family val="1"/>
    </font>
    <font>
      <sz val="11"/>
      <color theme="1"/>
      <name val="Calibri"/>
      <family val="2"/>
      <scheme val="minor"/>
    </font>
    <font>
      <sz val="11"/>
      <color indexed="8"/>
      <name val="Calibri"/>
      <family val="2"/>
    </font>
    <font>
      <sz val="1"/>
      <color indexed="8"/>
      <name val="Courier"/>
      <family val="3"/>
    </font>
    <font>
      <u/>
      <sz val="1"/>
      <color indexed="8"/>
      <name val="Courier"/>
      <family val="3"/>
    </font>
    <font>
      <b/>
      <u/>
      <sz val="1"/>
      <color indexed="8"/>
      <name val="Courier"/>
      <family val="3"/>
    </font>
    <font>
      <sz val="1"/>
      <color indexed="18"/>
      <name val="Courier"/>
      <family val="3"/>
    </font>
    <font>
      <b/>
      <sz val="1"/>
      <color indexed="18"/>
      <name val="Courier"/>
      <family val="3"/>
    </font>
    <font>
      <b/>
      <sz val="1"/>
      <color indexed="17"/>
      <name val="Courier"/>
      <family val="3"/>
    </font>
    <font>
      <b/>
      <u/>
      <sz val="1"/>
      <color indexed="17"/>
      <name val="Courier"/>
      <family val="3"/>
    </font>
    <font>
      <vertAlign val="superscript"/>
      <sz val="10"/>
      <name val="Arial"/>
      <family val="2"/>
    </font>
    <font>
      <sz val="9"/>
      <name val="Arial"/>
      <family val="2"/>
    </font>
    <font>
      <b/>
      <sz val="1"/>
      <color indexed="8"/>
      <name val="Courier"/>
      <family val="3"/>
    </font>
    <font>
      <sz val="10"/>
      <name val="Arial"/>
      <family val="2"/>
    </font>
    <font>
      <sz val="10"/>
      <color theme="1"/>
      <name val="Arial"/>
      <family val="2"/>
    </font>
    <font>
      <b/>
      <u/>
      <sz val="10"/>
      <name val="Arial"/>
      <family val="2"/>
    </font>
    <font>
      <sz val="10"/>
      <color rgb="FFFF0000"/>
      <name val="Arial"/>
      <family val="2"/>
    </font>
    <font>
      <u/>
      <sz val="10"/>
      <name val="Arial"/>
      <family val="2"/>
    </font>
    <font>
      <sz val="9.5"/>
      <name val="Arial"/>
      <family val="2"/>
    </font>
    <font>
      <sz val="12"/>
      <name val="Arial MT"/>
    </font>
    <font>
      <sz val="10"/>
      <name val="Arial MT"/>
    </font>
    <font>
      <b/>
      <sz val="14"/>
      <name val="Arial MT"/>
    </font>
    <font>
      <b/>
      <sz val="16"/>
      <name val="Arial MT"/>
    </font>
    <font>
      <sz val="11"/>
      <name val="Arial MT"/>
    </font>
    <font>
      <b/>
      <i/>
      <sz val="11"/>
      <name val="Arial"/>
      <family val="2"/>
    </font>
    <font>
      <b/>
      <sz val="11"/>
      <name val="Arial"/>
      <family val="2"/>
    </font>
    <font>
      <sz val="11"/>
      <name val="Arial"/>
      <family val="2"/>
    </font>
    <font>
      <sz val="11"/>
      <name val="Arial Unicode MS"/>
      <family val="2"/>
    </font>
    <font>
      <b/>
      <sz val="11"/>
      <name val="Arial MT"/>
    </font>
    <font>
      <i/>
      <sz val="11"/>
      <name val="Arial"/>
      <family val="2"/>
    </font>
    <font>
      <u/>
      <sz val="11"/>
      <name val="Arial"/>
      <family val="2"/>
    </font>
    <font>
      <b/>
      <u/>
      <sz val="11"/>
      <name val="Arial"/>
      <family val="2"/>
    </font>
    <font>
      <sz val="11"/>
      <color indexed="10"/>
      <name val="Arial"/>
      <family val="2"/>
    </font>
    <font>
      <u val="singleAccounting"/>
      <sz val="11"/>
      <name val="Arial"/>
      <family val="2"/>
    </font>
    <font>
      <b/>
      <sz val="11"/>
      <color indexed="10"/>
      <name val="Arial"/>
      <family val="2"/>
    </font>
    <font>
      <b/>
      <sz val="11"/>
      <color theme="1"/>
      <name val="Calibri"/>
      <family val="2"/>
      <scheme val="minor"/>
    </font>
    <font>
      <sz val="10"/>
      <color theme="1"/>
      <name val="Calibri"/>
      <family val="2"/>
      <scheme val="minor"/>
    </font>
    <font>
      <b/>
      <sz val="10"/>
      <color theme="1"/>
      <name val="Calibri"/>
      <family val="2"/>
      <scheme val="minor"/>
    </font>
    <font>
      <sz val="8"/>
      <name val="Arial"/>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bgColor indexed="15"/>
      </patternFill>
    </fill>
    <fill>
      <patternFill patternType="solid">
        <fgColor theme="0"/>
        <bgColor indexed="22"/>
      </patternFill>
    </fill>
    <fill>
      <patternFill patternType="solid">
        <fgColor rgb="FFFFFF00"/>
        <bgColor indexed="64"/>
      </patternFill>
    </fill>
  </fills>
  <borders count="34">
    <border>
      <left/>
      <right/>
      <top/>
      <bottom/>
      <diagonal/>
    </border>
    <border>
      <left style="thick">
        <color indexed="64"/>
      </left>
      <right/>
      <top/>
      <bottom/>
      <diagonal/>
    </border>
    <border>
      <left style="thick">
        <color indexed="64"/>
      </left>
      <right style="thick">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8"/>
      </left>
      <right/>
      <top style="thick">
        <color indexed="8"/>
      </top>
      <bottom/>
      <diagonal/>
    </border>
    <border>
      <left/>
      <right/>
      <top style="thick">
        <color indexed="8"/>
      </top>
      <bottom/>
      <diagonal/>
    </border>
    <border>
      <left/>
      <right style="thick">
        <color indexed="8"/>
      </right>
      <top style="thick">
        <color indexed="8"/>
      </top>
      <bottom/>
      <diagonal/>
    </border>
    <border>
      <left style="thick">
        <color indexed="8"/>
      </left>
      <right/>
      <top/>
      <bottom/>
      <diagonal/>
    </border>
    <border>
      <left style="thin">
        <color indexed="8"/>
      </left>
      <right/>
      <top style="thin">
        <color indexed="8"/>
      </top>
      <bottom/>
      <diagonal/>
    </border>
    <border>
      <left/>
      <right/>
      <top style="thin">
        <color indexed="8"/>
      </top>
      <bottom/>
      <diagonal/>
    </border>
    <border>
      <left style="thin">
        <color indexed="8"/>
      </left>
      <right style="thick">
        <color indexed="8"/>
      </right>
      <top/>
      <bottom/>
      <diagonal/>
    </border>
    <border>
      <left style="thin">
        <color indexed="8"/>
      </left>
      <right/>
      <top/>
      <bottom/>
      <diagonal/>
    </border>
    <border>
      <left style="thick">
        <color indexed="8"/>
      </left>
      <right/>
      <top/>
      <bottom style="thick">
        <color indexed="8"/>
      </bottom>
      <diagonal/>
    </border>
    <border>
      <left/>
      <right/>
      <top/>
      <bottom style="thick">
        <color indexed="8"/>
      </bottom>
      <diagonal/>
    </border>
    <border>
      <left/>
      <right style="thick">
        <color indexed="8"/>
      </right>
      <top/>
      <bottom style="thick">
        <color indexed="8"/>
      </bottom>
      <diagonal/>
    </border>
    <border>
      <left/>
      <right style="thick">
        <color indexed="8"/>
      </right>
      <top/>
      <bottom/>
      <diagonal/>
    </border>
    <border>
      <left/>
      <right/>
      <top style="thin">
        <color indexed="8"/>
      </top>
      <bottom style="thick">
        <color indexed="8"/>
      </bottom>
      <diagonal/>
    </border>
  </borders>
  <cellStyleXfs count="1660">
    <xf numFmtId="0" fontId="0" fillId="0" borderId="0"/>
    <xf numFmtId="168" fontId="15" fillId="0" borderId="0" applyFont="0" applyFill="0" applyBorder="0" applyAlignment="0" applyProtection="0"/>
    <xf numFmtId="168" fontId="15" fillId="0" borderId="0" applyFont="0" applyFill="0" applyBorder="0" applyAlignment="0" applyProtection="0"/>
    <xf numFmtId="40" fontId="20" fillId="0" borderId="0" applyFont="0" applyFill="0" applyBorder="0" applyAlignment="0" applyProtection="0"/>
    <xf numFmtId="3" fontId="15" fillId="0" borderId="1" applyProtection="0"/>
    <xf numFmtId="172" fontId="15" fillId="0" borderId="2" applyProtection="0"/>
    <xf numFmtId="4" fontId="21" fillId="0" borderId="2" applyProtection="0"/>
    <xf numFmtId="173" fontId="15" fillId="0" borderId="2" applyProtection="0"/>
    <xf numFmtId="0" fontId="18" fillId="0" borderId="0"/>
    <xf numFmtId="171" fontId="20" fillId="0" borderId="0" applyFont="0" applyFill="0" applyBorder="0" applyAlignment="0" applyProtection="0"/>
    <xf numFmtId="0" fontId="19" fillId="0" borderId="0" applyProtection="0"/>
    <xf numFmtId="2" fontId="19" fillId="0" borderId="0" applyProtection="0"/>
    <xf numFmtId="0" fontId="22" fillId="0" borderId="0" applyProtection="0"/>
    <xf numFmtId="0" fontId="23" fillId="0" borderId="0" applyProtection="0"/>
    <xf numFmtId="0" fontId="16" fillId="0" borderId="0"/>
    <xf numFmtId="0" fontId="15" fillId="0" borderId="0"/>
    <xf numFmtId="39" fontId="18" fillId="0" borderId="0"/>
    <xf numFmtId="0" fontId="25" fillId="0" borderId="0"/>
    <xf numFmtId="39" fontId="18" fillId="0" borderId="0"/>
    <xf numFmtId="0" fontId="20" fillId="0" borderId="0" applyFont="0"/>
    <xf numFmtId="0" fontId="19" fillId="0" borderId="0"/>
    <xf numFmtId="0" fontId="24" fillId="0" borderId="1"/>
    <xf numFmtId="9" fontId="20" fillId="0" borderId="0" applyFont="0" applyFill="0" applyBorder="0" applyAlignment="0" applyProtection="0"/>
    <xf numFmtId="0" fontId="15" fillId="0" borderId="0"/>
    <xf numFmtId="168" fontId="26" fillId="0" borderId="0" applyFont="0" applyFill="0" applyBorder="0" applyAlignment="0" applyProtection="0"/>
    <xf numFmtId="169" fontId="15" fillId="0" borderId="0" applyFont="0" applyFill="0" applyBorder="0" applyAlignment="0" applyProtection="0"/>
    <xf numFmtId="169" fontId="26" fillId="0" borderId="0" applyFont="0" applyFill="0" applyBorder="0" applyAlignment="0" applyProtection="0"/>
    <xf numFmtId="0" fontId="25" fillId="0" borderId="0"/>
    <xf numFmtId="0" fontId="15" fillId="0" borderId="0"/>
    <xf numFmtId="0" fontId="13" fillId="0" borderId="0"/>
    <xf numFmtId="0" fontId="12" fillId="0" borderId="0"/>
    <xf numFmtId="0" fontId="21" fillId="0" borderId="0"/>
    <xf numFmtId="0" fontId="21" fillId="0" borderId="0"/>
    <xf numFmtId="0" fontId="27" fillId="0" borderId="10">
      <protection locked="0"/>
    </xf>
    <xf numFmtId="175" fontId="27" fillId="0" borderId="0">
      <protection locked="0"/>
    </xf>
    <xf numFmtId="0" fontId="27" fillId="0" borderId="0">
      <protection locked="0"/>
    </xf>
    <xf numFmtId="0" fontId="28" fillId="0" borderId="0">
      <protection locked="0"/>
    </xf>
    <xf numFmtId="0" fontId="29" fillId="0" borderId="0">
      <protection locked="0"/>
    </xf>
    <xf numFmtId="0" fontId="30" fillId="0" borderId="0">
      <protection locked="0"/>
    </xf>
    <xf numFmtId="0" fontId="31" fillId="0" borderId="0">
      <protection locked="0"/>
    </xf>
    <xf numFmtId="0" fontId="32" fillId="0" borderId="0">
      <protection locked="0"/>
    </xf>
    <xf numFmtId="0" fontId="33" fillId="0" borderId="0">
      <protection locked="0"/>
    </xf>
    <xf numFmtId="0" fontId="27" fillId="0" borderId="6">
      <protection locked="0"/>
    </xf>
    <xf numFmtId="0" fontId="15" fillId="0" borderId="0"/>
    <xf numFmtId="0" fontId="15" fillId="0" borderId="0"/>
    <xf numFmtId="0" fontId="21" fillId="0" borderId="0"/>
    <xf numFmtId="0" fontId="11" fillId="0" borderId="0"/>
    <xf numFmtId="0" fontId="11" fillId="0" borderId="0"/>
    <xf numFmtId="0" fontId="11" fillId="0" borderId="0"/>
    <xf numFmtId="0" fontId="11" fillId="0" borderId="0"/>
    <xf numFmtId="9"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5" fillId="0" borderId="0"/>
    <xf numFmtId="165" fontId="15"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6" fillId="0" borderId="0">
      <protection locked="0"/>
    </xf>
    <xf numFmtId="166" fontId="15" fillId="0" borderId="0" applyFont="0" applyFill="0" applyBorder="0" applyAlignment="0" applyProtection="0"/>
    <xf numFmtId="166" fontId="15" fillId="0" borderId="0" applyFont="0" applyFill="0" applyBorder="0" applyAlignment="0" applyProtection="0"/>
    <xf numFmtId="0" fontId="36" fillId="0" borderId="0">
      <protection locked="0"/>
    </xf>
    <xf numFmtId="166" fontId="26" fillId="0" borderId="0" applyFont="0" applyFill="0" applyBorder="0" applyAlignment="0" applyProtection="0"/>
    <xf numFmtId="179" fontId="27" fillId="0" borderId="0">
      <protection locked="0"/>
    </xf>
    <xf numFmtId="3" fontId="15" fillId="0" borderId="1" applyProtection="0"/>
    <xf numFmtId="0" fontId="36" fillId="0" borderId="0">
      <protection locked="0"/>
    </xf>
    <xf numFmtId="164" fontId="20" fillId="0" borderId="0" applyFont="0" applyFill="0" applyBorder="0" applyAlignment="0" applyProtection="0"/>
    <xf numFmtId="165" fontId="15" fillId="0" borderId="0" applyFont="0" applyFill="0" applyBorder="0" applyAlignment="0" applyProtection="0"/>
    <xf numFmtId="165" fontId="26" fillId="0" borderId="0" applyFont="0" applyFill="0" applyBorder="0" applyAlignment="0" applyProtection="0"/>
    <xf numFmtId="0" fontId="36" fillId="0" borderId="0">
      <protection locked="0"/>
    </xf>
    <xf numFmtId="0" fontId="27" fillId="0" borderId="0">
      <protection locked="0"/>
    </xf>
    <xf numFmtId="0" fontId="19" fillId="0" borderId="0" applyProtection="0"/>
    <xf numFmtId="0" fontId="36" fillId="0" borderId="0">
      <protection locked="0"/>
    </xf>
    <xf numFmtId="0" fontId="36" fillId="0" borderId="0">
      <protection locked="0"/>
    </xf>
    <xf numFmtId="0" fontId="36" fillId="0" borderId="0">
      <protection locked="0"/>
    </xf>
    <xf numFmtId="0" fontId="36" fillId="0" borderId="0">
      <protection locked="0"/>
    </xf>
    <xf numFmtId="178" fontId="27" fillId="0" borderId="0">
      <protection locked="0"/>
    </xf>
    <xf numFmtId="2" fontId="19" fillId="0" borderId="0" applyProtection="0"/>
    <xf numFmtId="0" fontId="27" fillId="0" borderId="0">
      <protection locked="0"/>
    </xf>
    <xf numFmtId="0" fontId="27" fillId="0" borderId="0">
      <protection locked="0"/>
    </xf>
    <xf numFmtId="0" fontId="36" fillId="0" borderId="0">
      <protection locked="0"/>
    </xf>
    <xf numFmtId="0" fontId="22" fillId="0" borderId="0" applyProtection="0"/>
    <xf numFmtId="0" fontId="36" fillId="0" borderId="0">
      <protection locked="0"/>
    </xf>
    <xf numFmtId="0" fontId="23" fillId="0" borderId="0" applyProtection="0"/>
    <xf numFmtId="0" fontId="9" fillId="0" borderId="0"/>
    <xf numFmtId="0" fontId="9" fillId="0" borderId="0"/>
    <xf numFmtId="0" fontId="9" fillId="0" borderId="0"/>
    <xf numFmtId="0" fontId="9" fillId="0" borderId="0"/>
    <xf numFmtId="0" fontId="36" fillId="0" borderId="0">
      <protection locked="0"/>
    </xf>
    <xf numFmtId="0" fontId="27" fillId="0" borderId="11">
      <protection locked="0"/>
    </xf>
    <xf numFmtId="0" fontId="36" fillId="0" borderId="0">
      <protection locked="0"/>
    </xf>
    <xf numFmtId="0" fontId="36" fillId="0" borderId="0">
      <protection locked="0"/>
    </xf>
    <xf numFmtId="0" fontId="36" fillId="0" borderId="0">
      <protection locked="0"/>
    </xf>
    <xf numFmtId="0" fontId="36" fillId="0" borderId="0">
      <protection locked="0"/>
    </xf>
    <xf numFmtId="0" fontId="36" fillId="0" borderId="0">
      <protection locked="0"/>
    </xf>
    <xf numFmtId="168" fontId="15" fillId="0" borderId="0" applyFont="0" applyFill="0" applyBorder="0" applyAlignment="0" applyProtection="0"/>
    <xf numFmtId="168" fontId="15" fillId="0" borderId="0" applyFont="0" applyFill="0" applyBorder="0" applyAlignment="0" applyProtection="0"/>
    <xf numFmtId="171" fontId="20" fillId="0" borderId="0" applyFont="0" applyFill="0" applyBorder="0" applyAlignment="0" applyProtection="0"/>
    <xf numFmtId="168" fontId="26" fillId="0" borderId="0" applyFont="0" applyFill="0" applyBorder="0" applyAlignment="0" applyProtection="0"/>
    <xf numFmtId="169" fontId="15" fillId="0" borderId="0" applyFont="0" applyFill="0" applyBorder="0" applyAlignment="0" applyProtection="0"/>
    <xf numFmtId="169" fontId="26"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169"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0" fontId="37" fillId="0" borderId="0"/>
    <xf numFmtId="0" fontId="27" fillId="0" borderId="10">
      <protection locked="0"/>
    </xf>
    <xf numFmtId="166" fontId="15" fillId="0" borderId="0" applyFont="0" applyFill="0" applyBorder="0" applyAlignment="0" applyProtection="0"/>
    <xf numFmtId="179" fontId="27" fillId="0" borderId="0">
      <protection locked="0"/>
    </xf>
    <xf numFmtId="3" fontId="15" fillId="0" borderId="1" applyProtection="0"/>
    <xf numFmtId="175" fontId="27" fillId="0" borderId="0">
      <protection locked="0"/>
    </xf>
    <xf numFmtId="0" fontId="27" fillId="0" borderId="0">
      <protection locked="0"/>
    </xf>
    <xf numFmtId="0" fontId="19" fillId="0" borderId="0" applyProtection="0"/>
    <xf numFmtId="0" fontId="27" fillId="0" borderId="0">
      <protection locked="0"/>
    </xf>
    <xf numFmtId="0" fontId="28" fillId="0" borderId="0">
      <protection locked="0"/>
    </xf>
    <xf numFmtId="0" fontId="29" fillId="0" borderId="0">
      <protection locked="0"/>
    </xf>
    <xf numFmtId="0" fontId="30" fillId="0" borderId="0">
      <protection locked="0"/>
    </xf>
    <xf numFmtId="0" fontId="31" fillId="0" borderId="0">
      <protection locked="0"/>
    </xf>
    <xf numFmtId="0" fontId="32" fillId="0" borderId="0">
      <protection locked="0"/>
    </xf>
    <xf numFmtId="0" fontId="33" fillId="0" borderId="0">
      <protection locked="0"/>
    </xf>
    <xf numFmtId="178" fontId="27" fillId="0" borderId="0">
      <protection locked="0"/>
    </xf>
    <xf numFmtId="2" fontId="19" fillId="0" borderId="0" applyProtection="0"/>
    <xf numFmtId="0" fontId="27" fillId="0" borderId="0">
      <protection locked="0"/>
    </xf>
    <xf numFmtId="0" fontId="27" fillId="0" borderId="0">
      <protection locked="0"/>
    </xf>
    <xf numFmtId="0" fontId="36" fillId="0" borderId="0">
      <protection locked="0"/>
    </xf>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36" fillId="0" borderId="0">
      <protection locked="0"/>
    </xf>
    <xf numFmtId="0" fontId="36" fillId="0" borderId="0">
      <protection locked="0"/>
    </xf>
    <xf numFmtId="0" fontId="36" fillId="0" borderId="0">
      <protection locked="0"/>
    </xf>
    <xf numFmtId="0" fontId="36" fillId="0" borderId="0">
      <protection locked="0"/>
    </xf>
    <xf numFmtId="0" fontId="36" fillId="0" borderId="0">
      <protection locked="0"/>
    </xf>
    <xf numFmtId="0" fontId="36" fillId="0" borderId="0">
      <protection locked="0"/>
    </xf>
    <xf numFmtId="0" fontId="36" fillId="0" borderId="0">
      <protection locked="0"/>
    </xf>
    <xf numFmtId="0" fontId="36" fillId="0" borderId="0">
      <protection locked="0"/>
    </xf>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36" fillId="0" borderId="0">
      <protection locked="0"/>
    </xf>
    <xf numFmtId="0" fontId="36" fillId="0" borderId="0">
      <protection locked="0"/>
    </xf>
    <xf numFmtId="0" fontId="36" fillId="0" borderId="0">
      <protection locked="0"/>
    </xf>
    <xf numFmtId="0" fontId="36" fillId="0" borderId="0">
      <protection locked="0"/>
    </xf>
    <xf numFmtId="0" fontId="36" fillId="0" borderId="0">
      <protection locked="0"/>
    </xf>
    <xf numFmtId="0" fontId="36" fillId="0" borderId="0">
      <protection locked="0"/>
    </xf>
    <xf numFmtId="0" fontId="36" fillId="0" borderId="0">
      <protection locked="0"/>
    </xf>
    <xf numFmtId="0" fontId="27" fillId="0" borderId="6">
      <protection locked="0"/>
    </xf>
    <xf numFmtId="0" fontId="7" fillId="0" borderId="0"/>
    <xf numFmtId="0" fontId="15"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7" fillId="0" borderId="11">
      <protection locked="0"/>
    </xf>
    <xf numFmtId="0" fontId="27" fillId="0" borderId="10">
      <protection locked="0"/>
    </xf>
    <xf numFmtId="175" fontId="27" fillId="0" borderId="0">
      <protection locked="0"/>
    </xf>
    <xf numFmtId="0" fontId="27" fillId="0" borderId="0">
      <protection locked="0"/>
    </xf>
    <xf numFmtId="0" fontId="28" fillId="0" borderId="0">
      <protection locked="0"/>
    </xf>
    <xf numFmtId="0" fontId="29" fillId="0" borderId="0">
      <protection locked="0"/>
    </xf>
    <xf numFmtId="0" fontId="30" fillId="0" borderId="0">
      <protection locked="0"/>
    </xf>
    <xf numFmtId="0" fontId="31" fillId="0" borderId="0">
      <protection locked="0"/>
    </xf>
    <xf numFmtId="0" fontId="32" fillId="0" borderId="0">
      <protection locked="0"/>
    </xf>
    <xf numFmtId="0" fontId="33" fillId="0" borderId="0">
      <protection locked="0"/>
    </xf>
    <xf numFmtId="0" fontId="27" fillId="0" borderId="6">
      <protection locked="0"/>
    </xf>
    <xf numFmtId="0" fontId="7" fillId="0" borderId="0"/>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2" fillId="0" borderId="0" applyProtection="0"/>
    <xf numFmtId="0" fontId="23" fillId="0" borderId="0" applyProtection="0"/>
    <xf numFmtId="0" fontId="7" fillId="0" borderId="0"/>
    <xf numFmtId="0" fontId="7" fillId="0" borderId="0"/>
    <xf numFmtId="0" fontId="7" fillId="0" borderId="0"/>
    <xf numFmtId="0" fontId="7" fillId="0" borderId="0"/>
    <xf numFmtId="0" fontId="22" fillId="0" borderId="0" applyProtection="0"/>
    <xf numFmtId="0" fontId="22" fillId="0" borderId="0" applyProtection="0"/>
    <xf numFmtId="0" fontId="23" fillId="0" borderId="0" applyProtection="0"/>
    <xf numFmtId="0" fontId="23" fillId="0" borderId="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2" fillId="0" borderId="0" applyProtection="0"/>
    <xf numFmtId="0" fontId="7" fillId="0" borderId="0"/>
    <xf numFmtId="0" fontId="7" fillId="0" borderId="0"/>
    <xf numFmtId="0" fontId="7" fillId="0" borderId="0"/>
    <xf numFmtId="0" fontId="7" fillId="0" borderId="0"/>
    <xf numFmtId="0" fontId="22" fillId="0" borderId="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2" fillId="0" borderId="0" applyProtection="0"/>
    <xf numFmtId="0" fontId="23" fillId="0" borderId="0" applyProtection="0"/>
    <xf numFmtId="0" fontId="23" fillId="0" borderId="0" applyProtection="0"/>
    <xf numFmtId="0" fontId="23" fillId="0" borderId="0" applyProtection="0"/>
    <xf numFmtId="0" fontId="22" fillId="0" borderId="0" applyProtection="0"/>
    <xf numFmtId="0" fontId="23" fillId="0" borderId="0" applyProtection="0"/>
    <xf numFmtId="166" fontId="26" fillId="0" borderId="0" applyFont="0" applyFill="0" applyBorder="0" applyAlignment="0" applyProtection="0"/>
    <xf numFmtId="176" fontId="15"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4" fontId="15" fillId="0" borderId="2" applyProtection="0"/>
    <xf numFmtId="166" fontId="5" fillId="0" borderId="0" applyFont="0" applyFill="0" applyBorder="0" applyAlignment="0" applyProtection="0"/>
    <xf numFmtId="0" fontId="4" fillId="0" borderId="0"/>
    <xf numFmtId="0" fontId="15" fillId="0" borderId="0"/>
    <xf numFmtId="0" fontId="4" fillId="0" borderId="0"/>
    <xf numFmtId="0" fontId="27" fillId="0" borderId="14">
      <protection locked="0"/>
    </xf>
    <xf numFmtId="0" fontId="19" fillId="0" borderId="0"/>
    <xf numFmtId="0" fontId="21" fillId="0" borderId="0"/>
    <xf numFmtId="0" fontId="19"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8" fontId="20" fillId="0" borderId="0" applyFont="0" applyFill="0" applyBorder="0" applyAlignment="0" applyProtection="0"/>
    <xf numFmtId="0" fontId="2" fillId="0" borderId="0"/>
    <xf numFmtId="43" fontId="26" fillId="0" borderId="0" applyFont="0" applyFill="0" applyBorder="0" applyAlignment="0" applyProtection="0"/>
    <xf numFmtId="44" fontId="15" fillId="0" borderId="0" applyFont="0" applyFill="0" applyBorder="0" applyAlignment="0" applyProtection="0"/>
    <xf numFmtId="44" fontId="2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8" fontId="20" fillId="0" borderId="0" applyFont="0" applyFill="0" applyBorder="0" applyAlignment="0" applyProtection="0"/>
    <xf numFmtId="43" fontId="26" fillId="0" borderId="0" applyFont="0" applyFill="0" applyBorder="0" applyAlignment="0" applyProtection="0"/>
    <xf numFmtId="44" fontId="15" fillId="0" borderId="0" applyFont="0" applyFill="0" applyBorder="0" applyAlignment="0" applyProtection="0"/>
    <xf numFmtId="44" fontId="2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15" fillId="0" borderId="0" applyFont="0" applyFill="0" applyBorder="0" applyAlignment="0" applyProtection="0"/>
    <xf numFmtId="0" fontId="27" fillId="0" borderId="14">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7" fillId="0" borderId="14">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 fillId="0" borderId="0" applyFont="0" applyFill="0" applyBorder="0" applyAlignment="0" applyProtection="0"/>
    <xf numFmtId="166" fontId="15" fillId="0" borderId="0" applyFont="0" applyFill="0" applyBorder="0" applyAlignment="0" applyProtection="0"/>
    <xf numFmtId="43" fontId="15" fillId="0" borderId="0" applyFont="0" applyFill="0" applyBorder="0" applyAlignment="0" applyProtection="0"/>
    <xf numFmtId="166"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166" fontId="15" fillId="0" borderId="0" applyFont="0" applyFill="0" applyBorder="0" applyAlignment="0" applyProtection="0"/>
    <xf numFmtId="3" fontId="15" fillId="0" borderId="1" applyProtection="0"/>
    <xf numFmtId="8" fontId="20" fillId="0" borderId="0" applyFont="0" applyFill="0" applyBorder="0" applyAlignment="0" applyProtection="0"/>
    <xf numFmtId="44" fontId="15" fillId="0" borderId="0" applyFont="0" applyFill="0" applyBorder="0" applyAlignment="0" applyProtection="0"/>
    <xf numFmtId="8" fontId="20"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19" fillId="0" borderId="0" applyProtection="0"/>
    <xf numFmtId="2" fontId="19"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23"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9" fontId="18" fillId="0" borderId="0"/>
    <xf numFmtId="0" fontId="1" fillId="0" borderId="0"/>
    <xf numFmtId="0" fontId="1" fillId="0" borderId="0"/>
    <xf numFmtId="0" fontId="1" fillId="0" borderId="0"/>
    <xf numFmtId="0" fontId="20"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cellStyleXfs>
  <cellXfs count="563">
    <xf numFmtId="0" fontId="0" fillId="0" borderId="0" xfId="0"/>
    <xf numFmtId="0" fontId="15" fillId="0" borderId="0" xfId="0" applyFont="1"/>
    <xf numFmtId="4" fontId="15" fillId="0" borderId="0" xfId="0" applyNumberFormat="1" applyFont="1" applyAlignment="1">
      <alignment vertical="top"/>
    </xf>
    <xf numFmtId="0" fontId="15" fillId="0" borderId="4" xfId="0" applyFont="1" applyBorder="1" applyAlignment="1">
      <alignment horizontal="left" vertical="top" wrapText="1"/>
    </xf>
    <xf numFmtId="0" fontId="15" fillId="0" borderId="0" xfId="0" applyFont="1" applyAlignment="1">
      <alignment vertical="top"/>
    </xf>
    <xf numFmtId="0" fontId="15" fillId="0" borderId="4" xfId="31" applyFont="1" applyBorder="1" applyAlignment="1">
      <alignment horizontal="left" vertical="top"/>
    </xf>
    <xf numFmtId="0" fontId="15" fillId="0" borderId="0" xfId="31" applyFont="1" applyAlignment="1">
      <alignment vertical="top" wrapText="1"/>
    </xf>
    <xf numFmtId="0" fontId="15" fillId="0" borderId="0" xfId="31" applyFont="1" applyAlignment="1">
      <alignment horizontal="center" vertical="top" wrapText="1"/>
    </xf>
    <xf numFmtId="0" fontId="15" fillId="0" borderId="0" xfId="31" applyFont="1" applyAlignment="1">
      <alignment horizontal="left" vertical="top"/>
    </xf>
    <xf numFmtId="0" fontId="15" fillId="0" borderId="0" xfId="31" applyFont="1" applyAlignment="1">
      <alignment horizontal="center"/>
    </xf>
    <xf numFmtId="4" fontId="14" fillId="0" borderId="0" xfId="15" applyNumberFormat="1" applyFont="1" applyAlignment="1">
      <alignment horizontal="right" vertical="top"/>
    </xf>
    <xf numFmtId="0" fontId="15" fillId="0" borderId="4" xfId="0" applyFont="1" applyBorder="1" applyAlignment="1">
      <alignment horizontal="center" wrapText="1"/>
    </xf>
    <xf numFmtId="0" fontId="15" fillId="0" borderId="4" xfId="0" applyFont="1" applyBorder="1" applyAlignment="1">
      <alignment wrapText="1"/>
    </xf>
    <xf numFmtId="0" fontId="15" fillId="0" borderId="4" xfId="0" applyFont="1" applyBorder="1" applyAlignment="1">
      <alignment vertical="top" wrapText="1"/>
    </xf>
    <xf numFmtId="0" fontId="15" fillId="0" borderId="4" xfId="31" applyFont="1" applyBorder="1" applyAlignment="1">
      <alignment vertical="top" wrapText="1"/>
    </xf>
    <xf numFmtId="0" fontId="15" fillId="0" borderId="4" xfId="0" applyFont="1" applyBorder="1" applyAlignment="1">
      <alignment horizontal="center"/>
    </xf>
    <xf numFmtId="170" fontId="15" fillId="0" borderId="0" xfId="31" applyNumberFormat="1" applyFont="1" applyAlignment="1">
      <alignment horizontal="center"/>
    </xf>
    <xf numFmtId="49" fontId="14" fillId="0" borderId="0" xfId="15" applyNumberFormat="1" applyFont="1" applyAlignment="1">
      <alignment horizontal="left" vertical="top"/>
    </xf>
    <xf numFmtId="0" fontId="15" fillId="0" borderId="4" xfId="31" applyFont="1" applyBorder="1" applyAlignment="1">
      <alignment horizontal="center"/>
    </xf>
    <xf numFmtId="0" fontId="15" fillId="0" borderId="0" xfId="31" applyFont="1"/>
    <xf numFmtId="0" fontId="15" fillId="0" borderId="4" xfId="0" applyFont="1" applyBorder="1" applyAlignment="1">
      <alignment horizontal="center" vertical="top" wrapText="1"/>
    </xf>
    <xf numFmtId="0" fontId="14" fillId="0" borderId="4" xfId="0" applyFont="1" applyBorder="1" applyAlignment="1">
      <alignment vertical="top" wrapText="1"/>
    </xf>
    <xf numFmtId="172" fontId="15" fillId="0" borderId="0" xfId="0" applyNumberFormat="1" applyFont="1" applyAlignment="1">
      <alignment horizontal="center" vertical="top"/>
    </xf>
    <xf numFmtId="0" fontId="14" fillId="0" borderId="4" xfId="43" applyFont="1" applyBorder="1"/>
    <xf numFmtId="0" fontId="15" fillId="0" borderId="4" xfId="0" applyFont="1" applyBorder="1"/>
    <xf numFmtId="49" fontId="14" fillId="0" borderId="0" xfId="15" applyNumberFormat="1" applyFont="1" applyAlignment="1">
      <alignment horizontal="left"/>
    </xf>
    <xf numFmtId="0" fontId="15" fillId="0" borderId="4" xfId="0" applyFont="1" applyBorder="1" applyAlignment="1">
      <alignment horizontal="left" wrapText="1"/>
    </xf>
    <xf numFmtId="0" fontId="14" fillId="0" borderId="4" xfId="0" applyFont="1" applyBorder="1" applyAlignment="1">
      <alignment wrapText="1"/>
    </xf>
    <xf numFmtId="0" fontId="15" fillId="0" borderId="0" xfId="15" applyAlignment="1">
      <alignment wrapText="1"/>
    </xf>
    <xf numFmtId="0" fontId="15" fillId="0" borderId="0" xfId="15" applyAlignment="1">
      <alignment horizontal="center" wrapText="1"/>
    </xf>
    <xf numFmtId="0" fontId="15" fillId="0" borderId="0" xfId="15" applyAlignment="1">
      <alignment horizontal="left" vertical="top" wrapText="1"/>
    </xf>
    <xf numFmtId="0" fontId="15" fillId="0" borderId="0" xfId="15" applyAlignment="1">
      <alignment horizontal="center" vertical="top" wrapText="1"/>
    </xf>
    <xf numFmtId="2" fontId="15" fillId="0" borderId="0" xfId="15" applyNumberFormat="1" applyAlignment="1">
      <alignment horizontal="left" vertical="top" wrapText="1"/>
    </xf>
    <xf numFmtId="0" fontId="15" fillId="0" borderId="0" xfId="15" applyAlignment="1">
      <alignment horizontal="left" wrapText="1"/>
    </xf>
    <xf numFmtId="4" fontId="15" fillId="0" borderId="0" xfId="15" applyNumberFormat="1"/>
    <xf numFmtId="2" fontId="15" fillId="0" borderId="0" xfId="15" applyNumberFormat="1" applyAlignment="1">
      <alignment horizontal="left" wrapText="1"/>
    </xf>
    <xf numFmtId="170" fontId="15" fillId="0" borderId="4" xfId="15" quotePrefix="1" applyNumberFormat="1" applyBorder="1" applyAlignment="1">
      <alignment horizontal="center"/>
    </xf>
    <xf numFmtId="0" fontId="15" fillId="0" borderId="4" xfId="15" applyBorder="1" applyAlignment="1">
      <alignment horizontal="center"/>
    </xf>
    <xf numFmtId="0" fontId="15" fillId="0" borderId="4" xfId="15" applyBorder="1" applyAlignment="1">
      <alignment horizontal="left" wrapText="1"/>
    </xf>
    <xf numFmtId="3" fontId="15" fillId="0" borderId="4" xfId="15" applyNumberFormat="1" applyBorder="1" applyAlignment="1">
      <alignment horizontal="center" wrapText="1"/>
    </xf>
    <xf numFmtId="174" fontId="15" fillId="0" borderId="0" xfId="15" applyNumberFormat="1"/>
    <xf numFmtId="0" fontId="15" fillId="0" borderId="4" xfId="15" quotePrefix="1" applyBorder="1" applyAlignment="1">
      <alignment horizontal="center"/>
    </xf>
    <xf numFmtId="0" fontId="15" fillId="0" borderId="4" xfId="15" applyBorder="1" applyAlignment="1">
      <alignment horizontal="left"/>
    </xf>
    <xf numFmtId="0" fontId="15" fillId="0" borderId="4" xfId="15" applyBorder="1" applyAlignment="1">
      <alignment horizontal="center" wrapText="1"/>
    </xf>
    <xf numFmtId="4" fontId="15" fillId="0" borderId="6" xfId="15" applyNumberFormat="1" applyBorder="1" applyAlignment="1">
      <alignment horizontal="center" wrapText="1"/>
    </xf>
    <xf numFmtId="170" fontId="15" fillId="0" borderId="4" xfId="15" applyNumberFormat="1" applyBorder="1" applyAlignment="1">
      <alignment horizontal="center"/>
    </xf>
    <xf numFmtId="0" fontId="14" fillId="0" borderId="4" xfId="15" applyFont="1" applyBorder="1" applyAlignment="1">
      <alignment horizontal="left" wrapText="1"/>
    </xf>
    <xf numFmtId="0" fontId="15" fillId="2" borderId="4" xfId="15" applyFill="1" applyBorder="1" applyAlignment="1">
      <alignment horizontal="center" wrapText="1"/>
    </xf>
    <xf numFmtId="0" fontId="15" fillId="2" borderId="4" xfId="0" applyFont="1" applyFill="1" applyBorder="1" applyAlignment="1">
      <alignment horizontal="left" wrapText="1"/>
    </xf>
    <xf numFmtId="3" fontId="15" fillId="2" borderId="4" xfId="15" applyNumberFormat="1" applyFill="1" applyBorder="1" applyAlignment="1">
      <alignment horizontal="center" wrapText="1"/>
    </xf>
    <xf numFmtId="0" fontId="15" fillId="2" borderId="4" xfId="15" applyFill="1" applyBorder="1" applyAlignment="1">
      <alignment horizontal="left" wrapText="1"/>
    </xf>
    <xf numFmtId="0" fontId="39" fillId="2" borderId="4" xfId="15" applyFont="1" applyFill="1" applyBorder="1" applyAlignment="1">
      <alignment horizontal="left" wrapText="1"/>
    </xf>
    <xf numFmtId="0" fontId="15" fillId="0" borderId="4" xfId="15" applyBorder="1" applyAlignment="1">
      <alignment horizontal="right" wrapText="1"/>
    </xf>
    <xf numFmtId="2" fontId="15" fillId="0" borderId="4" xfId="15" applyNumberFormat="1" applyBorder="1" applyAlignment="1">
      <alignment horizontal="center" wrapText="1"/>
    </xf>
    <xf numFmtId="174" fontId="35" fillId="0" borderId="4" xfId="15" applyNumberFormat="1" applyFont="1" applyBorder="1" applyAlignment="1">
      <alignment horizontal="right"/>
    </xf>
    <xf numFmtId="0" fontId="39" fillId="0" borderId="4" xfId="15" applyFont="1" applyBorder="1" applyAlignment="1">
      <alignment horizontal="left" wrapText="1"/>
    </xf>
    <xf numFmtId="0" fontId="15" fillId="0" borderId="5" xfId="15" applyBorder="1" applyAlignment="1">
      <alignment horizontal="center" vertical="center" wrapText="1"/>
    </xf>
    <xf numFmtId="2" fontId="15" fillId="0" borderId="5" xfId="15" applyNumberFormat="1" applyBorder="1" applyAlignment="1">
      <alignment horizontal="center" vertical="center" wrapText="1"/>
    </xf>
    <xf numFmtId="0" fontId="15" fillId="0" borderId="13" xfId="15" applyBorder="1" applyAlignment="1">
      <alignment vertical="center" wrapText="1"/>
    </xf>
    <xf numFmtId="0" fontId="15" fillId="0" borderId="13" xfId="15" applyBorder="1" applyAlignment="1">
      <alignment horizontal="center" vertical="center" wrapText="1"/>
    </xf>
    <xf numFmtId="1" fontId="15" fillId="0" borderId="0" xfId="15" quotePrefix="1" applyNumberFormat="1" applyAlignment="1">
      <alignment horizontal="center"/>
    </xf>
    <xf numFmtId="2" fontId="15" fillId="0" borderId="0" xfId="15" applyNumberFormat="1" applyAlignment="1">
      <alignment horizontal="center" wrapText="1"/>
    </xf>
    <xf numFmtId="4" fontId="15" fillId="0" borderId="0" xfId="15" applyNumberFormat="1" applyAlignment="1">
      <alignment horizontal="center" wrapText="1"/>
    </xf>
    <xf numFmtId="49" fontId="15" fillId="0" borderId="0" xfId="15" applyNumberFormat="1" applyAlignment="1">
      <alignment horizontal="center"/>
    </xf>
    <xf numFmtId="0" fontId="15" fillId="0" borderId="0" xfId="15" applyAlignment="1">
      <alignment horizontal="center"/>
    </xf>
    <xf numFmtId="0" fontId="15" fillId="0" borderId="0" xfId="15" applyAlignment="1">
      <alignment horizontal="left"/>
    </xf>
    <xf numFmtId="2" fontId="15" fillId="0" borderId="0" xfId="15" applyNumberFormat="1"/>
    <xf numFmtId="0" fontId="15" fillId="0" borderId="0" xfId="15" applyAlignment="1">
      <alignment horizontal="center" vertical="top"/>
    </xf>
    <xf numFmtId="0" fontId="14" fillId="0" borderId="0" xfId="15" applyFont="1" applyAlignment="1">
      <alignment horizontal="left" wrapText="1"/>
    </xf>
    <xf numFmtId="0" fontId="15" fillId="0" borderId="16" xfId="15" applyBorder="1" applyAlignment="1">
      <alignment wrapText="1"/>
    </xf>
    <xf numFmtId="0" fontId="15" fillId="2" borderId="4" xfId="15" applyFill="1" applyBorder="1" applyAlignment="1">
      <alignment horizontal="right" wrapText="1"/>
    </xf>
    <xf numFmtId="170" fontId="15" fillId="0" borderId="4" xfId="0" applyNumberFormat="1" applyFont="1" applyBorder="1" applyAlignment="1">
      <alignment horizontal="center"/>
    </xf>
    <xf numFmtId="0" fontId="15" fillId="2" borderId="4" xfId="0" applyFont="1" applyFill="1" applyBorder="1" applyAlignment="1">
      <alignment wrapText="1"/>
    </xf>
    <xf numFmtId="0" fontId="15" fillId="2" borderId="4" xfId="0" applyFont="1" applyFill="1" applyBorder="1" applyAlignment="1">
      <alignment horizontal="center"/>
    </xf>
    <xf numFmtId="0" fontId="15" fillId="2" borderId="4" xfId="0" applyFont="1" applyFill="1" applyBorder="1" applyAlignment="1">
      <alignment horizontal="center" wrapText="1"/>
    </xf>
    <xf numFmtId="4" fontId="15" fillId="0" borderId="0" xfId="0" applyNumberFormat="1" applyFont="1"/>
    <xf numFmtId="0" fontId="40" fillId="0" borderId="4" xfId="0" applyFont="1" applyBorder="1" applyAlignment="1">
      <alignment horizontal="center"/>
    </xf>
    <xf numFmtId="0" fontId="40" fillId="0" borderId="4" xfId="0" applyFont="1" applyBorder="1" applyAlignment="1">
      <alignment wrapText="1"/>
    </xf>
    <xf numFmtId="0" fontId="39" fillId="0" borderId="4" xfId="0" applyFont="1" applyBorder="1" applyAlignment="1">
      <alignment wrapText="1"/>
    </xf>
    <xf numFmtId="0" fontId="15" fillId="0" borderId="13" xfId="15" applyBorder="1" applyAlignment="1">
      <alignment horizontal="center" wrapText="1"/>
    </xf>
    <xf numFmtId="2" fontId="15" fillId="0" borderId="13" xfId="15" applyNumberFormat="1" applyBorder="1" applyAlignment="1">
      <alignment horizontal="center" wrapText="1"/>
    </xf>
    <xf numFmtId="0" fontId="14" fillId="0" borderId="13" xfId="15" applyFont="1" applyBorder="1" applyAlignment="1">
      <alignment horizontal="left" wrapText="1"/>
    </xf>
    <xf numFmtId="0" fontId="15" fillId="0" borderId="13" xfId="15" applyBorder="1" applyAlignment="1">
      <alignment wrapText="1"/>
    </xf>
    <xf numFmtId="0" fontId="15" fillId="0" borderId="6" xfId="15" applyBorder="1" applyAlignment="1">
      <alignment horizontal="center" wrapText="1"/>
    </xf>
    <xf numFmtId="0" fontId="15" fillId="0" borderId="18" xfId="15" applyBorder="1" applyAlignment="1">
      <alignment horizontal="right" wrapText="1"/>
    </xf>
    <xf numFmtId="0" fontId="15" fillId="0" borderId="18" xfId="15" applyBorder="1" applyAlignment="1">
      <alignment horizontal="center" wrapText="1"/>
    </xf>
    <xf numFmtId="0" fontId="14" fillId="0" borderId="18" xfId="15" applyFont="1" applyBorder="1" applyAlignment="1">
      <alignment horizontal="left" wrapText="1"/>
    </xf>
    <xf numFmtId="0" fontId="14" fillId="0" borderId="18" xfId="15" applyFont="1" applyBorder="1" applyAlignment="1">
      <alignment horizontal="center" wrapText="1"/>
    </xf>
    <xf numFmtId="1" fontId="15" fillId="0" borderId="3" xfId="15" quotePrefix="1" applyNumberFormat="1" applyBorder="1" applyAlignment="1">
      <alignment horizontal="center"/>
    </xf>
    <xf numFmtId="1" fontId="15" fillId="0" borderId="4" xfId="15" quotePrefix="1" applyNumberFormat="1" applyBorder="1" applyAlignment="1">
      <alignment horizontal="center"/>
    </xf>
    <xf numFmtId="2" fontId="15" fillId="0" borderId="3" xfId="15" applyNumberFormat="1" applyBorder="1" applyAlignment="1">
      <alignment horizontal="center" wrapText="1"/>
    </xf>
    <xf numFmtId="0" fontId="15" fillId="0" borderId="3" xfId="15" applyBorder="1" applyAlignment="1">
      <alignment horizontal="left" wrapText="1"/>
    </xf>
    <xf numFmtId="0" fontId="15" fillId="0" borderId="3" xfId="15" applyBorder="1" applyAlignment="1">
      <alignment horizontal="center" wrapText="1"/>
    </xf>
    <xf numFmtId="0" fontId="14" fillId="0" borderId="4" xfId="15" applyFont="1" applyBorder="1" applyAlignment="1">
      <alignment horizontal="center" wrapText="1"/>
    </xf>
    <xf numFmtId="0" fontId="41" fillId="0" borderId="4" xfId="15" applyFont="1" applyBorder="1" applyAlignment="1">
      <alignment horizontal="left" wrapText="1"/>
    </xf>
    <xf numFmtId="0" fontId="15" fillId="0" borderId="5" xfId="15" applyBorder="1" applyAlignment="1">
      <alignment horizontal="center" wrapText="1"/>
    </xf>
    <xf numFmtId="2" fontId="15" fillId="0" borderId="5" xfId="15" applyNumberFormat="1" applyBorder="1" applyAlignment="1">
      <alignment horizontal="center" wrapText="1"/>
    </xf>
    <xf numFmtId="170" fontId="40" fillId="0" borderId="4" xfId="0" applyNumberFormat="1" applyFont="1" applyBorder="1" applyAlignment="1">
      <alignment horizontal="center"/>
    </xf>
    <xf numFmtId="4" fontId="15" fillId="0" borderId="6" xfId="15" applyNumberFormat="1" applyBorder="1" applyAlignment="1">
      <alignment horizontal="center" vertical="top" wrapText="1"/>
    </xf>
    <xf numFmtId="0" fontId="15" fillId="0" borderId="4" xfId="15" applyBorder="1" applyAlignment="1">
      <alignment horizontal="left" vertical="top" wrapText="1"/>
    </xf>
    <xf numFmtId="0" fontId="15" fillId="2" borderId="4" xfId="15" applyFill="1" applyBorder="1" applyAlignment="1">
      <alignment horizontal="center" vertical="top" wrapText="1"/>
    </xf>
    <xf numFmtId="0" fontId="14" fillId="0" borderId="4" xfId="15" applyFont="1" applyBorder="1" applyAlignment="1">
      <alignment horizontal="left" vertical="top" wrapText="1"/>
    </xf>
    <xf numFmtId="0" fontId="15" fillId="0" borderId="4" xfId="15" applyBorder="1" applyAlignment="1">
      <alignment horizontal="center" vertical="top" wrapText="1"/>
    </xf>
    <xf numFmtId="2" fontId="15" fillId="0" borderId="4" xfId="15" applyNumberFormat="1" applyBorder="1" applyAlignment="1">
      <alignment horizontal="left" vertical="top" wrapText="1"/>
    </xf>
    <xf numFmtId="0" fontId="39" fillId="0" borderId="4" xfId="0" applyFont="1" applyBorder="1" applyAlignment="1">
      <alignment horizontal="left" vertical="top" wrapText="1"/>
    </xf>
    <xf numFmtId="1" fontId="15" fillId="0" borderId="4" xfId="15" applyNumberFormat="1" applyBorder="1" applyAlignment="1">
      <alignment horizontal="left" vertical="top" wrapText="1"/>
    </xf>
    <xf numFmtId="0" fontId="15" fillId="0" borderId="18" xfId="15" applyBorder="1" applyAlignment="1">
      <alignment horizontal="left" vertical="top" wrapText="1"/>
    </xf>
    <xf numFmtId="0" fontId="15" fillId="0" borderId="18" xfId="15" applyBorder="1" applyAlignment="1">
      <alignment horizontal="center" vertical="top" wrapText="1"/>
    </xf>
    <xf numFmtId="2" fontId="15" fillId="0" borderId="6" xfId="15" applyNumberFormat="1" applyBorder="1" applyAlignment="1">
      <alignment horizontal="center" vertical="center" wrapText="1"/>
    </xf>
    <xf numFmtId="0" fontId="15" fillId="0" borderId="0" xfId="15" applyAlignment="1">
      <alignment horizontal="right" vertical="top"/>
    </xf>
    <xf numFmtId="0" fontId="15" fillId="0" borderId="0" xfId="15"/>
    <xf numFmtId="0" fontId="15" fillId="0" borderId="0" xfId="15" applyAlignment="1">
      <alignment horizontal="right"/>
    </xf>
    <xf numFmtId="2" fontId="15" fillId="0" borderId="0" xfId="15" applyNumberFormat="1" applyAlignment="1">
      <alignment horizontal="center"/>
    </xf>
    <xf numFmtId="4" fontId="15" fillId="0" borderId="0" xfId="15" applyNumberFormat="1" applyAlignment="1">
      <alignment horizontal="right" vertical="top"/>
    </xf>
    <xf numFmtId="3" fontId="15" fillId="0" borderId="0" xfId="0" applyNumberFormat="1" applyFont="1"/>
    <xf numFmtId="0" fontId="15" fillId="0" borderId="0" xfId="0" applyFont="1" applyAlignment="1">
      <alignment horizontal="left"/>
    </xf>
    <xf numFmtId="0" fontId="17" fillId="0" borderId="0" xfId="15" applyFont="1" applyAlignment="1">
      <alignment wrapText="1"/>
    </xf>
    <xf numFmtId="0" fontId="17" fillId="0" borderId="0" xfId="15" applyFont="1" applyAlignment="1">
      <alignment horizontal="center" wrapText="1"/>
    </xf>
    <xf numFmtId="0" fontId="0" fillId="0" borderId="0" xfId="0" applyAlignment="1">
      <alignment horizontal="center"/>
    </xf>
    <xf numFmtId="174" fontId="15" fillId="0" borderId="9" xfId="15" applyNumberFormat="1" applyBorder="1" applyAlignment="1">
      <alignment horizontal="right"/>
    </xf>
    <xf numFmtId="1" fontId="15" fillId="0" borderId="4" xfId="15" applyNumberFormat="1" applyBorder="1" applyAlignment="1">
      <alignment horizontal="center"/>
    </xf>
    <xf numFmtId="0" fontId="42" fillId="0" borderId="4" xfId="15" applyFont="1" applyBorder="1" applyAlignment="1">
      <alignment horizontal="left"/>
    </xf>
    <xf numFmtId="0" fontId="14" fillId="0" borderId="4" xfId="0" applyFont="1" applyBorder="1" applyAlignment="1">
      <alignment horizontal="left" wrapText="1"/>
    </xf>
    <xf numFmtId="0" fontId="15" fillId="0" borderId="4" xfId="15" applyBorder="1"/>
    <xf numFmtId="0" fontId="15" fillId="0" borderId="4" xfId="15" applyBorder="1" applyAlignment="1">
      <alignment wrapText="1"/>
    </xf>
    <xf numFmtId="170" fontId="35" fillId="0" borderId="4" xfId="15" applyNumberFormat="1" applyFont="1" applyBorder="1" applyAlignment="1">
      <alignment horizontal="center"/>
    </xf>
    <xf numFmtId="0" fontId="15" fillId="0" borderId="8" xfId="15" applyBorder="1" applyAlignment="1">
      <alignment horizontal="center"/>
    </xf>
    <xf numFmtId="0" fontId="17" fillId="0" borderId="4" xfId="15" applyFont="1" applyBorder="1" applyAlignment="1">
      <alignment horizontal="center" wrapText="1"/>
    </xf>
    <xf numFmtId="0" fontId="15" fillId="0" borderId="0" xfId="0" applyFont="1" applyAlignment="1">
      <alignment horizontal="center"/>
    </xf>
    <xf numFmtId="0" fontId="15" fillId="0" borderId="3" xfId="0" applyFont="1" applyBorder="1" applyAlignment="1">
      <alignment horizontal="center" vertical="top" wrapText="1"/>
    </xf>
    <xf numFmtId="0" fontId="15" fillId="0" borderId="4" xfId="15" applyBorder="1" applyAlignment="1">
      <alignment horizontal="left" vertical="top"/>
    </xf>
    <xf numFmtId="0" fontId="15" fillId="0" borderId="0" xfId="0" applyFont="1" applyAlignment="1">
      <alignment horizontal="center" vertical="center" wrapText="1"/>
    </xf>
    <xf numFmtId="0" fontId="15" fillId="0" borderId="0" xfId="0" applyFont="1" applyAlignment="1">
      <alignment horizontal="center" wrapText="1"/>
    </xf>
    <xf numFmtId="174" fontId="14" fillId="0" borderId="6" xfId="0" applyNumberFormat="1" applyFont="1" applyBorder="1" applyAlignment="1" applyProtection="1">
      <alignment horizontal="center" vertical="center" wrapText="1"/>
      <protection locked="0"/>
    </xf>
    <xf numFmtId="174" fontId="15" fillId="0" borderId="0" xfId="0" applyNumberFormat="1" applyFont="1" applyAlignment="1" applyProtection="1">
      <alignment horizontal="center"/>
      <protection locked="0"/>
    </xf>
    <xf numFmtId="0" fontId="15" fillId="0" borderId="3" xfId="0" applyFont="1" applyBorder="1" applyAlignment="1">
      <alignment horizontal="center" wrapText="1"/>
    </xf>
    <xf numFmtId="0" fontId="14" fillId="0" borderId="3" xfId="0" applyFont="1" applyBorder="1" applyAlignment="1">
      <alignment vertical="top" wrapText="1"/>
    </xf>
    <xf numFmtId="0" fontId="15" fillId="0" borderId="3" xfId="0" applyFont="1" applyBorder="1" applyAlignment="1">
      <alignment vertical="top" wrapText="1"/>
    </xf>
    <xf numFmtId="0" fontId="15" fillId="0" borderId="0" xfId="0" applyFont="1" applyAlignment="1">
      <alignment horizontal="center" vertical="top" wrapText="1"/>
    </xf>
    <xf numFmtId="0" fontId="15" fillId="0" borderId="4" xfId="0" applyFont="1" applyBorder="1" applyAlignment="1">
      <alignment horizontal="center" vertical="center" wrapText="1"/>
    </xf>
    <xf numFmtId="174" fontId="15" fillId="0" borderId="6" xfId="0" applyNumberFormat="1" applyFont="1" applyBorder="1" applyAlignment="1" applyProtection="1">
      <alignment horizontal="center"/>
      <protection locked="0"/>
    </xf>
    <xf numFmtId="0" fontId="15" fillId="0" borderId="6" xfId="0" applyFont="1" applyBorder="1" applyAlignment="1">
      <alignment horizontal="center" vertical="center" wrapText="1"/>
    </xf>
    <xf numFmtId="4" fontId="14" fillId="0" borderId="6" xfId="0" applyNumberFormat="1" applyFont="1" applyBorder="1" applyAlignment="1">
      <alignment horizontal="center" vertical="center" wrapText="1"/>
    </xf>
    <xf numFmtId="49" fontId="14" fillId="0" borderId="18" xfId="15" applyNumberFormat="1" applyFont="1" applyBorder="1" applyAlignment="1">
      <alignment horizontal="center" vertical="center" wrapText="1"/>
    </xf>
    <xf numFmtId="0" fontId="14" fillId="0" borderId="18" xfId="15" applyFont="1" applyBorder="1" applyAlignment="1">
      <alignment horizontal="center" vertical="center" wrapText="1"/>
    </xf>
    <xf numFmtId="4" fontId="15" fillId="0" borderId="0" xfId="0" applyNumberFormat="1" applyFont="1" applyAlignment="1">
      <alignment horizontal="right" vertical="top"/>
    </xf>
    <xf numFmtId="4" fontId="15" fillId="0" borderId="0" xfId="0" applyNumberFormat="1" applyFont="1" applyAlignment="1">
      <alignment horizontal="center" vertical="top"/>
    </xf>
    <xf numFmtId="0" fontId="14" fillId="0" borderId="0" xfId="15" applyFont="1"/>
    <xf numFmtId="0" fontId="15" fillId="0" borderId="4" xfId="43" applyBorder="1" applyAlignment="1">
      <alignment horizontal="center"/>
    </xf>
    <xf numFmtId="0" fontId="15" fillId="0" borderId="4" xfId="43" applyBorder="1"/>
    <xf numFmtId="0" fontId="15" fillId="0" borderId="0" xfId="43"/>
    <xf numFmtId="2" fontId="15" fillId="0" borderId="0" xfId="43" applyNumberFormat="1" applyAlignment="1">
      <alignment horizontal="center"/>
    </xf>
    <xf numFmtId="0" fontId="15" fillId="0" borderId="4" xfId="43" applyBorder="1" applyAlignment="1">
      <alignment horizontal="center" vertical="top"/>
    </xf>
    <xf numFmtId="0" fontId="15" fillId="0" borderId="4" xfId="43" applyBorder="1" applyAlignment="1">
      <alignment horizontal="left" vertical="top"/>
    </xf>
    <xf numFmtId="4" fontId="15" fillId="0" borderId="0" xfId="15" applyNumberFormat="1" applyAlignment="1">
      <alignment horizontal="center" vertical="top"/>
    </xf>
    <xf numFmtId="4" fontId="15" fillId="0" borderId="0" xfId="15" applyNumberFormat="1" applyAlignment="1">
      <alignment vertical="top"/>
    </xf>
    <xf numFmtId="172" fontId="15" fillId="0" borderId="0" xfId="15" applyNumberFormat="1" applyAlignment="1">
      <alignment horizontal="center" vertical="top"/>
    </xf>
    <xf numFmtId="4" fontId="14" fillId="0" borderId="0" xfId="15" applyNumberFormat="1" applyFont="1" applyAlignment="1">
      <alignment horizontal="left" vertical="top"/>
    </xf>
    <xf numFmtId="0" fontId="15" fillId="0" borderId="4" xfId="45" applyFont="1" applyBorder="1" applyAlignment="1">
      <alignment horizontal="center"/>
    </xf>
    <xf numFmtId="0" fontId="15" fillId="0" borderId="4" xfId="45" applyFont="1" applyBorder="1" applyAlignment="1">
      <alignment horizontal="center" vertical="top" wrapText="1"/>
    </xf>
    <xf numFmtId="0" fontId="17" fillId="0" borderId="0" xfId="32" applyFont="1"/>
    <xf numFmtId="0" fontId="15" fillId="0" borderId="0" xfId="32" applyFont="1"/>
    <xf numFmtId="0" fontId="15" fillId="0" borderId="4" xfId="32" applyFont="1" applyBorder="1" applyAlignment="1">
      <alignment horizontal="center"/>
    </xf>
    <xf numFmtId="0" fontId="15" fillId="0" borderId="4" xfId="32" applyFont="1" applyBorder="1"/>
    <xf numFmtId="0" fontId="15" fillId="0" borderId="4" xfId="32" applyFont="1" applyBorder="1" applyAlignment="1">
      <alignment horizontal="left" vertical="top"/>
    </xf>
    <xf numFmtId="0" fontId="15" fillId="0" borderId="0" xfId="15" applyAlignment="1">
      <alignment vertical="top"/>
    </xf>
    <xf numFmtId="176" fontId="15" fillId="0" borderId="0" xfId="32" applyNumberFormat="1" applyFont="1" applyAlignment="1">
      <alignment horizontal="right" vertical="top"/>
    </xf>
    <xf numFmtId="0" fontId="14" fillId="0" borderId="4" xfId="15" applyFont="1" applyBorder="1"/>
    <xf numFmtId="1" fontId="15" fillId="2" borderId="3" xfId="32" applyNumberFormat="1" applyFont="1" applyFill="1" applyBorder="1" applyAlignment="1">
      <alignment horizontal="center" vertical="center"/>
    </xf>
    <xf numFmtId="0" fontId="15" fillId="0" borderId="3" xfId="32" applyFont="1" applyBorder="1" applyAlignment="1">
      <alignment horizontal="center"/>
    </xf>
    <xf numFmtId="0" fontId="15" fillId="0" borderId="3" xfId="32" applyFont="1" applyBorder="1"/>
    <xf numFmtId="0" fontId="15" fillId="0" borderId="3" xfId="32" applyFont="1" applyBorder="1" applyAlignment="1">
      <alignment horizontal="left" vertical="top"/>
    </xf>
    <xf numFmtId="0" fontId="15" fillId="0" borderId="4" xfId="15" applyBorder="1" applyAlignment="1">
      <alignment vertical="top" wrapText="1"/>
    </xf>
    <xf numFmtId="0" fontId="15" fillId="0" borderId="0" xfId="0" applyFont="1" applyAlignment="1">
      <alignment horizontal="right" wrapText="1"/>
    </xf>
    <xf numFmtId="0" fontId="15" fillId="0" borderId="0" xfId="0" applyFont="1" applyAlignment="1">
      <alignment horizontal="left" vertical="top"/>
    </xf>
    <xf numFmtId="176" fontId="15" fillId="0" borderId="0" xfId="32" applyNumberFormat="1" applyFont="1" applyAlignment="1">
      <alignment horizontal="center"/>
    </xf>
    <xf numFmtId="0" fontId="15" fillId="0" borderId="4" xfId="45" applyFont="1" applyBorder="1" applyAlignment="1">
      <alignment horizontal="center" vertical="top"/>
    </xf>
    <xf numFmtId="0" fontId="15" fillId="0" borderId="4" xfId="32" applyFont="1" applyBorder="1" applyAlignment="1">
      <alignment wrapText="1"/>
    </xf>
    <xf numFmtId="0" fontId="14" fillId="0" borderId="4" xfId="32" applyFont="1" applyBorder="1"/>
    <xf numFmtId="0" fontId="15" fillId="0" borderId="4" xfId="45" applyFont="1" applyBorder="1" applyAlignment="1">
      <alignment horizontal="justify" wrapText="1"/>
    </xf>
    <xf numFmtId="0" fontId="15" fillId="0" borderId="4" xfId="45" applyFont="1" applyBorder="1" applyAlignment="1">
      <alignment horizontal="left" vertical="top"/>
    </xf>
    <xf numFmtId="0" fontId="15" fillId="0" borderId="4" xfId="31" applyFont="1" applyBorder="1" applyAlignment="1">
      <alignment horizontal="center" vertical="top" wrapText="1"/>
    </xf>
    <xf numFmtId="0" fontId="15" fillId="2" borderId="4" xfId="45" applyFont="1" applyFill="1" applyBorder="1" applyAlignment="1">
      <alignment horizontal="center" vertical="top" wrapText="1"/>
    </xf>
    <xf numFmtId="49" fontId="15" fillId="0" borderId="0" xfId="15" applyNumberFormat="1"/>
    <xf numFmtId="3" fontId="15" fillId="0" borderId="0" xfId="15" applyNumberFormat="1"/>
    <xf numFmtId="0" fontId="15" fillId="0" borderId="0" xfId="15" applyAlignment="1">
      <alignment horizontal="left" vertical="top"/>
    </xf>
    <xf numFmtId="0" fontId="0" fillId="0" borderId="6" xfId="0" applyBorder="1"/>
    <xf numFmtId="177" fontId="0" fillId="0" borderId="0" xfId="0" applyNumberFormat="1"/>
    <xf numFmtId="4" fontId="0" fillId="0" borderId="0" xfId="0" applyNumberFormat="1"/>
    <xf numFmtId="10" fontId="0" fillId="0" borderId="0" xfId="50" applyNumberFormat="1" applyFont="1"/>
    <xf numFmtId="177" fontId="0" fillId="0" borderId="5" xfId="0" applyNumberFormat="1" applyBorder="1"/>
    <xf numFmtId="177" fontId="14" fillId="0" borderId="0" xfId="0" applyNumberFormat="1" applyFont="1" applyAlignment="1">
      <alignment horizontal="center" vertical="center"/>
    </xf>
    <xf numFmtId="177" fontId="14" fillId="0" borderId="0" xfId="0" applyNumberFormat="1" applyFont="1" applyAlignment="1">
      <alignment horizontal="center" vertical="center" wrapText="1"/>
    </xf>
    <xf numFmtId="4" fontId="14" fillId="0" borderId="0" xfId="0" applyNumberFormat="1" applyFont="1" applyAlignment="1">
      <alignment horizontal="center" vertical="center"/>
    </xf>
    <xf numFmtId="4" fontId="14" fillId="0" borderId="0" xfId="0" applyNumberFormat="1" applyFont="1" applyAlignment="1">
      <alignment horizontal="center"/>
    </xf>
    <xf numFmtId="4" fontId="0" fillId="0" borderId="0" xfId="0" applyNumberFormat="1" applyAlignment="1">
      <alignment horizontal="center"/>
    </xf>
    <xf numFmtId="49" fontId="14" fillId="0" borderId="0" xfId="0" applyNumberFormat="1" applyFont="1" applyAlignment="1">
      <alignment horizontal="center"/>
    </xf>
    <xf numFmtId="0" fontId="3" fillId="0" borderId="0" xfId="648"/>
    <xf numFmtId="0" fontId="43" fillId="2" borderId="25" xfId="647" applyFont="1" applyFill="1" applyBorder="1"/>
    <xf numFmtId="0" fontId="45" fillId="3" borderId="26" xfId="647" applyFont="1" applyFill="1" applyBorder="1"/>
    <xf numFmtId="0" fontId="43" fillId="3" borderId="26" xfId="647" applyFont="1" applyFill="1" applyBorder="1"/>
    <xf numFmtId="0" fontId="43" fillId="2" borderId="26" xfId="647" applyFont="1" applyFill="1" applyBorder="1"/>
    <xf numFmtId="0" fontId="43" fillId="2" borderId="28" xfId="647" applyFont="1" applyFill="1" applyBorder="1"/>
    <xf numFmtId="0" fontId="43" fillId="2" borderId="24" xfId="647" applyFont="1" applyFill="1" applyBorder="1"/>
    <xf numFmtId="0" fontId="43" fillId="3" borderId="0" xfId="647" applyFont="1" applyFill="1"/>
    <xf numFmtId="0" fontId="43" fillId="2" borderId="0" xfId="647" applyFont="1" applyFill="1"/>
    <xf numFmtId="0" fontId="47" fillId="2" borderId="28" xfId="647" applyFont="1" applyFill="1" applyBorder="1"/>
    <xf numFmtId="0" fontId="48" fillId="3" borderId="21" xfId="647" applyFont="1" applyFill="1" applyBorder="1"/>
    <xf numFmtId="0" fontId="49" fillId="3" borderId="22" xfId="647" applyFont="1" applyFill="1" applyBorder="1"/>
    <xf numFmtId="0" fontId="50" fillId="3" borderId="22" xfId="647" applyFont="1" applyFill="1" applyBorder="1"/>
    <xf numFmtId="0" fontId="49" fillId="2" borderId="24" xfId="647" applyFont="1" applyFill="1" applyBorder="1"/>
    <xf numFmtId="0" fontId="48" fillId="3" borderId="24" xfId="647" applyFont="1" applyFill="1" applyBorder="1"/>
    <xf numFmtId="1" fontId="49" fillId="3" borderId="0" xfId="647" applyNumberFormat="1" applyFont="1" applyFill="1" applyAlignment="1">
      <alignment horizontal="center"/>
    </xf>
    <xf numFmtId="0" fontId="49" fillId="3" borderId="0" xfId="647" applyFont="1" applyFill="1"/>
    <xf numFmtId="0" fontId="49" fillId="3" borderId="0" xfId="647" applyFont="1" applyFill="1" applyAlignment="1">
      <alignment horizontal="left"/>
    </xf>
    <xf numFmtId="0" fontId="15" fillId="0" borderId="0" xfId="642"/>
    <xf numFmtId="180" fontId="50" fillId="3" borderId="0" xfId="647" applyNumberFormat="1" applyFont="1" applyFill="1" applyAlignment="1">
      <alignment horizontal="left"/>
    </xf>
    <xf numFmtId="0" fontId="50" fillId="3" borderId="0" xfId="647" applyFont="1" applyFill="1"/>
    <xf numFmtId="0" fontId="49" fillId="3" borderId="0" xfId="647" applyFont="1" applyFill="1" applyAlignment="1">
      <alignment horizontal="center"/>
    </xf>
    <xf numFmtId="4" fontId="51" fillId="3" borderId="0" xfId="647" applyNumberFormat="1" applyFont="1" applyFill="1"/>
    <xf numFmtId="17" fontId="49" fillId="3" borderId="0" xfId="647" applyNumberFormat="1" applyFont="1" applyFill="1"/>
    <xf numFmtId="17" fontId="49" fillId="3" borderId="0" xfId="647" applyNumberFormat="1" applyFont="1" applyFill="1" applyAlignment="1">
      <alignment horizontal="left"/>
    </xf>
    <xf numFmtId="0" fontId="49" fillId="3" borderId="0" xfId="647" applyFont="1" applyFill="1" applyAlignment="1">
      <alignment horizontal="centerContinuous"/>
    </xf>
    <xf numFmtId="0" fontId="52" fillId="3" borderId="0" xfId="647" applyFont="1" applyFill="1"/>
    <xf numFmtId="0" fontId="51" fillId="3" borderId="0" xfId="642" applyFont="1" applyFill="1" applyAlignment="1">
      <alignment horizontal="left"/>
    </xf>
    <xf numFmtId="49" fontId="50" fillId="3" borderId="0" xfId="647" quotePrefix="1" applyNumberFormat="1" applyFont="1" applyFill="1"/>
    <xf numFmtId="0" fontId="53" fillId="3" borderId="24" xfId="647" applyFont="1" applyFill="1" applyBorder="1"/>
    <xf numFmtId="0" fontId="50" fillId="3" borderId="0" xfId="647" quotePrefix="1" applyFont="1" applyFill="1"/>
    <xf numFmtId="0" fontId="50" fillId="2" borderId="24" xfId="647" applyFont="1" applyFill="1" applyBorder="1"/>
    <xf numFmtId="0" fontId="53" fillId="3" borderId="21" xfId="647" applyFont="1" applyFill="1" applyBorder="1"/>
    <xf numFmtId="4" fontId="50" fillId="3" borderId="22" xfId="647" applyNumberFormat="1" applyFont="1" applyFill="1" applyBorder="1"/>
    <xf numFmtId="0" fontId="50" fillId="3" borderId="23" xfId="647" applyFont="1" applyFill="1" applyBorder="1"/>
    <xf numFmtId="174" fontId="50" fillId="3" borderId="0" xfId="647" applyNumberFormat="1" applyFont="1" applyFill="1"/>
    <xf numFmtId="174" fontId="55" fillId="3" borderId="0" xfId="647" applyNumberFormat="1" applyFont="1" applyFill="1"/>
    <xf numFmtId="4" fontId="50" fillId="3" borderId="0" xfId="647" applyNumberFormat="1" applyFont="1" applyFill="1"/>
    <xf numFmtId="0" fontId="50" fillId="3" borderId="21" xfId="647" applyFont="1" applyFill="1" applyBorder="1"/>
    <xf numFmtId="0" fontId="47" fillId="2" borderId="24" xfId="647" applyFont="1" applyFill="1" applyBorder="1"/>
    <xf numFmtId="4" fontId="49" fillId="3" borderId="0" xfId="647" applyNumberFormat="1" applyFont="1" applyFill="1"/>
    <xf numFmtId="0" fontId="47" fillId="3" borderId="24" xfId="647" applyFont="1" applyFill="1" applyBorder="1"/>
    <xf numFmtId="0" fontId="50" fillId="3" borderId="24" xfId="647" applyFont="1" applyFill="1" applyBorder="1"/>
    <xf numFmtId="49" fontId="50" fillId="3" borderId="0" xfId="647" applyNumberFormat="1" applyFont="1" applyFill="1" applyAlignment="1">
      <alignment horizontal="left"/>
    </xf>
    <xf numFmtId="0" fontId="56" fillId="3" borderId="0" xfId="647" applyFont="1" applyFill="1"/>
    <xf numFmtId="165" fontId="50" fillId="3" borderId="0" xfId="647" applyNumberFormat="1" applyFont="1" applyFill="1" applyAlignment="1">
      <alignment horizontal="right"/>
    </xf>
    <xf numFmtId="165" fontId="57" fillId="3" borderId="0" xfId="647" applyNumberFormat="1" applyFont="1" applyFill="1" applyAlignment="1">
      <alignment horizontal="right"/>
    </xf>
    <xf numFmtId="0" fontId="50" fillId="3" borderId="0" xfId="647" applyFont="1" applyFill="1" applyAlignment="1">
      <alignment horizontal="left"/>
    </xf>
    <xf numFmtId="165" fontId="49" fillId="3" borderId="0" xfId="647" applyNumberFormat="1" applyFont="1" applyFill="1" applyAlignment="1">
      <alignment horizontal="right"/>
    </xf>
    <xf numFmtId="9" fontId="50" fillId="3" borderId="0" xfId="647" applyNumberFormat="1" applyFont="1" applyFill="1" applyAlignment="1">
      <alignment horizontal="left"/>
    </xf>
    <xf numFmtId="0" fontId="50" fillId="3" borderId="0" xfId="647" quotePrefix="1" applyFont="1" applyFill="1" applyAlignment="1">
      <alignment horizontal="left"/>
    </xf>
    <xf numFmtId="0" fontId="50" fillId="3" borderId="5" xfId="647" applyFont="1" applyFill="1" applyBorder="1"/>
    <xf numFmtId="0" fontId="56" fillId="3" borderId="5" xfId="647" applyFont="1" applyFill="1" applyBorder="1"/>
    <xf numFmtId="165" fontId="50" fillId="3" borderId="5" xfId="647" applyNumberFormat="1" applyFont="1" applyFill="1" applyBorder="1" applyAlignment="1">
      <alignment horizontal="right"/>
    </xf>
    <xf numFmtId="2" fontId="50" fillId="3" borderId="0" xfId="647" applyNumberFormat="1" applyFont="1" applyFill="1" applyAlignment="1">
      <alignment horizontal="left"/>
    </xf>
    <xf numFmtId="165" fontId="50" fillId="0" borderId="0" xfId="642" applyNumberFormat="1" applyFont="1"/>
    <xf numFmtId="0" fontId="58" fillId="3" borderId="0" xfId="647" applyFont="1" applyFill="1"/>
    <xf numFmtId="0" fontId="49" fillId="3" borderId="5" xfId="647" applyFont="1" applyFill="1" applyBorder="1"/>
    <xf numFmtId="165" fontId="49" fillId="3" borderId="16" xfId="647" applyNumberFormat="1" applyFont="1" applyFill="1" applyBorder="1" applyAlignment="1">
      <alignment horizontal="right"/>
    </xf>
    <xf numFmtId="0" fontId="49" fillId="3" borderId="0" xfId="647" applyFont="1" applyFill="1" applyAlignment="1">
      <alignment horizontal="right"/>
    </xf>
    <xf numFmtId="0" fontId="50" fillId="3" borderId="23" xfId="647" applyFont="1" applyFill="1" applyBorder="1" applyAlignment="1">
      <alignment horizontal="center"/>
    </xf>
    <xf numFmtId="0" fontId="50" fillId="3" borderId="21" xfId="647" applyFont="1" applyFill="1" applyBorder="1" applyAlignment="1">
      <alignment horizontal="centerContinuous"/>
    </xf>
    <xf numFmtId="0" fontId="50" fillId="3" borderId="23" xfId="647" applyFont="1" applyFill="1" applyBorder="1" applyAlignment="1">
      <alignment horizontal="centerContinuous"/>
    </xf>
    <xf numFmtId="15" fontId="50" fillId="3" borderId="0" xfId="647" applyNumberFormat="1" applyFont="1" applyFill="1" applyAlignment="1">
      <alignment horizontal="right"/>
    </xf>
    <xf numFmtId="0" fontId="50" fillId="3" borderId="0" xfId="647" applyFont="1" applyFill="1" applyAlignment="1">
      <alignment horizontal="center"/>
    </xf>
    <xf numFmtId="0" fontId="50" fillId="3" borderId="24" xfId="647" applyFont="1" applyFill="1" applyBorder="1" applyAlignment="1">
      <alignment horizontal="left"/>
    </xf>
    <xf numFmtId="0" fontId="50" fillId="3" borderId="24" xfId="647" applyFont="1" applyFill="1" applyBorder="1" applyAlignment="1">
      <alignment horizontal="center"/>
    </xf>
    <xf numFmtId="0" fontId="50" fillId="3" borderId="30" xfId="647" applyFont="1" applyFill="1" applyBorder="1" applyAlignment="1">
      <alignment horizontal="center"/>
    </xf>
    <xf numFmtId="0" fontId="50" fillId="3" borderId="29" xfId="647" applyFont="1" applyFill="1" applyBorder="1" applyAlignment="1">
      <alignment horizontal="centerContinuous"/>
    </xf>
    <xf numFmtId="0" fontId="50" fillId="3" borderId="31" xfId="647" applyFont="1" applyFill="1" applyBorder="1" applyAlignment="1">
      <alignment horizontal="centerContinuous"/>
    </xf>
    <xf numFmtId="0" fontId="50" fillId="3" borderId="24" xfId="647" applyFont="1" applyFill="1" applyBorder="1" applyAlignment="1">
      <alignment horizontal="centerContinuous"/>
    </xf>
    <xf numFmtId="0" fontId="19" fillId="3" borderId="22" xfId="647" applyFill="1" applyBorder="1"/>
    <xf numFmtId="0" fontId="43" fillId="4" borderId="21" xfId="647" applyFont="1" applyFill="1" applyBorder="1"/>
    <xf numFmtId="0" fontId="43" fillId="4" borderId="22" xfId="647" applyFont="1" applyFill="1" applyBorder="1"/>
    <xf numFmtId="0" fontId="44" fillId="4" borderId="22" xfId="647" applyFont="1" applyFill="1" applyBorder="1"/>
    <xf numFmtId="0" fontId="43" fillId="4" borderId="23" xfId="647" applyFont="1" applyFill="1" applyBorder="1"/>
    <xf numFmtId="0" fontId="43" fillId="4" borderId="27" xfId="647" applyFont="1" applyFill="1" applyBorder="1"/>
    <xf numFmtId="0" fontId="47" fillId="4" borderId="27" xfId="647" applyFont="1" applyFill="1" applyBorder="1"/>
    <xf numFmtId="0" fontId="43" fillId="4" borderId="31" xfId="647" applyFont="1" applyFill="1" applyBorder="1"/>
    <xf numFmtId="0" fontId="43" fillId="4" borderId="29" xfId="647" applyFont="1" applyFill="1" applyBorder="1"/>
    <xf numFmtId="0" fontId="43" fillId="4" borderId="33" xfId="647" applyFont="1" applyFill="1" applyBorder="1"/>
    <xf numFmtId="0" fontId="15" fillId="4" borderId="33" xfId="647" applyFont="1" applyFill="1" applyBorder="1"/>
    <xf numFmtId="0" fontId="43" fillId="4" borderId="24" xfId="647" applyFont="1" applyFill="1" applyBorder="1"/>
    <xf numFmtId="0" fontId="47" fillId="4" borderId="24" xfId="647" applyFont="1" applyFill="1" applyBorder="1"/>
    <xf numFmtId="0" fontId="46" fillId="5" borderId="21" xfId="647" applyFont="1" applyFill="1" applyBorder="1" applyAlignment="1">
      <alignment vertical="center"/>
    </xf>
    <xf numFmtId="0" fontId="46" fillId="5" borderId="22" xfId="647" applyFont="1" applyFill="1" applyBorder="1" applyAlignment="1">
      <alignment vertical="center"/>
    </xf>
    <xf numFmtId="0" fontId="46" fillId="5" borderId="23" xfId="647" applyFont="1" applyFill="1" applyBorder="1" applyAlignment="1">
      <alignment vertical="center"/>
    </xf>
    <xf numFmtId="0" fontId="46" fillId="5" borderId="29" xfId="647" applyFont="1" applyFill="1" applyBorder="1" applyAlignment="1">
      <alignment vertical="center"/>
    </xf>
    <xf numFmtId="0" fontId="46" fillId="5" borderId="30" xfId="647" applyFont="1" applyFill="1" applyBorder="1" applyAlignment="1">
      <alignment vertical="center"/>
    </xf>
    <xf numFmtId="0" fontId="46" fillId="5" borderId="31" xfId="647" applyFont="1" applyFill="1" applyBorder="1" applyAlignment="1">
      <alignment vertical="center"/>
    </xf>
    <xf numFmtId="0" fontId="60" fillId="0" borderId="0" xfId="0" applyFont="1"/>
    <xf numFmtId="0" fontId="59" fillId="0" borderId="0" xfId="0" applyFont="1"/>
    <xf numFmtId="0" fontId="61" fillId="0" borderId="14" xfId="0" applyFont="1" applyBorder="1" applyAlignment="1">
      <alignment horizontal="center"/>
    </xf>
    <xf numFmtId="0" fontId="61" fillId="0" borderId="6" xfId="0" applyFont="1" applyBorder="1" applyAlignment="1">
      <alignment horizontal="center"/>
    </xf>
    <xf numFmtId="0" fontId="61" fillId="0" borderId="0" xfId="0" applyFont="1" applyAlignment="1">
      <alignment horizontal="center"/>
    </xf>
    <xf numFmtId="0" fontId="60" fillId="0" borderId="14" xfId="0" applyFont="1" applyBorder="1" applyAlignment="1">
      <alignment horizontal="center"/>
    </xf>
    <xf numFmtId="0" fontId="60" fillId="0" borderId="14" xfId="0" applyFont="1" applyBorder="1"/>
    <xf numFmtId="0" fontId="60" fillId="0" borderId="6" xfId="0" applyFont="1" applyBorder="1"/>
    <xf numFmtId="0" fontId="60" fillId="0" borderId="18" xfId="0" applyFont="1" applyBorder="1" applyAlignment="1">
      <alignment horizontal="center"/>
    </xf>
    <xf numFmtId="0" fontId="60" fillId="0" borderId="18" xfId="0" applyFont="1" applyBorder="1"/>
    <xf numFmtId="0" fontId="60" fillId="0" borderId="13" xfId="0" applyFont="1" applyBorder="1" applyAlignment="1">
      <alignment horizontal="center"/>
    </xf>
    <xf numFmtId="0" fontId="60" fillId="0" borderId="13" xfId="0" applyFont="1" applyBorder="1"/>
    <xf numFmtId="182" fontId="0" fillId="0" borderId="0" xfId="0" applyNumberFormat="1"/>
    <xf numFmtId="183" fontId="61" fillId="0" borderId="14" xfId="0" applyNumberFormat="1" applyFont="1" applyBorder="1" applyAlignment="1">
      <alignment horizontal="center"/>
    </xf>
    <xf numFmtId="183" fontId="0" fillId="0" borderId="0" xfId="0" applyNumberFormat="1" applyAlignment="1">
      <alignment horizontal="left" indent="1"/>
    </xf>
    <xf numFmtId="183" fontId="60" fillId="0" borderId="14" xfId="0" applyNumberFormat="1" applyFont="1" applyBorder="1" applyAlignment="1">
      <alignment horizontal="left" indent="1"/>
    </xf>
    <xf numFmtId="183" fontId="60" fillId="0" borderId="18" xfId="0" applyNumberFormat="1" applyFont="1" applyBorder="1" applyAlignment="1">
      <alignment horizontal="left" indent="1"/>
    </xf>
    <xf numFmtId="183" fontId="60" fillId="0" borderId="13" xfId="0" applyNumberFormat="1" applyFont="1" applyBorder="1" applyAlignment="1">
      <alignment horizontal="left" indent="1"/>
    </xf>
    <xf numFmtId="183" fontId="60" fillId="0" borderId="14" xfId="0" applyNumberFormat="1" applyFont="1" applyBorder="1" applyAlignment="1">
      <alignment horizontal="right" indent="1"/>
    </xf>
    <xf numFmtId="0" fontId="60" fillId="2" borderId="14" xfId="0" applyFont="1" applyFill="1" applyBorder="1"/>
    <xf numFmtId="0" fontId="15" fillId="2" borderId="4" xfId="15" applyFill="1" applyBorder="1" applyAlignment="1">
      <alignment horizontal="center"/>
    </xf>
    <xf numFmtId="0" fontId="0" fillId="2" borderId="0" xfId="0" applyFill="1"/>
    <xf numFmtId="0" fontId="61" fillId="0" borderId="14" xfId="0" applyFont="1" applyBorder="1" applyAlignment="1">
      <alignment horizontal="center" wrapText="1"/>
    </xf>
    <xf numFmtId="183" fontId="60" fillId="0" borderId="18" xfId="0" applyNumberFormat="1" applyFont="1" applyBorder="1"/>
    <xf numFmtId="182" fontId="61" fillId="0" borderId="13" xfId="0" applyNumberFormat="1" applyFont="1" applyBorder="1"/>
    <xf numFmtId="182" fontId="59" fillId="0" borderId="0" xfId="0" applyNumberFormat="1" applyFont="1"/>
    <xf numFmtId="183" fontId="60" fillId="0" borderId="14" xfId="0" applyNumberFormat="1" applyFont="1" applyBorder="1"/>
    <xf numFmtId="183" fontId="15" fillId="2" borderId="4" xfId="15" applyNumberFormat="1" applyFill="1" applyBorder="1" applyAlignment="1">
      <alignment horizontal="right"/>
    </xf>
    <xf numFmtId="183" fontId="15" fillId="2" borderId="4" xfId="0" applyNumberFormat="1" applyFont="1" applyFill="1" applyBorder="1" applyAlignment="1">
      <alignment horizontal="center" wrapText="1"/>
    </xf>
    <xf numFmtId="2" fontId="15" fillId="2" borderId="0" xfId="15" applyNumberFormat="1" applyFill="1" applyAlignment="1">
      <alignment horizontal="center" vertical="top"/>
    </xf>
    <xf numFmtId="183" fontId="15" fillId="2" borderId="4" xfId="43" applyNumberFormat="1" applyFill="1" applyBorder="1" applyAlignment="1">
      <alignment horizontal="right"/>
    </xf>
    <xf numFmtId="183" fontId="15" fillId="2" borderId="4" xfId="45" applyNumberFormat="1" applyFont="1" applyFill="1" applyBorder="1" applyAlignment="1">
      <alignment horizontal="right"/>
    </xf>
    <xf numFmtId="183" fontId="15" fillId="2" borderId="4" xfId="32" applyNumberFormat="1" applyFont="1" applyFill="1" applyBorder="1" applyAlignment="1">
      <alignment horizontal="right" vertical="center"/>
    </xf>
    <xf numFmtId="0" fontId="15" fillId="2" borderId="0" xfId="31" applyFont="1" applyFill="1"/>
    <xf numFmtId="170" fontId="15" fillId="2" borderId="0" xfId="31" applyNumberFormat="1" applyFont="1" applyFill="1" applyAlignment="1">
      <alignment horizontal="center"/>
    </xf>
    <xf numFmtId="4" fontId="15" fillId="2" borderId="0" xfId="15" applyNumberFormat="1" applyFill="1" applyAlignment="1">
      <alignment horizontal="center" vertical="top"/>
    </xf>
    <xf numFmtId="2" fontId="15" fillId="2" borderId="0" xfId="15" applyNumberFormat="1" applyFill="1"/>
    <xf numFmtId="49" fontId="15" fillId="2" borderId="0" xfId="15" applyNumberFormat="1" applyFill="1" applyAlignment="1">
      <alignment horizontal="center"/>
    </xf>
    <xf numFmtId="0" fontId="15" fillId="2" borderId="0" xfId="0" applyFont="1" applyFill="1" applyAlignment="1">
      <alignment horizontal="right" wrapText="1"/>
    </xf>
    <xf numFmtId="0" fontId="15" fillId="2" borderId="4" xfId="43" applyFill="1" applyBorder="1" applyAlignment="1">
      <alignment horizontal="center"/>
    </xf>
    <xf numFmtId="170" fontId="15" fillId="2" borderId="4" xfId="31" applyNumberFormat="1" applyFont="1" applyFill="1" applyBorder="1" applyAlignment="1">
      <alignment horizontal="right"/>
    </xf>
    <xf numFmtId="170" fontId="15" fillId="2" borderId="4" xfId="31" applyNumberFormat="1" applyFont="1" applyFill="1" applyBorder="1" applyAlignment="1">
      <alignment horizontal="center"/>
    </xf>
    <xf numFmtId="0" fontId="14" fillId="2" borderId="18" xfId="15" applyFont="1" applyFill="1" applyBorder="1" applyAlignment="1">
      <alignment horizontal="center" vertical="center" wrapText="1"/>
    </xf>
    <xf numFmtId="3" fontId="15" fillId="2" borderId="0" xfId="0" applyNumberFormat="1" applyFont="1" applyFill="1"/>
    <xf numFmtId="3" fontId="15" fillId="2" borderId="0" xfId="15" applyNumberFormat="1" applyFill="1"/>
    <xf numFmtId="1" fontId="15" fillId="2" borderId="4" xfId="45" applyNumberFormat="1" applyFont="1" applyFill="1" applyBorder="1" applyAlignment="1">
      <alignment horizontal="center"/>
    </xf>
    <xf numFmtId="1" fontId="15" fillId="2" borderId="4" xfId="32" applyNumberFormat="1" applyFont="1" applyFill="1" applyBorder="1" applyAlignment="1">
      <alignment horizontal="center" vertical="center"/>
    </xf>
    <xf numFmtId="0" fontId="60" fillId="0" borderId="14" xfId="0" applyFont="1" applyBorder="1" applyAlignment="1">
      <alignment horizontal="right"/>
    </xf>
    <xf numFmtId="174" fontId="54" fillId="0" borderId="0" xfId="647" applyNumberFormat="1" applyFont="1"/>
    <xf numFmtId="183" fontId="15" fillId="0" borderId="4" xfId="45" applyNumberFormat="1" applyFont="1" applyBorder="1" applyAlignment="1">
      <alignment horizontal="right"/>
    </xf>
    <xf numFmtId="183" fontId="15" fillId="0" borderId="4" xfId="43" applyNumberFormat="1" applyBorder="1" applyAlignment="1">
      <alignment horizontal="right"/>
    </xf>
    <xf numFmtId="183" fontId="15" fillId="0" borderId="4" xfId="31" applyNumberFormat="1" applyFont="1" applyBorder="1" applyAlignment="1">
      <alignment horizontal="right"/>
    </xf>
    <xf numFmtId="2" fontId="15" fillId="0" borderId="4" xfId="15" applyNumberFormat="1" applyBorder="1" applyAlignment="1">
      <alignment horizontal="left" wrapText="1"/>
    </xf>
    <xf numFmtId="0" fontId="15" fillId="2" borderId="4" xfId="0" applyFont="1" applyFill="1" applyBorder="1" applyAlignment="1">
      <alignment vertical="top" wrapText="1"/>
    </xf>
    <xf numFmtId="0" fontId="15" fillId="2" borderId="4" xfId="0" applyFont="1" applyFill="1" applyBorder="1" applyAlignment="1">
      <alignment horizontal="center" vertical="top" wrapText="1"/>
    </xf>
    <xf numFmtId="0" fontId="15" fillId="2" borderId="4" xfId="0" quotePrefix="1" applyFont="1" applyFill="1" applyBorder="1" applyAlignment="1">
      <alignment horizontal="left" vertical="top" wrapText="1"/>
    </xf>
    <xf numFmtId="0" fontId="15" fillId="6" borderId="4" xfId="15" applyFill="1" applyBorder="1" applyAlignment="1">
      <alignment horizontal="left" wrapText="1"/>
    </xf>
    <xf numFmtId="0" fontId="15" fillId="6" borderId="4" xfId="15" applyFill="1" applyBorder="1" applyAlignment="1">
      <alignment horizontal="center" wrapText="1"/>
    </xf>
    <xf numFmtId="0" fontId="15" fillId="6" borderId="4" xfId="15" applyFill="1" applyBorder="1" applyAlignment="1">
      <alignment horizontal="center"/>
    </xf>
    <xf numFmtId="0" fontId="51" fillId="3" borderId="0" xfId="647" applyFont="1" applyFill="1" applyAlignment="1">
      <alignment horizontal="left"/>
    </xf>
    <xf numFmtId="4" fontId="15" fillId="0" borderId="0" xfId="0" applyNumberFormat="1" applyFont="1" applyAlignment="1">
      <alignment horizontal="right"/>
    </xf>
    <xf numFmtId="177" fontId="15" fillId="0" borderId="5" xfId="0" applyNumberFormat="1" applyFont="1" applyBorder="1"/>
    <xf numFmtId="177" fontId="15" fillId="0" borderId="0" xfId="0" applyNumberFormat="1" applyFont="1"/>
    <xf numFmtId="1" fontId="15" fillId="2" borderId="4" xfId="15" applyNumberFormat="1" applyFill="1" applyBorder="1" applyAlignment="1">
      <alignment horizontal="center" wrapText="1"/>
    </xf>
    <xf numFmtId="2" fontId="15" fillId="0" borderId="18" xfId="15" applyNumberFormat="1" applyBorder="1" applyAlignment="1">
      <alignment horizontal="left" vertical="top" wrapText="1"/>
    </xf>
    <xf numFmtId="170" fontId="15" fillId="0" borderId="4" xfId="15" applyNumberFormat="1" applyBorder="1" applyAlignment="1">
      <alignment horizontal="left" vertical="top" wrapText="1"/>
    </xf>
    <xf numFmtId="170" fontId="15" fillId="0" borderId="4" xfId="15" applyNumberFormat="1" applyBorder="1" applyAlignment="1">
      <alignment horizontal="left" wrapText="1"/>
    </xf>
    <xf numFmtId="0" fontId="15" fillId="0" borderId="4" xfId="0" applyFont="1" applyBorder="1" applyAlignment="1">
      <alignment horizontal="left"/>
    </xf>
    <xf numFmtId="0" fontId="35" fillId="0" borderId="4" xfId="0" applyFont="1" applyBorder="1" applyAlignment="1">
      <alignment horizontal="left"/>
    </xf>
    <xf numFmtId="2" fontId="40" fillId="0" borderId="4" xfId="15" applyNumberFormat="1" applyFont="1" applyBorder="1" applyAlignment="1">
      <alignment horizontal="left" wrapText="1"/>
    </xf>
    <xf numFmtId="0" fontId="38" fillId="0" borderId="0" xfId="15" applyFont="1" applyAlignment="1">
      <alignment horizontal="left" wrapText="1"/>
    </xf>
    <xf numFmtId="170" fontId="15" fillId="0" borderId="4" xfId="15" quotePrefix="1" applyNumberFormat="1" applyBorder="1" applyAlignment="1">
      <alignment horizontal="left" wrapText="1"/>
    </xf>
    <xf numFmtId="2" fontId="38" fillId="0" borderId="4" xfId="15" applyNumberFormat="1" applyFont="1" applyBorder="1" applyAlignment="1">
      <alignment horizontal="left" wrapText="1"/>
    </xf>
    <xf numFmtId="0" fontId="38" fillId="0" borderId="4" xfId="15" applyFont="1" applyBorder="1" applyAlignment="1">
      <alignment horizontal="left" wrapText="1"/>
    </xf>
    <xf numFmtId="0" fontId="15" fillId="0" borderId="4" xfId="15" quotePrefix="1" applyBorder="1" applyAlignment="1">
      <alignment horizontal="left" wrapText="1"/>
    </xf>
    <xf numFmtId="0" fontId="40" fillId="0" borderId="4" xfId="15" applyFont="1" applyBorder="1" applyAlignment="1">
      <alignment horizontal="left" wrapText="1"/>
    </xf>
    <xf numFmtId="0" fontId="38" fillId="0" borderId="3" xfId="15" applyFont="1" applyBorder="1" applyAlignment="1">
      <alignment horizontal="left" wrapText="1"/>
    </xf>
    <xf numFmtId="170" fontId="15" fillId="0" borderId="18" xfId="15" applyNumberFormat="1" applyBorder="1" applyAlignment="1">
      <alignment horizontal="left" wrapText="1"/>
    </xf>
    <xf numFmtId="0" fontId="40" fillId="0" borderId="4" xfId="0" applyFont="1" applyBorder="1" applyAlignment="1">
      <alignment horizontal="left"/>
    </xf>
    <xf numFmtId="0" fontId="40" fillId="0" borderId="4" xfId="15" applyFont="1" applyBorder="1" applyAlignment="1">
      <alignment horizontal="left"/>
    </xf>
    <xf numFmtId="170" fontId="38" fillId="0" borderId="4" xfId="15" applyNumberFormat="1" applyFont="1" applyBorder="1" applyAlignment="1">
      <alignment horizontal="left" wrapText="1"/>
    </xf>
    <xf numFmtId="2" fontId="40" fillId="0" borderId="0" xfId="15" applyNumberFormat="1" applyFont="1" applyAlignment="1">
      <alignment horizontal="left" wrapText="1"/>
    </xf>
    <xf numFmtId="0" fontId="38" fillId="0" borderId="4" xfId="15" applyFont="1" applyBorder="1" applyAlignment="1">
      <alignment horizontal="left"/>
    </xf>
    <xf numFmtId="49" fontId="15" fillId="0" borderId="4" xfId="15" applyNumberFormat="1" applyBorder="1" applyAlignment="1">
      <alignment horizontal="left" wrapText="1"/>
    </xf>
    <xf numFmtId="1" fontId="15" fillId="0" borderId="4" xfId="15" applyNumberFormat="1" applyBorder="1" applyAlignment="1">
      <alignment horizontal="left" wrapText="1"/>
    </xf>
    <xf numFmtId="2" fontId="38" fillId="0" borderId="4" xfId="15" applyNumberFormat="1" applyFont="1" applyBorder="1" applyAlignment="1">
      <alignment horizontal="left" vertical="top" wrapText="1"/>
    </xf>
    <xf numFmtId="0" fontId="38" fillId="0" borderId="4" xfId="15" applyFont="1" applyBorder="1" applyAlignment="1">
      <alignment horizontal="left" vertical="top" wrapText="1"/>
    </xf>
    <xf numFmtId="0" fontId="38" fillId="0" borderId="4" xfId="15" applyFont="1" applyBorder="1" applyAlignment="1">
      <alignment horizontal="left" vertical="top"/>
    </xf>
    <xf numFmtId="170" fontId="15" fillId="0" borderId="4" xfId="15" quotePrefix="1" applyNumberFormat="1" applyBorder="1" applyAlignment="1">
      <alignment horizontal="left" vertical="top" wrapText="1"/>
    </xf>
    <xf numFmtId="0" fontId="39" fillId="0" borderId="4" xfId="15" applyFont="1" applyBorder="1" applyAlignment="1">
      <alignment horizontal="left"/>
    </xf>
    <xf numFmtId="170" fontId="15" fillId="0" borderId="4" xfId="31" applyNumberFormat="1" applyFont="1" applyBorder="1" applyAlignment="1">
      <alignment horizontal="center"/>
    </xf>
    <xf numFmtId="170" fontId="15" fillId="0" borderId="4" xfId="31" applyNumberFormat="1" applyFont="1" applyBorder="1" applyAlignment="1">
      <alignment horizontal="right"/>
    </xf>
    <xf numFmtId="0" fontId="14" fillId="0" borderId="4" xfId="0" applyFont="1" applyBorder="1" applyAlignment="1">
      <alignment horizontal="justify" vertical="top" wrapText="1"/>
    </xf>
    <xf numFmtId="0" fontId="15" fillId="0" borderId="4" xfId="0" applyFont="1" applyBorder="1" applyAlignment="1">
      <alignment horizontal="center" vertical="top"/>
    </xf>
    <xf numFmtId="4" fontId="15" fillId="0" borderId="4" xfId="45" applyNumberFormat="1" applyFont="1" applyBorder="1" applyAlignment="1">
      <alignment horizontal="center"/>
    </xf>
    <xf numFmtId="183" fontId="15" fillId="0" borderId="4" xfId="15" applyNumberFormat="1" applyBorder="1" applyAlignment="1">
      <alignment horizontal="right"/>
    </xf>
    <xf numFmtId="49" fontId="14" fillId="0" borderId="0" xfId="15" applyNumberFormat="1" applyFont="1"/>
    <xf numFmtId="49" fontId="14" fillId="0" borderId="0" xfId="0" applyNumberFormat="1" applyFont="1" applyAlignment="1">
      <alignment wrapText="1"/>
    </xf>
    <xf numFmtId="49" fontId="14" fillId="0" borderId="0" xfId="0" applyNumberFormat="1" applyFont="1"/>
    <xf numFmtId="4" fontId="15" fillId="0" borderId="0" xfId="0" applyNumberFormat="1" applyFont="1" applyAlignment="1">
      <alignment horizontal="center" vertical="center" wrapText="1"/>
    </xf>
    <xf numFmtId="4" fontId="17" fillId="0" borderId="0" xfId="32" applyNumberFormat="1" applyFont="1"/>
    <xf numFmtId="0" fontId="14" fillId="0" borderId="0" xfId="0" applyFont="1" applyAlignment="1">
      <alignment vertical="center"/>
    </xf>
    <xf numFmtId="0" fontId="0" fillId="0" borderId="4" xfId="0" applyBorder="1"/>
    <xf numFmtId="183" fontId="15" fillId="0" borderId="0" xfId="0" applyNumberFormat="1" applyFont="1"/>
    <xf numFmtId="183" fontId="15" fillId="0" borderId="0" xfId="15" applyNumberFormat="1" applyAlignment="1">
      <alignment horizontal="center"/>
    </xf>
    <xf numFmtId="183" fontId="15" fillId="0" borderId="0" xfId="15" applyNumberFormat="1"/>
    <xf numFmtId="183" fontId="15" fillId="0" borderId="0" xfId="0" applyNumberFormat="1" applyFont="1" applyAlignment="1">
      <alignment vertical="top"/>
    </xf>
    <xf numFmtId="183" fontId="14" fillId="0" borderId="18" xfId="15" applyNumberFormat="1" applyFont="1" applyBorder="1" applyAlignment="1">
      <alignment horizontal="center" vertical="center" wrapText="1"/>
    </xf>
    <xf numFmtId="183" fontId="15" fillId="0" borderId="4" xfId="0" applyNumberFormat="1" applyFont="1" applyBorder="1" applyAlignment="1">
      <alignment horizontal="center" wrapText="1"/>
    </xf>
    <xf numFmtId="183" fontId="15" fillId="0" borderId="3" xfId="0" applyNumberFormat="1" applyFont="1" applyBorder="1" applyAlignment="1">
      <alignment horizontal="center" wrapText="1"/>
    </xf>
    <xf numFmtId="183" fontId="15" fillId="0" borderId="0" xfId="0" applyNumberFormat="1" applyFont="1" applyAlignment="1">
      <alignment horizontal="center" wrapText="1"/>
    </xf>
    <xf numFmtId="183" fontId="15" fillId="0" borderId="0" xfId="0" applyNumberFormat="1" applyFont="1" applyAlignment="1">
      <alignment horizontal="right"/>
    </xf>
    <xf numFmtId="183" fontId="15" fillId="0" borderId="0" xfId="15" applyNumberFormat="1" applyAlignment="1">
      <alignment horizontal="right" vertical="top"/>
    </xf>
    <xf numFmtId="183" fontId="0" fillId="0" borderId="0" xfId="0" applyNumberFormat="1" applyAlignment="1">
      <alignment horizontal="right" vertical="top"/>
    </xf>
    <xf numFmtId="183" fontId="14" fillId="0" borderId="18" xfId="15" applyNumberFormat="1" applyFont="1" applyBorder="1" applyAlignment="1">
      <alignment horizontal="right" vertical="center" wrapText="1"/>
    </xf>
    <xf numFmtId="183" fontId="15" fillId="0" borderId="4" xfId="0" applyNumberFormat="1" applyFont="1" applyBorder="1" applyAlignment="1">
      <alignment horizontal="right" vertical="center" wrapText="1"/>
    </xf>
    <xf numFmtId="183" fontId="15" fillId="0" borderId="4" xfId="0" applyNumberFormat="1" applyFont="1" applyBorder="1" applyAlignment="1" applyProtection="1">
      <alignment horizontal="right"/>
      <protection locked="0"/>
    </xf>
    <xf numFmtId="183" fontId="15" fillId="2" borderId="4" xfId="0" applyNumberFormat="1" applyFont="1" applyFill="1" applyBorder="1" applyAlignment="1" applyProtection="1">
      <alignment horizontal="right"/>
      <protection locked="0"/>
    </xf>
    <xf numFmtId="183" fontId="15" fillId="0" borderId="4" xfId="0" applyNumberFormat="1" applyFont="1" applyBorder="1" applyAlignment="1">
      <alignment horizontal="right" vertical="top" wrapText="1"/>
    </xf>
    <xf numFmtId="183" fontId="15" fillId="0" borderId="3" xfId="0" applyNumberFormat="1" applyFont="1" applyBorder="1" applyAlignment="1" applyProtection="1">
      <alignment horizontal="right"/>
      <protection locked="0"/>
    </xf>
    <xf numFmtId="183" fontId="14" fillId="0" borderId="14" xfId="15" applyNumberFormat="1" applyFont="1" applyBorder="1" applyAlignment="1">
      <alignment horizontal="right" vertical="center" wrapText="1"/>
    </xf>
    <xf numFmtId="183" fontId="15" fillId="0" borderId="0" xfId="0" applyNumberFormat="1" applyFont="1" applyAlignment="1">
      <alignment horizontal="right" vertical="center" wrapText="1"/>
    </xf>
    <xf numFmtId="183" fontId="15" fillId="0" borderId="0" xfId="15" applyNumberFormat="1" applyAlignment="1">
      <alignment vertical="top" wrapText="1"/>
    </xf>
    <xf numFmtId="183" fontId="15" fillId="0" borderId="0" xfId="15" applyNumberFormat="1" applyAlignment="1">
      <alignment vertical="top"/>
    </xf>
    <xf numFmtId="183" fontId="15" fillId="0" borderId="4" xfId="15" applyNumberFormat="1" applyBorder="1" applyAlignment="1">
      <alignment horizontal="center" wrapText="1"/>
    </xf>
    <xf numFmtId="183" fontId="15" fillId="0" borderId="4" xfId="15" applyNumberFormat="1" applyBorder="1" applyAlignment="1">
      <alignment horizontal="center"/>
    </xf>
    <xf numFmtId="183" fontId="15" fillId="0" borderId="0" xfId="15" applyNumberFormat="1" applyAlignment="1">
      <alignment wrapText="1"/>
    </xf>
    <xf numFmtId="183" fontId="17" fillId="0" borderId="0" xfId="15" applyNumberFormat="1" applyFont="1" applyAlignment="1">
      <alignment wrapText="1"/>
    </xf>
    <xf numFmtId="183" fontId="14" fillId="0" borderId="0" xfId="15" applyNumberFormat="1" applyFont="1" applyAlignment="1">
      <alignment horizontal="right" vertical="top"/>
    </xf>
    <xf numFmtId="183" fontId="15" fillId="0" borderId="0" xfId="15" applyNumberFormat="1" applyAlignment="1">
      <alignment horizontal="right"/>
    </xf>
    <xf numFmtId="183" fontId="14" fillId="0" borderId="14" xfId="15" applyNumberFormat="1" applyFont="1" applyBorder="1" applyAlignment="1">
      <alignment horizontal="right" wrapText="1"/>
    </xf>
    <xf numFmtId="183" fontId="17" fillId="0" borderId="4" xfId="15" applyNumberFormat="1" applyFont="1" applyBorder="1" applyAlignment="1">
      <alignment horizontal="center" wrapText="1"/>
    </xf>
    <xf numFmtId="183" fontId="15" fillId="0" borderId="4" xfId="15" applyNumberFormat="1" applyBorder="1" applyAlignment="1">
      <alignment horizontal="right" wrapText="1"/>
    </xf>
    <xf numFmtId="183" fontId="15" fillId="0" borderId="4" xfId="50" applyNumberFormat="1" applyFont="1" applyBorder="1" applyAlignment="1">
      <alignment horizontal="center"/>
    </xf>
    <xf numFmtId="183" fontId="15" fillId="0" borderId="4" xfId="50" applyNumberFormat="1" applyBorder="1" applyAlignment="1">
      <alignment horizontal="center"/>
    </xf>
    <xf numFmtId="183" fontId="15" fillId="0" borderId="4" xfId="15" quotePrefix="1" applyNumberFormat="1" applyBorder="1" applyAlignment="1">
      <alignment horizontal="center"/>
    </xf>
    <xf numFmtId="183" fontId="15" fillId="0" borderId="4" xfId="0" applyNumberFormat="1" applyFont="1" applyBorder="1" applyAlignment="1">
      <alignment horizontal="center"/>
    </xf>
    <xf numFmtId="183" fontId="15" fillId="0" borderId="4" xfId="15" applyNumberFormat="1" applyBorder="1" applyAlignment="1" applyProtection="1">
      <alignment horizontal="center" wrapText="1"/>
      <protection locked="0"/>
    </xf>
    <xf numFmtId="183" fontId="15" fillId="0" borderId="4" xfId="15" applyNumberFormat="1" applyBorder="1"/>
    <xf numFmtId="183" fontId="15" fillId="0" borderId="0" xfId="15" applyNumberFormat="1" applyAlignment="1">
      <alignment horizontal="left" wrapText="1"/>
    </xf>
    <xf numFmtId="183" fontId="15" fillId="0" borderId="0" xfId="15" quotePrefix="1" applyNumberFormat="1" applyAlignment="1">
      <alignment horizontal="center"/>
    </xf>
    <xf numFmtId="183" fontId="15" fillId="0" borderId="20" xfId="15" applyNumberFormat="1" applyBorder="1" applyAlignment="1" applyProtection="1">
      <alignment vertical="center" wrapText="1"/>
      <protection locked="0"/>
    </xf>
    <xf numFmtId="183" fontId="15" fillId="0" borderId="12" xfId="15" applyNumberFormat="1" applyBorder="1" applyAlignment="1" applyProtection="1">
      <alignment vertical="center" wrapText="1"/>
      <protection locked="0"/>
    </xf>
    <xf numFmtId="183" fontId="15" fillId="2" borderId="4" xfId="15" applyNumberFormat="1" applyFill="1" applyBorder="1" applyAlignment="1">
      <alignment horizontal="center"/>
    </xf>
    <xf numFmtId="183" fontId="15" fillId="0" borderId="4" xfId="15" applyNumberFormat="1" applyBorder="1" applyAlignment="1" applyProtection="1">
      <alignment horizontal="center"/>
      <protection locked="0"/>
    </xf>
    <xf numFmtId="183" fontId="15" fillId="6" borderId="4" xfId="15" applyNumberFormat="1" applyFill="1" applyBorder="1" applyAlignment="1">
      <alignment horizontal="center"/>
    </xf>
    <xf numFmtId="183" fontId="15" fillId="0" borderId="4" xfId="15" applyNumberFormat="1" applyBorder="1" applyAlignment="1" applyProtection="1">
      <alignment wrapText="1"/>
      <protection locked="0"/>
    </xf>
    <xf numFmtId="183" fontId="0" fillId="0" borderId="0" xfId="0" applyNumberFormat="1"/>
    <xf numFmtId="183" fontId="14" fillId="0" borderId="0" xfId="15" applyNumberFormat="1" applyFont="1" applyAlignment="1">
      <alignment horizontal="right" wrapText="1"/>
    </xf>
    <xf numFmtId="183" fontId="15" fillId="0" borderId="0" xfId="45" applyNumberFormat="1" applyFont="1" applyAlignment="1">
      <alignment horizontal="right"/>
    </xf>
    <xf numFmtId="183" fontId="15" fillId="6" borderId="4" xfId="15" applyNumberFormat="1" applyFill="1" applyBorder="1" applyAlignment="1">
      <alignment horizontal="right"/>
    </xf>
    <xf numFmtId="183" fontId="14" fillId="0" borderId="4" xfId="15" applyNumberFormat="1" applyFont="1" applyBorder="1" applyAlignment="1">
      <alignment horizontal="right" wrapText="1"/>
    </xf>
    <xf numFmtId="183" fontId="14" fillId="0" borderId="4" xfId="15" applyNumberFormat="1" applyFont="1" applyBorder="1" applyAlignment="1">
      <alignment wrapText="1"/>
    </xf>
    <xf numFmtId="183" fontId="15" fillId="0" borderId="18" xfId="15" applyNumberFormat="1" applyBorder="1" applyAlignment="1">
      <alignment horizontal="center" vertical="top" wrapText="1"/>
    </xf>
    <xf numFmtId="183" fontId="15" fillId="0" borderId="4" xfId="15" applyNumberFormat="1" applyBorder="1" applyAlignment="1">
      <alignment horizontal="center" vertical="top" wrapText="1"/>
    </xf>
    <xf numFmtId="183" fontId="40" fillId="0" borderId="4" xfId="0" applyNumberFormat="1" applyFont="1" applyBorder="1" applyAlignment="1">
      <alignment horizontal="center"/>
    </xf>
    <xf numFmtId="183" fontId="15" fillId="0" borderId="20" xfId="15" applyNumberFormat="1" applyBorder="1" applyAlignment="1" applyProtection="1">
      <alignment wrapText="1"/>
      <protection locked="0"/>
    </xf>
    <xf numFmtId="183" fontId="15" fillId="0" borderId="12" xfId="15" applyNumberFormat="1" applyBorder="1" applyAlignment="1" applyProtection="1">
      <alignment wrapText="1"/>
      <protection locked="0"/>
    </xf>
    <xf numFmtId="183" fontId="15" fillId="0" borderId="0" xfId="15" applyNumberFormat="1" applyAlignment="1" applyProtection="1">
      <alignment wrapText="1"/>
      <protection locked="0"/>
    </xf>
    <xf numFmtId="183" fontId="15" fillId="0" borderId="13" xfId="15" applyNumberFormat="1" applyBorder="1" applyAlignment="1" applyProtection="1">
      <alignment vertical="center" wrapText="1"/>
      <protection locked="0"/>
    </xf>
    <xf numFmtId="183" fontId="15" fillId="0" borderId="5" xfId="15" applyNumberFormat="1" applyBorder="1" applyAlignment="1" applyProtection="1">
      <alignment vertical="center" wrapText="1"/>
      <protection locked="0"/>
    </xf>
    <xf numFmtId="183" fontId="15" fillId="0" borderId="3" xfId="15" quotePrefix="1" applyNumberFormat="1" applyBorder="1" applyAlignment="1">
      <alignment horizontal="center"/>
    </xf>
    <xf numFmtId="183" fontId="15" fillId="0" borderId="18" xfId="15" applyNumberFormat="1" applyBorder="1" applyAlignment="1">
      <alignment horizontal="right" wrapText="1"/>
    </xf>
    <xf numFmtId="183" fontId="15" fillId="0" borderId="13" xfId="15" applyNumberFormat="1" applyBorder="1" applyAlignment="1" applyProtection="1">
      <alignment wrapText="1"/>
      <protection locked="0"/>
    </xf>
    <xf numFmtId="183" fontId="15" fillId="2" borderId="4" xfId="15" applyNumberFormat="1" applyFill="1" applyBorder="1" applyAlignment="1" applyProtection="1">
      <alignment horizontal="center" wrapText="1"/>
      <protection locked="0"/>
    </xf>
    <xf numFmtId="183" fontId="15" fillId="2" borderId="4" xfId="15" applyNumberFormat="1" applyFill="1" applyBorder="1" applyAlignment="1">
      <alignment horizontal="right" wrapText="1"/>
    </xf>
    <xf numFmtId="183" fontId="15" fillId="0" borderId="17" xfId="15" applyNumberFormat="1" applyBorder="1" applyAlignment="1" applyProtection="1">
      <alignment wrapText="1"/>
      <protection locked="0"/>
    </xf>
    <xf numFmtId="183" fontId="15" fillId="0" borderId="0" xfId="15" applyNumberFormat="1" applyAlignment="1">
      <alignment horizontal="center" wrapText="1"/>
    </xf>
    <xf numFmtId="183" fontId="0" fillId="0" borderId="8" xfId="0" applyNumberFormat="1" applyBorder="1"/>
    <xf numFmtId="183" fontId="15" fillId="0" borderId="18" xfId="15" applyNumberFormat="1" applyBorder="1" applyAlignment="1">
      <alignment horizontal="right" vertical="top" wrapText="1"/>
    </xf>
    <xf numFmtId="183" fontId="15" fillId="0" borderId="4" xfId="15" applyNumberFormat="1" applyBorder="1" applyAlignment="1">
      <alignment horizontal="right" vertical="top" wrapText="1"/>
    </xf>
    <xf numFmtId="183" fontId="15" fillId="0" borderId="18" xfId="15" applyNumberFormat="1" applyBorder="1" applyAlignment="1" applyProtection="1">
      <alignment horizontal="right" wrapText="1"/>
      <protection locked="0"/>
    </xf>
    <xf numFmtId="183" fontId="15" fillId="0" borderId="3" xfId="15" applyNumberFormat="1" applyBorder="1" applyAlignment="1" applyProtection="1">
      <alignment horizontal="right" wrapText="1"/>
      <protection locked="0"/>
    </xf>
    <xf numFmtId="183" fontId="15" fillId="0" borderId="0" xfId="15" applyNumberFormat="1" applyAlignment="1" applyProtection="1">
      <alignment horizontal="right" wrapText="1"/>
      <protection locked="0"/>
    </xf>
    <xf numFmtId="183" fontId="15" fillId="0" borderId="5" xfId="45" applyNumberFormat="1" applyFont="1" applyBorder="1" applyAlignment="1">
      <alignment horizontal="right"/>
    </xf>
    <xf numFmtId="183" fontId="40" fillId="0" borderId="4" xfId="45" applyNumberFormat="1" applyFont="1" applyBorder="1" applyAlignment="1">
      <alignment horizontal="right"/>
    </xf>
    <xf numFmtId="183" fontId="15" fillId="0" borderId="18" xfId="45" applyNumberFormat="1" applyFont="1" applyBorder="1" applyAlignment="1">
      <alignment horizontal="right"/>
    </xf>
    <xf numFmtId="183" fontId="15" fillId="0" borderId="13" xfId="15" applyNumberFormat="1" applyBorder="1" applyAlignment="1" applyProtection="1">
      <alignment horizontal="right" wrapText="1"/>
      <protection locked="0"/>
    </xf>
    <xf numFmtId="183" fontId="15" fillId="0" borderId="14" xfId="15" applyNumberFormat="1" applyBorder="1" applyAlignment="1" applyProtection="1">
      <alignment horizontal="right" wrapText="1"/>
      <protection locked="0"/>
    </xf>
    <xf numFmtId="183" fontId="15" fillId="0" borderId="0" xfId="15" applyNumberFormat="1" applyAlignment="1">
      <alignment horizontal="right" wrapText="1"/>
    </xf>
    <xf numFmtId="183" fontId="15" fillId="0" borderId="0" xfId="15" applyNumberFormat="1" applyAlignment="1">
      <alignment horizontal="right" vertical="top" wrapText="1"/>
    </xf>
    <xf numFmtId="183" fontId="15" fillId="2" borderId="0" xfId="15" applyNumberFormat="1" applyFill="1" applyAlignment="1">
      <alignment horizontal="center"/>
    </xf>
    <xf numFmtId="183" fontId="15" fillId="2" borderId="0" xfId="0" applyNumberFormat="1" applyFont="1" applyFill="1" applyAlignment="1">
      <alignment horizontal="center"/>
    </xf>
    <xf numFmtId="183" fontId="15" fillId="2" borderId="0" xfId="15" applyNumberFormat="1" applyFill="1" applyAlignment="1">
      <alignment horizontal="center" vertical="top"/>
    </xf>
    <xf numFmtId="183" fontId="14" fillId="2" borderId="18" xfId="15" applyNumberFormat="1" applyFont="1" applyFill="1" applyBorder="1" applyAlignment="1">
      <alignment horizontal="center" vertical="center" wrapText="1"/>
    </xf>
    <xf numFmtId="183" fontId="15" fillId="2" borderId="4" xfId="31" applyNumberFormat="1" applyFont="1" applyFill="1" applyBorder="1" applyAlignment="1">
      <alignment horizontal="center"/>
    </xf>
    <xf numFmtId="183" fontId="15" fillId="2" borderId="4" xfId="43" applyNumberFormat="1" applyFill="1" applyBorder="1" applyAlignment="1">
      <alignment horizontal="center"/>
    </xf>
    <xf numFmtId="183" fontId="15" fillId="2" borderId="4" xfId="32" applyNumberFormat="1" applyFont="1" applyFill="1" applyBorder="1" applyAlignment="1">
      <alignment horizontal="center" vertical="center"/>
    </xf>
    <xf numFmtId="183" fontId="15" fillId="2" borderId="3" xfId="32" applyNumberFormat="1" applyFont="1" applyFill="1" applyBorder="1" applyAlignment="1">
      <alignment horizontal="center" vertical="center"/>
    </xf>
    <xf numFmtId="183" fontId="15" fillId="2" borderId="0" xfId="0" applyNumberFormat="1" applyFont="1" applyFill="1" applyAlignment="1">
      <alignment horizontal="center" wrapText="1"/>
    </xf>
    <xf numFmtId="183" fontId="15" fillId="2" borderId="0" xfId="31" applyNumberFormat="1" applyFont="1" applyFill="1"/>
    <xf numFmtId="183" fontId="15" fillId="2" borderId="0" xfId="31" applyNumberFormat="1" applyFont="1" applyFill="1" applyAlignment="1">
      <alignment horizontal="center"/>
    </xf>
    <xf numFmtId="183" fontId="15" fillId="0" borderId="3" xfId="45" applyNumberFormat="1" applyFont="1" applyBorder="1" applyAlignment="1">
      <alignment horizontal="right"/>
    </xf>
    <xf numFmtId="183" fontId="14" fillId="0" borderId="0" xfId="0" applyNumberFormat="1" applyFont="1" applyAlignment="1">
      <alignment horizontal="right"/>
    </xf>
    <xf numFmtId="183" fontId="15" fillId="0" borderId="0" xfId="31" applyNumberFormat="1" applyFont="1"/>
    <xf numFmtId="183" fontId="15" fillId="0" borderId="0" xfId="31" applyNumberFormat="1" applyFont="1" applyAlignment="1">
      <alignment horizontal="right"/>
    </xf>
    <xf numFmtId="183" fontId="15" fillId="0" borderId="4" xfId="43" applyNumberFormat="1" applyBorder="1" applyAlignment="1">
      <alignment horizontal="center"/>
    </xf>
    <xf numFmtId="183" fontId="15" fillId="0" borderId="4" xfId="31" applyNumberFormat="1" applyFont="1" applyBorder="1"/>
    <xf numFmtId="4" fontId="14" fillId="0" borderId="0" xfId="15" applyNumberFormat="1" applyFont="1" applyAlignment="1">
      <alignment horizontal="left" vertical="top" wrapText="1"/>
    </xf>
    <xf numFmtId="170" fontId="15" fillId="2" borderId="4" xfId="43" applyNumberFormat="1" applyFill="1" applyBorder="1" applyAlignment="1">
      <alignment horizontal="center"/>
    </xf>
    <xf numFmtId="0" fontId="15" fillId="0" borderId="4" xfId="45" applyFont="1" applyBorder="1" applyAlignment="1">
      <alignment horizontal="left" vertical="center" wrapText="1"/>
    </xf>
    <xf numFmtId="0" fontId="15" fillId="0" borderId="4" xfId="15" applyBorder="1" applyAlignment="1">
      <alignment horizontal="center" vertical="center" wrapText="1"/>
    </xf>
    <xf numFmtId="1" fontId="15" fillId="2" borderId="4" xfId="43" applyNumberFormat="1" applyFill="1" applyBorder="1" applyAlignment="1">
      <alignment horizontal="center" vertical="center"/>
    </xf>
    <xf numFmtId="0" fontId="15" fillId="0" borderId="4" xfId="32" applyFont="1" applyBorder="1" applyAlignment="1">
      <alignment horizontal="center" vertical="center"/>
    </xf>
    <xf numFmtId="183" fontId="14" fillId="0" borderId="18" xfId="15" applyNumberFormat="1" applyFont="1" applyBorder="1" applyAlignment="1">
      <alignment wrapText="1"/>
    </xf>
    <xf numFmtId="2" fontId="15" fillId="0" borderId="13" xfId="15" applyNumberFormat="1" applyBorder="1" applyAlignment="1">
      <alignment wrapText="1"/>
    </xf>
    <xf numFmtId="183" fontId="14" fillId="0" borderId="13" xfId="15" applyNumberFormat="1" applyFont="1" applyBorder="1" applyAlignment="1">
      <alignment wrapText="1"/>
    </xf>
    <xf numFmtId="0" fontId="15" fillId="0" borderId="4" xfId="0" applyFont="1" applyBorder="1" applyAlignment="1">
      <alignment horizontal="center" vertical="center"/>
    </xf>
    <xf numFmtId="170" fontId="15" fillId="0" borderId="4" xfId="0" quotePrefix="1" applyNumberFormat="1" applyFont="1" applyBorder="1" applyAlignment="1">
      <alignment horizontal="center" vertical="center"/>
    </xf>
    <xf numFmtId="183" fontId="15" fillId="0" borderId="4" xfId="43" applyNumberFormat="1" applyBorder="1" applyAlignment="1">
      <alignment horizontal="center" vertical="center"/>
    </xf>
    <xf numFmtId="183" fontId="15" fillId="0" borderId="4" xfId="15" applyNumberFormat="1" applyBorder="1" applyAlignment="1">
      <alignment horizontal="center" vertical="center"/>
    </xf>
    <xf numFmtId="0" fontId="14" fillId="0" borderId="4" xfId="0" applyFont="1" applyBorder="1" applyAlignment="1">
      <alignment horizontal="left" vertical="top" wrapText="1"/>
    </xf>
    <xf numFmtId="4" fontId="15" fillId="0" borderId="4" xfId="45" applyNumberFormat="1" applyFont="1" applyBorder="1" applyAlignment="1">
      <alignment horizontal="center" vertical="center"/>
    </xf>
    <xf numFmtId="0" fontId="49" fillId="3" borderId="24" xfId="647" applyFont="1" applyFill="1" applyBorder="1" applyAlignment="1">
      <alignment horizontal="center"/>
    </xf>
    <xf numFmtId="0" fontId="49" fillId="3" borderId="0" xfId="647" applyFont="1" applyFill="1" applyAlignment="1">
      <alignment horizontal="center"/>
    </xf>
    <xf numFmtId="0" fontId="49" fillId="3" borderId="32" xfId="647" applyFont="1" applyFill="1" applyBorder="1" applyAlignment="1">
      <alignment horizontal="center"/>
    </xf>
    <xf numFmtId="0" fontId="49" fillId="3" borderId="0" xfId="647" applyFont="1" applyFill="1" applyAlignment="1">
      <alignment horizontal="left"/>
    </xf>
    <xf numFmtId="0" fontId="49" fillId="3" borderId="0" xfId="647" applyFont="1" applyFill="1" applyAlignment="1">
      <alignment vertical="top" wrapText="1"/>
    </xf>
    <xf numFmtId="0" fontId="15" fillId="0" borderId="0" xfId="15" applyAlignment="1">
      <alignment vertical="top" wrapText="1"/>
    </xf>
    <xf numFmtId="0" fontId="15" fillId="0" borderId="30" xfId="15" applyBorder="1" applyAlignment="1">
      <alignment vertical="top" wrapText="1"/>
    </xf>
    <xf numFmtId="0" fontId="50" fillId="3" borderId="21" xfId="647" applyFont="1" applyFill="1" applyBorder="1" applyAlignment="1">
      <alignment horizontal="center" vertical="center" wrapText="1"/>
    </xf>
    <xf numFmtId="0" fontId="50" fillId="3" borderId="22" xfId="647" applyFont="1" applyFill="1" applyBorder="1" applyAlignment="1">
      <alignment horizontal="center" vertical="center" wrapText="1"/>
    </xf>
    <xf numFmtId="0" fontId="50" fillId="3" borderId="23" xfId="647" applyFont="1" applyFill="1" applyBorder="1" applyAlignment="1">
      <alignment horizontal="center" vertical="center" wrapText="1"/>
    </xf>
    <xf numFmtId="0" fontId="50" fillId="3" borderId="24" xfId="647" applyFont="1" applyFill="1" applyBorder="1" applyAlignment="1">
      <alignment horizontal="center" vertical="center" wrapText="1"/>
    </xf>
    <xf numFmtId="0" fontId="50" fillId="3" borderId="0" xfId="647" applyFont="1" applyFill="1" applyAlignment="1">
      <alignment horizontal="center" vertical="center" wrapText="1"/>
    </xf>
    <xf numFmtId="0" fontId="50" fillId="3" borderId="32" xfId="647" applyFont="1" applyFill="1" applyBorder="1" applyAlignment="1">
      <alignment horizontal="center" vertical="center" wrapText="1"/>
    </xf>
    <xf numFmtId="0" fontId="50" fillId="3" borderId="30" xfId="647" applyFont="1" applyFill="1" applyBorder="1" applyAlignment="1">
      <alignment horizontal="center" vertical="center" wrapText="1"/>
    </xf>
    <xf numFmtId="0" fontId="50" fillId="3" borderId="31" xfId="647" applyFont="1" applyFill="1" applyBorder="1" applyAlignment="1">
      <alignment horizontal="center" vertical="center" wrapText="1"/>
    </xf>
    <xf numFmtId="181" fontId="50" fillId="3" borderId="24" xfId="647" applyNumberFormat="1" applyFont="1" applyFill="1" applyBorder="1" applyAlignment="1">
      <alignment horizontal="center"/>
    </xf>
    <xf numFmtId="181" fontId="50" fillId="3" borderId="32" xfId="647" applyNumberFormat="1" applyFont="1" applyFill="1" applyBorder="1" applyAlignment="1">
      <alignment horizontal="center"/>
    </xf>
    <xf numFmtId="0" fontId="15" fillId="0" borderId="4" xfId="15" applyBorder="1" applyAlignment="1">
      <alignment horizontal="center" wrapText="1"/>
    </xf>
    <xf numFmtId="2" fontId="15" fillId="0" borderId="14" xfId="15" applyNumberFormat="1" applyBorder="1" applyAlignment="1">
      <alignment horizontal="left" wrapText="1"/>
    </xf>
    <xf numFmtId="0" fontId="14" fillId="0" borderId="18" xfId="15" applyFont="1" applyBorder="1" applyAlignment="1">
      <alignment horizontal="center" vertical="center" wrapText="1"/>
    </xf>
    <xf numFmtId="0" fontId="14" fillId="0" borderId="3" xfId="15" applyFont="1" applyBorder="1" applyAlignment="1">
      <alignment horizontal="center" vertical="center" wrapText="1"/>
    </xf>
    <xf numFmtId="183" fontId="14" fillId="0" borderId="18" xfId="15" applyNumberFormat="1" applyFont="1" applyBorder="1" applyAlignment="1">
      <alignment horizontal="center" vertical="center" wrapText="1"/>
    </xf>
    <xf numFmtId="183" fontId="14" fillId="0" borderId="3" xfId="15" applyNumberFormat="1" applyFont="1" applyBorder="1" applyAlignment="1">
      <alignment horizontal="center" vertical="center" wrapText="1"/>
    </xf>
    <xf numFmtId="0" fontId="14" fillId="0" borderId="15" xfId="15" applyFont="1" applyBorder="1" applyAlignment="1">
      <alignment horizontal="left" wrapText="1"/>
    </xf>
    <xf numFmtId="0" fontId="14" fillId="0" borderId="16" xfId="15" applyFont="1" applyBorder="1" applyAlignment="1">
      <alignment horizontal="left" wrapText="1"/>
    </xf>
    <xf numFmtId="0" fontId="14" fillId="0" borderId="18" xfId="15" applyFont="1" applyBorder="1" applyAlignment="1">
      <alignment horizontal="left" vertical="center" wrapText="1"/>
    </xf>
    <xf numFmtId="0" fontId="14" fillId="0" borderId="3" xfId="15" applyFont="1" applyBorder="1" applyAlignment="1">
      <alignment horizontal="left" vertical="center" wrapText="1"/>
    </xf>
    <xf numFmtId="0" fontId="15" fillId="2" borderId="4" xfId="0" applyFont="1" applyFill="1" applyBorder="1" applyAlignment="1">
      <alignment horizontal="center" wrapText="1"/>
    </xf>
    <xf numFmtId="183" fontId="15" fillId="0" borderId="18" xfId="15" applyNumberFormat="1" applyBorder="1" applyAlignment="1" applyProtection="1">
      <alignment horizontal="right" vertical="center" wrapText="1"/>
      <protection locked="0"/>
    </xf>
    <xf numFmtId="183" fontId="15" fillId="0" borderId="3" xfId="15" applyNumberFormat="1" applyBorder="1" applyAlignment="1" applyProtection="1">
      <alignment horizontal="right" vertical="center" wrapText="1"/>
      <protection locked="0"/>
    </xf>
    <xf numFmtId="49" fontId="14" fillId="0" borderId="18" xfId="15" applyNumberFormat="1" applyFont="1" applyBorder="1" applyAlignment="1">
      <alignment horizontal="center" vertical="center" wrapText="1"/>
    </xf>
    <xf numFmtId="49" fontId="14" fillId="0" borderId="3" xfId="15" applyNumberFormat="1" applyFont="1" applyBorder="1" applyAlignment="1">
      <alignment horizontal="center" vertical="center" wrapText="1"/>
    </xf>
    <xf numFmtId="0" fontId="14" fillId="0" borderId="19" xfId="15" applyFont="1" applyBorder="1" applyAlignment="1">
      <alignment horizontal="left" vertical="center" wrapText="1"/>
    </xf>
    <xf numFmtId="0" fontId="14" fillId="0" borderId="13" xfId="15" applyFont="1" applyBorder="1" applyAlignment="1">
      <alignment horizontal="left" vertical="center" wrapText="1"/>
    </xf>
    <xf numFmtId="0" fontId="14" fillId="0" borderId="7" xfId="15" applyFont="1" applyBorder="1" applyAlignment="1">
      <alignment horizontal="left" vertical="center" wrapText="1"/>
    </xf>
    <xf numFmtId="0" fontId="14" fillId="0" borderId="5" xfId="15" applyFont="1" applyBorder="1" applyAlignment="1">
      <alignment horizontal="left" vertical="center" wrapText="1"/>
    </xf>
    <xf numFmtId="0" fontId="14" fillId="0" borderId="4" xfId="15" applyFont="1" applyBorder="1" applyAlignment="1">
      <alignment horizontal="center" vertical="top" wrapText="1"/>
    </xf>
    <xf numFmtId="0" fontId="15" fillId="0" borderId="4" xfId="0" applyFont="1" applyBorder="1" applyAlignment="1">
      <alignment horizontal="center" wrapText="1"/>
    </xf>
    <xf numFmtId="183" fontId="14" fillId="0" borderId="4" xfId="15" applyNumberFormat="1" applyFont="1" applyBorder="1" applyAlignment="1">
      <alignment horizontal="center" vertical="center" wrapText="1"/>
    </xf>
    <xf numFmtId="183" fontId="14" fillId="0" borderId="18" xfId="15" applyNumberFormat="1" applyFont="1" applyBorder="1" applyAlignment="1">
      <alignment horizontal="right" wrapText="1"/>
    </xf>
    <xf numFmtId="183" fontId="14" fillId="0" borderId="3" xfId="15" applyNumberFormat="1" applyFont="1" applyBorder="1" applyAlignment="1">
      <alignment horizontal="right" wrapText="1"/>
    </xf>
    <xf numFmtId="183" fontId="14" fillId="0" borderId="14" xfId="15" applyNumberFormat="1" applyFont="1" applyBorder="1" applyAlignment="1">
      <alignment horizontal="center" vertical="center" wrapText="1"/>
    </xf>
    <xf numFmtId="49" fontId="14" fillId="0" borderId="14" xfId="15" applyNumberFormat="1" applyFont="1" applyBorder="1" applyAlignment="1">
      <alignment horizontal="center" vertical="center" wrapText="1"/>
    </xf>
    <xf numFmtId="0" fontId="14" fillId="0" borderId="14" xfId="15" applyFont="1" applyBorder="1" applyAlignment="1">
      <alignment horizontal="center" vertical="center" wrapText="1"/>
    </xf>
    <xf numFmtId="0" fontId="14" fillId="0" borderId="14" xfId="15" applyFont="1" applyBorder="1" applyAlignment="1">
      <alignment horizontal="left" vertical="center" wrapText="1"/>
    </xf>
    <xf numFmtId="2" fontId="15" fillId="0" borderId="18" xfId="15" applyNumberFormat="1" applyBorder="1" applyAlignment="1">
      <alignment horizontal="left" wrapText="1"/>
    </xf>
    <xf numFmtId="2" fontId="15" fillId="0" borderId="3" xfId="15" applyNumberFormat="1" applyBorder="1" applyAlignment="1">
      <alignment horizontal="left" wrapText="1"/>
    </xf>
    <xf numFmtId="0" fontId="14" fillId="0" borderId="4" xfId="15" applyFont="1" applyBorder="1" applyAlignment="1">
      <alignment horizontal="right" wrapText="1"/>
    </xf>
    <xf numFmtId="183" fontId="15" fillId="0" borderId="14" xfId="15" applyNumberFormat="1" applyBorder="1" applyAlignment="1" applyProtection="1">
      <alignment horizontal="right" vertical="center" wrapText="1"/>
      <protection locked="0"/>
    </xf>
    <xf numFmtId="183" fontId="14" fillId="0" borderId="14" xfId="15" applyNumberFormat="1" applyFont="1" applyBorder="1" applyAlignment="1">
      <alignment horizontal="right" vertical="center" wrapText="1"/>
    </xf>
    <xf numFmtId="0" fontId="15" fillId="0" borderId="0" xfId="0" applyFont="1" applyAlignment="1">
      <alignment horizontal="right" wrapText="1"/>
    </xf>
    <xf numFmtId="2" fontId="15" fillId="0" borderId="19" xfId="15" applyNumberFormat="1" applyBorder="1" applyAlignment="1">
      <alignment horizontal="left" wrapText="1"/>
    </xf>
    <xf numFmtId="2" fontId="15" fillId="0" borderId="13" xfId="15" applyNumberFormat="1" applyBorder="1" applyAlignment="1">
      <alignment horizontal="left" wrapText="1"/>
    </xf>
    <xf numFmtId="2" fontId="15" fillId="0" borderId="20" xfId="15" applyNumberFormat="1" applyBorder="1" applyAlignment="1">
      <alignment horizontal="left" wrapText="1"/>
    </xf>
    <xf numFmtId="183" fontId="14" fillId="2" borderId="14" xfId="15" applyNumberFormat="1" applyFont="1" applyFill="1" applyBorder="1" applyAlignment="1">
      <alignment horizontal="center" vertical="center" wrapText="1"/>
    </xf>
    <xf numFmtId="0" fontId="14" fillId="2" borderId="14" xfId="15" applyFont="1" applyFill="1" applyBorder="1" applyAlignment="1">
      <alignment horizontal="center" vertical="center" wrapText="1"/>
    </xf>
    <xf numFmtId="4" fontId="15" fillId="0" borderId="0" xfId="15" applyNumberFormat="1" applyAlignment="1">
      <alignment horizontal="center" vertical="top"/>
    </xf>
    <xf numFmtId="4" fontId="39" fillId="0" borderId="0" xfId="0" applyNumberFormat="1" applyFont="1" applyAlignment="1">
      <alignment horizontal="center"/>
    </xf>
    <xf numFmtId="4" fontId="14" fillId="0" borderId="0" xfId="0" applyNumberFormat="1" applyFont="1" applyAlignment="1">
      <alignment horizontal="center"/>
    </xf>
    <xf numFmtId="4" fontId="15" fillId="0" borderId="0" xfId="0" applyNumberFormat="1" applyFont="1" applyAlignment="1">
      <alignment horizontal="right"/>
    </xf>
    <xf numFmtId="4" fontId="0" fillId="0" borderId="0" xfId="0" applyNumberFormat="1" applyAlignment="1">
      <alignment horizontal="right"/>
    </xf>
    <xf numFmtId="4" fontId="0" fillId="0" borderId="0" xfId="0" applyNumberFormat="1" applyAlignment="1">
      <alignment horizontal="center"/>
    </xf>
    <xf numFmtId="49" fontId="14" fillId="0" borderId="0" xfId="15" applyNumberFormat="1" applyFont="1" applyAlignment="1">
      <alignment horizontal="left" vertical="top"/>
    </xf>
  </cellXfs>
  <cellStyles count="1660">
    <cellStyle name="All line" xfId="33" xr:uid="{00000000-0005-0000-0000-000000000000}"/>
    <cellStyle name="All line 2" xfId="126" xr:uid="{00000000-0005-0000-0000-000001000000}"/>
    <cellStyle name="All line 2 2" xfId="219" xr:uid="{00000000-0005-0000-0000-000002000000}"/>
    <cellStyle name="All line 2 2 2" xfId="733" xr:uid="{00000000-0005-0000-0000-000003000000}"/>
    <cellStyle name="All line 2 3" xfId="697" xr:uid="{00000000-0005-0000-0000-000004000000}"/>
    <cellStyle name="All line 3" xfId="644" xr:uid="{00000000-0005-0000-0000-000005000000}"/>
    <cellStyle name="Comma 2" xfId="1" xr:uid="{00000000-0005-0000-0000-000006000000}"/>
    <cellStyle name="Comma 2 2" xfId="65" xr:uid="{00000000-0005-0000-0000-000007000000}"/>
    <cellStyle name="Comma 2 2 2" xfId="1130" xr:uid="{00000000-0005-0000-0000-000008000000}"/>
    <cellStyle name="Comma 2 2 3" xfId="1129" xr:uid="{00000000-0005-0000-0000-000009000000}"/>
    <cellStyle name="Comma 2 3" xfId="101" xr:uid="{00000000-0005-0000-0000-00000A000000}"/>
    <cellStyle name="Comma 2 3 2" xfId="676" xr:uid="{00000000-0005-0000-0000-00000B000000}"/>
    <cellStyle name="Comma 2 3 3" xfId="1131" xr:uid="{00000000-0005-0000-0000-00000C000000}"/>
    <cellStyle name="Comma 2 4" xfId="314" xr:uid="{00000000-0005-0000-0000-00000D000000}"/>
    <cellStyle name="Comma 2 5" xfId="640" xr:uid="{00000000-0005-0000-0000-00000E000000}"/>
    <cellStyle name="Comma 2 5 2" xfId="1124" xr:uid="{00000000-0005-0000-0000-00000F000000}"/>
    <cellStyle name="Comma 2 5 3" xfId="1132" xr:uid="{00000000-0005-0000-0000-000010000000}"/>
    <cellStyle name="Comma 2 6" xfId="649" xr:uid="{00000000-0005-0000-0000-000011000000}"/>
    <cellStyle name="Comma 2 7" xfId="1128" xr:uid="{00000000-0005-0000-0000-000012000000}"/>
    <cellStyle name="Comma 3" xfId="2" xr:uid="{00000000-0005-0000-0000-000013000000}"/>
    <cellStyle name="Comma 3 2" xfId="66" xr:uid="{00000000-0005-0000-0000-000014000000}"/>
    <cellStyle name="Comma 3 3" xfId="102" xr:uid="{00000000-0005-0000-0000-000015000000}"/>
    <cellStyle name="Comma 3 3 2" xfId="677" xr:uid="{00000000-0005-0000-0000-000016000000}"/>
    <cellStyle name="Comma 3 3 3" xfId="1134" xr:uid="{00000000-0005-0000-0000-000017000000}"/>
    <cellStyle name="Comma 3 4" xfId="650" xr:uid="{00000000-0005-0000-0000-000018000000}"/>
    <cellStyle name="Comma 3 5" xfId="1133" xr:uid="{00000000-0005-0000-0000-000019000000}"/>
    <cellStyle name="Comma 4" xfId="3" xr:uid="{00000000-0005-0000-0000-00001A000000}"/>
    <cellStyle name="Comma 5" xfId="24" xr:uid="{00000000-0005-0000-0000-00001B000000}"/>
    <cellStyle name="Comma 5 2" xfId="68" xr:uid="{00000000-0005-0000-0000-00001C000000}"/>
    <cellStyle name="Comma 5 3" xfId="104" xr:uid="{00000000-0005-0000-0000-00001D000000}"/>
    <cellStyle name="Comma 5 3 2" xfId="679" xr:uid="{00000000-0005-0000-0000-00001E000000}"/>
    <cellStyle name="Comma 5 3 3" xfId="1136" xr:uid="{00000000-0005-0000-0000-00001F000000}"/>
    <cellStyle name="Comma 5 4" xfId="653" xr:uid="{00000000-0005-0000-0000-000020000000}"/>
    <cellStyle name="Comma 5 5" xfId="1135" xr:uid="{00000000-0005-0000-0000-000021000000}"/>
    <cellStyle name="Comma 6" xfId="52" xr:uid="{00000000-0005-0000-0000-000022000000}"/>
    <cellStyle name="Comma 6 2" xfId="1138" xr:uid="{00000000-0005-0000-0000-000023000000}"/>
    <cellStyle name="Comma 6 3" xfId="1137" xr:uid="{00000000-0005-0000-0000-000024000000}"/>
    <cellStyle name="Comma 7" xfId="51" xr:uid="{00000000-0005-0000-0000-000025000000}"/>
    <cellStyle name="Comma 8" xfId="127" xr:uid="{00000000-0005-0000-0000-000026000000}"/>
    <cellStyle name="Comma 9" xfId="639" xr:uid="{00000000-0005-0000-0000-000027000000}"/>
    <cellStyle name="Comma0" xfId="4" xr:uid="{00000000-0005-0000-0000-000028000000}"/>
    <cellStyle name="Comma0 2" xfId="70" xr:uid="{00000000-0005-0000-0000-000029000000}"/>
    <cellStyle name="Comma0 3" xfId="69" xr:uid="{00000000-0005-0000-0000-00002A000000}"/>
    <cellStyle name="Comma0 3 2" xfId="128" xr:uid="{00000000-0005-0000-0000-00002B000000}"/>
    <cellStyle name="Comma0 4" xfId="129" xr:uid="{00000000-0005-0000-0000-00002C000000}"/>
    <cellStyle name="Comma0 5" xfId="1139" xr:uid="{00000000-0005-0000-0000-00002D000000}"/>
    <cellStyle name="Comma1" xfId="5" xr:uid="{00000000-0005-0000-0000-00002E000000}"/>
    <cellStyle name="Comma2" xfId="6" xr:uid="{00000000-0005-0000-0000-00002F000000}"/>
    <cellStyle name="Comma3" xfId="7" xr:uid="{00000000-0005-0000-0000-000030000000}"/>
    <cellStyle name="Curren - Style1" xfId="8" xr:uid="{00000000-0005-0000-0000-000031000000}"/>
    <cellStyle name="Currency 2" xfId="9" xr:uid="{00000000-0005-0000-0000-000032000000}"/>
    <cellStyle name="Currency 2 2" xfId="54" xr:uid="{00000000-0005-0000-0000-000033000000}"/>
    <cellStyle name="Currency 2 2 2" xfId="636" xr:uid="{00000000-0005-0000-0000-000034000000}"/>
    <cellStyle name="Currency 2 2 2 2" xfId="637" xr:uid="{00000000-0005-0000-0000-000035000000}"/>
    <cellStyle name="Currency 2 2 2 3" xfId="638" xr:uid="{00000000-0005-0000-0000-000036000000}"/>
    <cellStyle name="Currency 2 3" xfId="72" xr:uid="{00000000-0005-0000-0000-000037000000}"/>
    <cellStyle name="Currency 2 4" xfId="103" xr:uid="{00000000-0005-0000-0000-000038000000}"/>
    <cellStyle name="Currency 2 4 2" xfId="678" xr:uid="{00000000-0005-0000-0000-000039000000}"/>
    <cellStyle name="Currency 2 4 3" xfId="1140" xr:uid="{00000000-0005-0000-0000-00003A000000}"/>
    <cellStyle name="Currency 2 5" xfId="121" xr:uid="{00000000-0005-0000-0000-00003B000000}"/>
    <cellStyle name="Currency 2 5 2" xfId="696" xr:uid="{00000000-0005-0000-0000-00003C000000}"/>
    <cellStyle name="Currency 2 5 3" xfId="1141" xr:uid="{00000000-0005-0000-0000-00003D000000}"/>
    <cellStyle name="Currency 2 6" xfId="315" xr:uid="{00000000-0005-0000-0000-00003E000000}"/>
    <cellStyle name="Currency 2 7" xfId="651" xr:uid="{00000000-0005-0000-0000-00003F000000}"/>
    <cellStyle name="Currency 2 7 2" xfId="1142" xr:uid="{00000000-0005-0000-0000-000040000000}"/>
    <cellStyle name="Currency 3" xfId="25" xr:uid="{00000000-0005-0000-0000-000041000000}"/>
    <cellStyle name="Currency 3 2" xfId="73" xr:uid="{00000000-0005-0000-0000-000042000000}"/>
    <cellStyle name="Currency 3 3" xfId="105" xr:uid="{00000000-0005-0000-0000-000043000000}"/>
    <cellStyle name="Currency 3 3 2" xfId="680" xr:uid="{00000000-0005-0000-0000-000044000000}"/>
    <cellStyle name="Currency 3 3 3" xfId="1144" xr:uid="{00000000-0005-0000-0000-000045000000}"/>
    <cellStyle name="Currency 3 4" xfId="122" xr:uid="{00000000-0005-0000-0000-000046000000}"/>
    <cellStyle name="Currency 3 5" xfId="654" xr:uid="{00000000-0005-0000-0000-000047000000}"/>
    <cellStyle name="Currency 3 6" xfId="1143" xr:uid="{00000000-0005-0000-0000-000048000000}"/>
    <cellStyle name="Currency 4" xfId="26" xr:uid="{00000000-0005-0000-0000-000049000000}"/>
    <cellStyle name="Currency 4 2" xfId="74" xr:uid="{00000000-0005-0000-0000-00004A000000}"/>
    <cellStyle name="Currency 4 3" xfId="106" xr:uid="{00000000-0005-0000-0000-00004B000000}"/>
    <cellStyle name="Currency 4 3 2" xfId="681" xr:uid="{00000000-0005-0000-0000-00004C000000}"/>
    <cellStyle name="Currency 4 3 3" xfId="1146" xr:uid="{00000000-0005-0000-0000-00004D000000}"/>
    <cellStyle name="Currency 4 4" xfId="655" xr:uid="{00000000-0005-0000-0000-00004E000000}"/>
    <cellStyle name="Currency 4 5" xfId="1145" xr:uid="{00000000-0005-0000-0000-00004F000000}"/>
    <cellStyle name="Currency0" xfId="34" xr:uid="{00000000-0005-0000-0000-000050000000}"/>
    <cellStyle name="Currency0 2" xfId="130" xr:uid="{00000000-0005-0000-0000-000051000000}"/>
    <cellStyle name="Currency0 2 2" xfId="220" xr:uid="{00000000-0005-0000-0000-000052000000}"/>
    <cellStyle name="Date" xfId="10" xr:uid="{00000000-0005-0000-0000-000053000000}"/>
    <cellStyle name="Date 2" xfId="77" xr:uid="{00000000-0005-0000-0000-000054000000}"/>
    <cellStyle name="Date 3" xfId="76" xr:uid="{00000000-0005-0000-0000-000055000000}"/>
    <cellStyle name="Date 3 2" xfId="131" xr:uid="{00000000-0005-0000-0000-000056000000}"/>
    <cellStyle name="Date 4" xfId="132" xr:uid="{00000000-0005-0000-0000-000057000000}"/>
    <cellStyle name="Date 5" xfId="1147" xr:uid="{00000000-0005-0000-0000-000058000000}"/>
    <cellStyle name="F2" xfId="35" xr:uid="{00000000-0005-0000-0000-000059000000}"/>
    <cellStyle name="F2 2" xfId="133" xr:uid="{00000000-0005-0000-0000-00005A000000}"/>
    <cellStyle name="F2 2 2" xfId="221" xr:uid="{00000000-0005-0000-0000-00005B000000}"/>
    <cellStyle name="F3" xfId="36" xr:uid="{00000000-0005-0000-0000-00005C000000}"/>
    <cellStyle name="F3 2" xfId="134" xr:uid="{00000000-0005-0000-0000-00005D000000}"/>
    <cellStyle name="F3 2 2" xfId="222" xr:uid="{00000000-0005-0000-0000-00005E000000}"/>
    <cellStyle name="F4" xfId="37" xr:uid="{00000000-0005-0000-0000-00005F000000}"/>
    <cellStyle name="F4 2" xfId="135" xr:uid="{00000000-0005-0000-0000-000060000000}"/>
    <cellStyle name="F4 2 2" xfId="223" xr:uid="{00000000-0005-0000-0000-000061000000}"/>
    <cellStyle name="F5" xfId="38" xr:uid="{00000000-0005-0000-0000-000062000000}"/>
    <cellStyle name="F5 2" xfId="136" xr:uid="{00000000-0005-0000-0000-000063000000}"/>
    <cellStyle name="F5 2 2" xfId="224" xr:uid="{00000000-0005-0000-0000-000064000000}"/>
    <cellStyle name="F6" xfId="39" xr:uid="{00000000-0005-0000-0000-000065000000}"/>
    <cellStyle name="F6 2" xfId="137" xr:uid="{00000000-0005-0000-0000-000066000000}"/>
    <cellStyle name="F6 2 2" xfId="225" xr:uid="{00000000-0005-0000-0000-000067000000}"/>
    <cellStyle name="F7" xfId="40" xr:uid="{00000000-0005-0000-0000-000068000000}"/>
    <cellStyle name="F7 2" xfId="138" xr:uid="{00000000-0005-0000-0000-000069000000}"/>
    <cellStyle name="F7 2 2" xfId="226" xr:uid="{00000000-0005-0000-0000-00006A000000}"/>
    <cellStyle name="F8" xfId="41" xr:uid="{00000000-0005-0000-0000-00006B000000}"/>
    <cellStyle name="F8 2" xfId="139" xr:uid="{00000000-0005-0000-0000-00006C000000}"/>
    <cellStyle name="F8 2 2" xfId="227" xr:uid="{00000000-0005-0000-0000-00006D000000}"/>
    <cellStyle name="Fixed" xfId="11" xr:uid="{00000000-0005-0000-0000-00006E000000}"/>
    <cellStyle name="Fixed 2" xfId="83" xr:uid="{00000000-0005-0000-0000-00006F000000}"/>
    <cellStyle name="Fixed 3" xfId="82" xr:uid="{00000000-0005-0000-0000-000070000000}"/>
    <cellStyle name="Fixed 3 2" xfId="140" xr:uid="{00000000-0005-0000-0000-000071000000}"/>
    <cellStyle name="Fixed 4" xfId="141" xr:uid="{00000000-0005-0000-0000-000072000000}"/>
    <cellStyle name="Fixed 5" xfId="1148" xr:uid="{00000000-0005-0000-0000-000073000000}"/>
    <cellStyle name="Heading 1 2" xfId="84" xr:uid="{00000000-0005-0000-0000-000074000000}"/>
    <cellStyle name="Heading 1 2 2" xfId="142" xr:uid="{00000000-0005-0000-0000-000075000000}"/>
    <cellStyle name="Heading 2 2" xfId="85" xr:uid="{00000000-0005-0000-0000-000076000000}"/>
    <cellStyle name="Heading 2 2 2" xfId="143" xr:uid="{00000000-0005-0000-0000-000077000000}"/>
    <cellStyle name="HEADING1" xfId="12" xr:uid="{00000000-0005-0000-0000-000078000000}"/>
    <cellStyle name="Heading1 10" xfId="71" xr:uid="{00000000-0005-0000-0000-000079000000}"/>
    <cellStyle name="Heading1 10 2" xfId="144" xr:uid="{00000000-0005-0000-0000-00007A000000}"/>
    <cellStyle name="HEADING1 11" xfId="145" xr:uid="{00000000-0005-0000-0000-00007B000000}"/>
    <cellStyle name="HEADING1 12" xfId="146" xr:uid="{00000000-0005-0000-0000-00007C000000}"/>
    <cellStyle name="HEADING1 13" xfId="147" xr:uid="{00000000-0005-0000-0000-00007D000000}"/>
    <cellStyle name="HEADING1 14" xfId="148" xr:uid="{00000000-0005-0000-0000-00007E000000}"/>
    <cellStyle name="HEADING1 15" xfId="149" xr:uid="{00000000-0005-0000-0000-00007F000000}"/>
    <cellStyle name="HEADING1 16" xfId="150" xr:uid="{00000000-0005-0000-0000-000080000000}"/>
    <cellStyle name="HEADING1 17" xfId="151" xr:uid="{00000000-0005-0000-0000-000081000000}"/>
    <cellStyle name="HEADING1 18" xfId="152" xr:uid="{00000000-0005-0000-0000-000082000000}"/>
    <cellStyle name="HEADING1 19" xfId="153" xr:uid="{00000000-0005-0000-0000-000083000000}"/>
    <cellStyle name="HEADING1 2" xfId="87" xr:uid="{00000000-0005-0000-0000-000084000000}"/>
    <cellStyle name="HEADING1 20" xfId="154" xr:uid="{00000000-0005-0000-0000-000085000000}"/>
    <cellStyle name="HEADING1 21" xfId="265" xr:uid="{00000000-0005-0000-0000-000086000000}"/>
    <cellStyle name="HEADING1 22" xfId="271" xr:uid="{00000000-0005-0000-0000-000087000000}"/>
    <cellStyle name="HEADING1 23" xfId="272" xr:uid="{00000000-0005-0000-0000-000088000000}"/>
    <cellStyle name="HEADING1 24" xfId="308" xr:uid="{00000000-0005-0000-0000-000089000000}"/>
    <cellStyle name="HEADING1 25" xfId="293" xr:uid="{00000000-0005-0000-0000-00008A000000}"/>
    <cellStyle name="HEADING1 26" xfId="312" xr:uid="{00000000-0005-0000-0000-00008B000000}"/>
    <cellStyle name="HEADING1 27" xfId="288" xr:uid="{00000000-0005-0000-0000-00008C000000}"/>
    <cellStyle name="HEADING1 28" xfId="1149" xr:uid="{00000000-0005-0000-0000-00008D000000}"/>
    <cellStyle name="HEADING1 29" xfId="1150" xr:uid="{00000000-0005-0000-0000-00008E000000}"/>
    <cellStyle name="Heading1 3" xfId="86" xr:uid="{00000000-0005-0000-0000-00008F000000}"/>
    <cellStyle name="Heading1 3 2" xfId="155" xr:uid="{00000000-0005-0000-0000-000090000000}"/>
    <cellStyle name="HEADING1 30" xfId="1151" xr:uid="{00000000-0005-0000-0000-000091000000}"/>
    <cellStyle name="HEADING1 31" xfId="1152" xr:uid="{00000000-0005-0000-0000-000092000000}"/>
    <cellStyle name="HEADING1 32" xfId="1153" xr:uid="{00000000-0005-0000-0000-000093000000}"/>
    <cellStyle name="HEADING1 33" xfId="1154" xr:uid="{00000000-0005-0000-0000-000094000000}"/>
    <cellStyle name="HEADING1 34" xfId="1155" xr:uid="{00000000-0005-0000-0000-000095000000}"/>
    <cellStyle name="HEADING1 35" xfId="1156" xr:uid="{00000000-0005-0000-0000-000096000000}"/>
    <cellStyle name="HEADING1 36" xfId="1157" xr:uid="{00000000-0005-0000-0000-000097000000}"/>
    <cellStyle name="HEADING1 37" xfId="1158" xr:uid="{00000000-0005-0000-0000-000098000000}"/>
    <cellStyle name="HEADING1 38" xfId="1159" xr:uid="{00000000-0005-0000-0000-000099000000}"/>
    <cellStyle name="HEADING1 39" xfId="1160" xr:uid="{00000000-0005-0000-0000-00009A000000}"/>
    <cellStyle name="Heading1 4" xfId="67" xr:uid="{00000000-0005-0000-0000-00009B000000}"/>
    <cellStyle name="Heading1 4 2" xfId="156" xr:uid="{00000000-0005-0000-0000-00009C000000}"/>
    <cellStyle name="HEADING1 40" xfId="1161" xr:uid="{00000000-0005-0000-0000-00009D000000}"/>
    <cellStyle name="HEADING1 41" xfId="1162" xr:uid="{00000000-0005-0000-0000-00009E000000}"/>
    <cellStyle name="HEADING1 42" xfId="1163" xr:uid="{00000000-0005-0000-0000-00009F000000}"/>
    <cellStyle name="HEADING1 43" xfId="1164" xr:uid="{00000000-0005-0000-0000-0000A0000000}"/>
    <cellStyle name="HEADING1 44" xfId="1165" xr:uid="{00000000-0005-0000-0000-0000A1000000}"/>
    <cellStyle name="HEADING1 45" xfId="1166" xr:uid="{00000000-0005-0000-0000-0000A2000000}"/>
    <cellStyle name="HEADING1 46" xfId="1167" xr:uid="{00000000-0005-0000-0000-0000A3000000}"/>
    <cellStyle name="HEADING1 47" xfId="1168" xr:uid="{00000000-0005-0000-0000-0000A4000000}"/>
    <cellStyle name="HEADING1 48" xfId="1169" xr:uid="{00000000-0005-0000-0000-0000A5000000}"/>
    <cellStyle name="HEADING1 49" xfId="1170" xr:uid="{00000000-0005-0000-0000-0000A6000000}"/>
    <cellStyle name="Heading1 5" xfId="78" xr:uid="{00000000-0005-0000-0000-0000A7000000}"/>
    <cellStyle name="Heading1 5 2" xfId="157" xr:uid="{00000000-0005-0000-0000-0000A8000000}"/>
    <cellStyle name="Heading1 6" xfId="96" xr:uid="{00000000-0005-0000-0000-0000A9000000}"/>
    <cellStyle name="Heading1 6 2" xfId="158" xr:uid="{00000000-0005-0000-0000-0000AA000000}"/>
    <cellStyle name="Heading1 7" xfId="75" xr:uid="{00000000-0005-0000-0000-0000AB000000}"/>
    <cellStyle name="Heading1 7 2" xfId="159" xr:uid="{00000000-0005-0000-0000-0000AC000000}"/>
    <cellStyle name="Heading1 8" xfId="97" xr:uid="{00000000-0005-0000-0000-0000AD000000}"/>
    <cellStyle name="Heading1 8 2" xfId="160" xr:uid="{00000000-0005-0000-0000-0000AE000000}"/>
    <cellStyle name="Heading1 9" xfId="100" xr:uid="{00000000-0005-0000-0000-0000AF000000}"/>
    <cellStyle name="Heading1 9 2" xfId="161" xr:uid="{00000000-0005-0000-0000-0000B0000000}"/>
    <cellStyle name="HEADING2" xfId="13" xr:uid="{00000000-0005-0000-0000-0000B1000000}"/>
    <cellStyle name="Heading2 10" xfId="98" xr:uid="{00000000-0005-0000-0000-0000B2000000}"/>
    <cellStyle name="Heading2 10 2" xfId="162" xr:uid="{00000000-0005-0000-0000-0000B3000000}"/>
    <cellStyle name="HEADING2 11" xfId="163" xr:uid="{00000000-0005-0000-0000-0000B4000000}"/>
    <cellStyle name="HEADING2 12" xfId="164" xr:uid="{00000000-0005-0000-0000-0000B5000000}"/>
    <cellStyle name="HEADING2 13" xfId="165" xr:uid="{00000000-0005-0000-0000-0000B6000000}"/>
    <cellStyle name="HEADING2 14" xfId="166" xr:uid="{00000000-0005-0000-0000-0000B7000000}"/>
    <cellStyle name="HEADING2 15" xfId="167" xr:uid="{00000000-0005-0000-0000-0000B8000000}"/>
    <cellStyle name="HEADING2 16" xfId="168" xr:uid="{00000000-0005-0000-0000-0000B9000000}"/>
    <cellStyle name="HEADING2 17" xfId="169" xr:uid="{00000000-0005-0000-0000-0000BA000000}"/>
    <cellStyle name="HEADING2 18" xfId="170" xr:uid="{00000000-0005-0000-0000-0000BB000000}"/>
    <cellStyle name="HEADING2 19" xfId="171" xr:uid="{00000000-0005-0000-0000-0000BC000000}"/>
    <cellStyle name="HEADING2 2" xfId="89" xr:uid="{00000000-0005-0000-0000-0000BD000000}"/>
    <cellStyle name="HEADING2 20" xfId="172" xr:uid="{00000000-0005-0000-0000-0000BE000000}"/>
    <cellStyle name="HEADING2 21" xfId="266" xr:uid="{00000000-0005-0000-0000-0000BF000000}"/>
    <cellStyle name="HEADING2 22" xfId="309" xr:uid="{00000000-0005-0000-0000-0000C0000000}"/>
    <cellStyle name="HEADING2 23" xfId="273" xr:uid="{00000000-0005-0000-0000-0000C1000000}"/>
    <cellStyle name="HEADING2 24" xfId="310" xr:uid="{00000000-0005-0000-0000-0000C2000000}"/>
    <cellStyle name="HEADING2 25" xfId="313" xr:uid="{00000000-0005-0000-0000-0000C3000000}"/>
    <cellStyle name="HEADING2 26" xfId="311" xr:uid="{00000000-0005-0000-0000-0000C4000000}"/>
    <cellStyle name="HEADING2 27" xfId="274" xr:uid="{00000000-0005-0000-0000-0000C5000000}"/>
    <cellStyle name="HEADING2 28" xfId="1171" xr:uid="{00000000-0005-0000-0000-0000C6000000}"/>
    <cellStyle name="HEADING2 29" xfId="1172" xr:uid="{00000000-0005-0000-0000-0000C7000000}"/>
    <cellStyle name="Heading2 3" xfId="88" xr:uid="{00000000-0005-0000-0000-0000C8000000}"/>
    <cellStyle name="Heading2 3 2" xfId="173" xr:uid="{00000000-0005-0000-0000-0000C9000000}"/>
    <cellStyle name="HEADING2 30" xfId="1173" xr:uid="{00000000-0005-0000-0000-0000CA000000}"/>
    <cellStyle name="HEADING2 31" xfId="1174" xr:uid="{00000000-0005-0000-0000-0000CB000000}"/>
    <cellStyle name="HEADING2 32" xfId="1175" xr:uid="{00000000-0005-0000-0000-0000CC000000}"/>
    <cellStyle name="HEADING2 33" xfId="1176" xr:uid="{00000000-0005-0000-0000-0000CD000000}"/>
    <cellStyle name="HEADING2 34" xfId="1177" xr:uid="{00000000-0005-0000-0000-0000CE000000}"/>
    <cellStyle name="HEADING2 35" xfId="1178" xr:uid="{00000000-0005-0000-0000-0000CF000000}"/>
    <cellStyle name="HEADING2 36" xfId="1179" xr:uid="{00000000-0005-0000-0000-0000D0000000}"/>
    <cellStyle name="HEADING2 37" xfId="1180" xr:uid="{00000000-0005-0000-0000-0000D1000000}"/>
    <cellStyle name="HEADING2 38" xfId="1181" xr:uid="{00000000-0005-0000-0000-0000D2000000}"/>
    <cellStyle name="HEADING2 39" xfId="1182" xr:uid="{00000000-0005-0000-0000-0000D3000000}"/>
    <cellStyle name="Heading2 4" xfId="64" xr:uid="{00000000-0005-0000-0000-0000D4000000}"/>
    <cellStyle name="Heading2 4 2" xfId="174" xr:uid="{00000000-0005-0000-0000-0000D5000000}"/>
    <cellStyle name="HEADING2 40" xfId="1183" xr:uid="{00000000-0005-0000-0000-0000D6000000}"/>
    <cellStyle name="HEADING2 41" xfId="1184" xr:uid="{00000000-0005-0000-0000-0000D7000000}"/>
    <cellStyle name="HEADING2 42" xfId="1185" xr:uid="{00000000-0005-0000-0000-0000D8000000}"/>
    <cellStyle name="HEADING2 43" xfId="1186" xr:uid="{00000000-0005-0000-0000-0000D9000000}"/>
    <cellStyle name="HEADING2 44" xfId="1187" xr:uid="{00000000-0005-0000-0000-0000DA000000}"/>
    <cellStyle name="HEADING2 45" xfId="1188" xr:uid="{00000000-0005-0000-0000-0000DB000000}"/>
    <cellStyle name="HEADING2 46" xfId="1189" xr:uid="{00000000-0005-0000-0000-0000DC000000}"/>
    <cellStyle name="HEADING2 47" xfId="1190" xr:uid="{00000000-0005-0000-0000-0000DD000000}"/>
    <cellStyle name="HEADING2 48" xfId="1191" xr:uid="{00000000-0005-0000-0000-0000DE000000}"/>
    <cellStyle name="HEADING2 49" xfId="1192" xr:uid="{00000000-0005-0000-0000-0000DF000000}"/>
    <cellStyle name="Heading2 5" xfId="79" xr:uid="{00000000-0005-0000-0000-0000E0000000}"/>
    <cellStyle name="Heading2 5 2" xfId="175" xr:uid="{00000000-0005-0000-0000-0000E1000000}"/>
    <cellStyle name="Heading2 6" xfId="94" xr:uid="{00000000-0005-0000-0000-0000E2000000}"/>
    <cellStyle name="Heading2 6 2" xfId="176" xr:uid="{00000000-0005-0000-0000-0000E3000000}"/>
    <cellStyle name="Heading2 7" xfId="80" xr:uid="{00000000-0005-0000-0000-0000E4000000}"/>
    <cellStyle name="Heading2 7 2" xfId="177" xr:uid="{00000000-0005-0000-0000-0000E5000000}"/>
    <cellStyle name="Heading2 8" xfId="99" xr:uid="{00000000-0005-0000-0000-0000E6000000}"/>
    <cellStyle name="Heading2 8 2" xfId="178" xr:uid="{00000000-0005-0000-0000-0000E7000000}"/>
    <cellStyle name="Heading2 9" xfId="81" xr:uid="{00000000-0005-0000-0000-0000E8000000}"/>
    <cellStyle name="Heading2 9 2" xfId="179" xr:uid="{00000000-0005-0000-0000-0000E9000000}"/>
    <cellStyle name="Left line" xfId="42" xr:uid="{00000000-0005-0000-0000-0000EA000000}"/>
    <cellStyle name="Left line 2" xfId="180" xr:uid="{00000000-0005-0000-0000-0000EB000000}"/>
    <cellStyle name="Left line 2 2" xfId="228" xr:uid="{00000000-0005-0000-0000-0000EC000000}"/>
    <cellStyle name="Normal" xfId="0" builtinId="0"/>
    <cellStyle name="Normal 10" xfId="120" xr:uid="{00000000-0005-0000-0000-0000EE000000}"/>
    <cellStyle name="Normal 10 2" xfId="307" xr:uid="{00000000-0005-0000-0000-0000EF000000}"/>
    <cellStyle name="Normal 10 2 2" xfId="421" xr:uid="{00000000-0005-0000-0000-0000F0000000}"/>
    <cellStyle name="Normal 10 2 2 2" xfId="633" xr:uid="{00000000-0005-0000-0000-0000F1000000}"/>
    <cellStyle name="Normal 10 2 2 2 2" xfId="1121" xr:uid="{00000000-0005-0000-0000-0000F2000000}"/>
    <cellStyle name="Normal 10 2 2 2 3" xfId="1196" xr:uid="{00000000-0005-0000-0000-0000F3000000}"/>
    <cellStyle name="Normal 10 2 2 3" xfId="909" xr:uid="{00000000-0005-0000-0000-0000F4000000}"/>
    <cellStyle name="Normal 10 2 2 4" xfId="1195" xr:uid="{00000000-0005-0000-0000-0000F5000000}"/>
    <cellStyle name="Normal 10 2 3" xfId="527" xr:uid="{00000000-0005-0000-0000-0000F6000000}"/>
    <cellStyle name="Normal 10 2 3 2" xfId="1015" xr:uid="{00000000-0005-0000-0000-0000F7000000}"/>
    <cellStyle name="Normal 10 2 3 3" xfId="1197" xr:uid="{00000000-0005-0000-0000-0000F8000000}"/>
    <cellStyle name="Normal 10 2 4" xfId="803" xr:uid="{00000000-0005-0000-0000-0000F9000000}"/>
    <cellStyle name="Normal 10 2 5" xfId="1194" xr:uid="{00000000-0005-0000-0000-0000FA000000}"/>
    <cellStyle name="Normal 10 3" xfId="229" xr:uid="{00000000-0005-0000-0000-0000FB000000}"/>
    <cellStyle name="Normal 10 3 2" xfId="352" xr:uid="{00000000-0005-0000-0000-0000FC000000}"/>
    <cellStyle name="Normal 10 3 2 2" xfId="564" xr:uid="{00000000-0005-0000-0000-0000FD000000}"/>
    <cellStyle name="Normal 10 3 2 2 2" xfId="1052" xr:uid="{00000000-0005-0000-0000-0000FE000000}"/>
    <cellStyle name="Normal 10 3 2 2 3" xfId="1200" xr:uid="{00000000-0005-0000-0000-0000FF000000}"/>
    <cellStyle name="Normal 10 3 2 3" xfId="840" xr:uid="{00000000-0005-0000-0000-000000010000}"/>
    <cellStyle name="Normal 10 3 2 4" xfId="1199" xr:uid="{00000000-0005-0000-0000-000001010000}"/>
    <cellStyle name="Normal 10 3 3" xfId="458" xr:uid="{00000000-0005-0000-0000-000002010000}"/>
    <cellStyle name="Normal 10 3 3 2" xfId="946" xr:uid="{00000000-0005-0000-0000-000003010000}"/>
    <cellStyle name="Normal 10 3 3 3" xfId="1201" xr:uid="{00000000-0005-0000-0000-000004010000}"/>
    <cellStyle name="Normal 10 3 4" xfId="734" xr:uid="{00000000-0005-0000-0000-000005010000}"/>
    <cellStyle name="Normal 10 3 5" xfId="1198" xr:uid="{00000000-0005-0000-0000-000006010000}"/>
    <cellStyle name="Normal 10 4" xfId="317" xr:uid="{00000000-0005-0000-0000-000007010000}"/>
    <cellStyle name="Normal 10 4 2" xfId="529" xr:uid="{00000000-0005-0000-0000-000008010000}"/>
    <cellStyle name="Normal 10 4 2 2" xfId="1017" xr:uid="{00000000-0005-0000-0000-000009010000}"/>
    <cellStyle name="Normal 10 4 2 3" xfId="1203" xr:uid="{00000000-0005-0000-0000-00000A010000}"/>
    <cellStyle name="Normal 10 4 3" xfId="805" xr:uid="{00000000-0005-0000-0000-00000B010000}"/>
    <cellStyle name="Normal 10 4 4" xfId="1202" xr:uid="{00000000-0005-0000-0000-00000C010000}"/>
    <cellStyle name="Normal 10 5" xfId="423" xr:uid="{00000000-0005-0000-0000-00000D010000}"/>
    <cellStyle name="Normal 10 5 2" xfId="911" xr:uid="{00000000-0005-0000-0000-00000E010000}"/>
    <cellStyle name="Normal 10 5 3" xfId="1204" xr:uid="{00000000-0005-0000-0000-00000F010000}"/>
    <cellStyle name="Normal 10 6" xfId="181" xr:uid="{00000000-0005-0000-0000-000010010000}"/>
    <cellStyle name="Normal 10 6 2" xfId="698" xr:uid="{00000000-0005-0000-0000-000011010000}"/>
    <cellStyle name="Normal 10 6 3" xfId="1205" xr:uid="{00000000-0005-0000-0000-000012010000}"/>
    <cellStyle name="Normal 10 7" xfId="695" xr:uid="{00000000-0005-0000-0000-000013010000}"/>
    <cellStyle name="Normal 10 8" xfId="1193" xr:uid="{00000000-0005-0000-0000-000014010000}"/>
    <cellStyle name="Normal 11" xfId="635" xr:uid="{00000000-0005-0000-0000-000015010000}"/>
    <cellStyle name="Normal 11 2" xfId="1123" xr:uid="{00000000-0005-0000-0000-000016010000}"/>
    <cellStyle name="Normal 11 3" xfId="1206" xr:uid="{00000000-0005-0000-0000-000017010000}"/>
    <cellStyle name="Normal 2" xfId="14" xr:uid="{00000000-0005-0000-0000-000018010000}"/>
    <cellStyle name="Normal 2 2" xfId="15" xr:uid="{00000000-0005-0000-0000-000019010000}"/>
    <cellStyle name="Normal 2 2 2" xfId="28" xr:uid="{00000000-0005-0000-0000-00001A010000}"/>
    <cellStyle name="Normal 2 2 3" xfId="53" xr:uid="{00000000-0005-0000-0000-00001B010000}"/>
    <cellStyle name="Normal 2 3" xfId="125" xr:uid="{00000000-0005-0000-0000-00001C010000}"/>
    <cellStyle name="Normal 2 3 2" xfId="183" xr:uid="{00000000-0005-0000-0000-00001D010000}"/>
    <cellStyle name="Normal 2 3 2 2" xfId="230" xr:uid="{00000000-0005-0000-0000-00001E010000}"/>
    <cellStyle name="Normal 2 3 3" xfId="182" xr:uid="{00000000-0005-0000-0000-00001F010000}"/>
    <cellStyle name="Normal 2 4" xfId="645" xr:uid="{00000000-0005-0000-0000-000020010000}"/>
    <cellStyle name="Normal 3" xfId="16" xr:uid="{00000000-0005-0000-0000-000021010000}"/>
    <cellStyle name="Normal 3 2" xfId="17" xr:uid="{00000000-0005-0000-0000-000022010000}"/>
    <cellStyle name="Normal 3 2 10" xfId="652" xr:uid="{00000000-0005-0000-0000-000023010000}"/>
    <cellStyle name="Normal 3 2 11" xfId="1207" xr:uid="{00000000-0005-0000-0000-000024010000}"/>
    <cellStyle name="Normal 3 2 2" xfId="46" xr:uid="{00000000-0005-0000-0000-000025010000}"/>
    <cellStyle name="Normal 3 2 2 10" xfId="1208" xr:uid="{00000000-0005-0000-0000-000026010000}"/>
    <cellStyle name="Normal 3 2 2 2" xfId="57" xr:uid="{00000000-0005-0000-0000-000027010000}"/>
    <cellStyle name="Normal 3 2 2 2 2" xfId="113" xr:uid="{00000000-0005-0000-0000-000028010000}"/>
    <cellStyle name="Normal 3 2 2 2 2 2" xfId="300" xr:uid="{00000000-0005-0000-0000-000029010000}"/>
    <cellStyle name="Normal 3 2 2 2 2 2 2" xfId="414" xr:uid="{00000000-0005-0000-0000-00002A010000}"/>
    <cellStyle name="Normal 3 2 2 2 2 2 2 2" xfId="626" xr:uid="{00000000-0005-0000-0000-00002B010000}"/>
    <cellStyle name="Normal 3 2 2 2 2 2 2 2 2" xfId="1114" xr:uid="{00000000-0005-0000-0000-00002C010000}"/>
    <cellStyle name="Normal 3 2 2 2 2 2 2 2 3" xfId="1213" xr:uid="{00000000-0005-0000-0000-00002D010000}"/>
    <cellStyle name="Normal 3 2 2 2 2 2 2 3" xfId="902" xr:uid="{00000000-0005-0000-0000-00002E010000}"/>
    <cellStyle name="Normal 3 2 2 2 2 2 2 4" xfId="1212" xr:uid="{00000000-0005-0000-0000-00002F010000}"/>
    <cellStyle name="Normal 3 2 2 2 2 2 3" xfId="520" xr:uid="{00000000-0005-0000-0000-000030010000}"/>
    <cellStyle name="Normal 3 2 2 2 2 2 3 2" xfId="1008" xr:uid="{00000000-0005-0000-0000-000031010000}"/>
    <cellStyle name="Normal 3 2 2 2 2 2 3 3" xfId="1214" xr:uid="{00000000-0005-0000-0000-000032010000}"/>
    <cellStyle name="Normal 3 2 2 2 2 2 4" xfId="796" xr:uid="{00000000-0005-0000-0000-000033010000}"/>
    <cellStyle name="Normal 3 2 2 2 2 2 5" xfId="1211" xr:uid="{00000000-0005-0000-0000-000034010000}"/>
    <cellStyle name="Normal 3 2 2 2 2 3" xfId="234" xr:uid="{00000000-0005-0000-0000-000035010000}"/>
    <cellStyle name="Normal 3 2 2 2 2 3 2" xfId="356" xr:uid="{00000000-0005-0000-0000-000036010000}"/>
    <cellStyle name="Normal 3 2 2 2 2 3 2 2" xfId="568" xr:uid="{00000000-0005-0000-0000-000037010000}"/>
    <cellStyle name="Normal 3 2 2 2 2 3 2 2 2" xfId="1056" xr:uid="{00000000-0005-0000-0000-000038010000}"/>
    <cellStyle name="Normal 3 2 2 2 2 3 2 2 3" xfId="1217" xr:uid="{00000000-0005-0000-0000-000039010000}"/>
    <cellStyle name="Normal 3 2 2 2 2 3 2 3" xfId="844" xr:uid="{00000000-0005-0000-0000-00003A010000}"/>
    <cellStyle name="Normal 3 2 2 2 2 3 2 4" xfId="1216" xr:uid="{00000000-0005-0000-0000-00003B010000}"/>
    <cellStyle name="Normal 3 2 2 2 2 3 3" xfId="462" xr:uid="{00000000-0005-0000-0000-00003C010000}"/>
    <cellStyle name="Normal 3 2 2 2 2 3 3 2" xfId="950" xr:uid="{00000000-0005-0000-0000-00003D010000}"/>
    <cellStyle name="Normal 3 2 2 2 2 3 3 3" xfId="1218" xr:uid="{00000000-0005-0000-0000-00003E010000}"/>
    <cellStyle name="Normal 3 2 2 2 2 3 4" xfId="738" xr:uid="{00000000-0005-0000-0000-00003F010000}"/>
    <cellStyle name="Normal 3 2 2 2 2 3 5" xfId="1215" xr:uid="{00000000-0005-0000-0000-000040010000}"/>
    <cellStyle name="Normal 3 2 2 2 2 4" xfId="321" xr:uid="{00000000-0005-0000-0000-000041010000}"/>
    <cellStyle name="Normal 3 2 2 2 2 4 2" xfId="533" xr:uid="{00000000-0005-0000-0000-000042010000}"/>
    <cellStyle name="Normal 3 2 2 2 2 4 2 2" xfId="1021" xr:uid="{00000000-0005-0000-0000-000043010000}"/>
    <cellStyle name="Normal 3 2 2 2 2 4 2 3" xfId="1220" xr:uid="{00000000-0005-0000-0000-000044010000}"/>
    <cellStyle name="Normal 3 2 2 2 2 4 3" xfId="809" xr:uid="{00000000-0005-0000-0000-000045010000}"/>
    <cellStyle name="Normal 3 2 2 2 2 4 4" xfId="1219" xr:uid="{00000000-0005-0000-0000-000046010000}"/>
    <cellStyle name="Normal 3 2 2 2 2 5" xfId="427" xr:uid="{00000000-0005-0000-0000-000047010000}"/>
    <cellStyle name="Normal 3 2 2 2 2 5 2" xfId="915" xr:uid="{00000000-0005-0000-0000-000048010000}"/>
    <cellStyle name="Normal 3 2 2 2 2 5 3" xfId="1221" xr:uid="{00000000-0005-0000-0000-000049010000}"/>
    <cellStyle name="Normal 3 2 2 2 2 6" xfId="187" xr:uid="{00000000-0005-0000-0000-00004A010000}"/>
    <cellStyle name="Normal 3 2 2 2 2 6 2" xfId="702" xr:uid="{00000000-0005-0000-0000-00004B010000}"/>
    <cellStyle name="Normal 3 2 2 2 2 6 3" xfId="1222" xr:uid="{00000000-0005-0000-0000-00004C010000}"/>
    <cellStyle name="Normal 3 2 2 2 2 7" xfId="688" xr:uid="{00000000-0005-0000-0000-00004D010000}"/>
    <cellStyle name="Normal 3 2 2 2 2 8" xfId="1210" xr:uid="{00000000-0005-0000-0000-00004E010000}"/>
    <cellStyle name="Normal 3 2 2 2 3" xfId="281" xr:uid="{00000000-0005-0000-0000-00004F010000}"/>
    <cellStyle name="Normal 3 2 2 2 3 2" xfId="397" xr:uid="{00000000-0005-0000-0000-000050010000}"/>
    <cellStyle name="Normal 3 2 2 2 3 2 2" xfId="609" xr:uid="{00000000-0005-0000-0000-000051010000}"/>
    <cellStyle name="Normal 3 2 2 2 3 2 2 2" xfId="1097" xr:uid="{00000000-0005-0000-0000-000052010000}"/>
    <cellStyle name="Normal 3 2 2 2 3 2 2 3" xfId="1225" xr:uid="{00000000-0005-0000-0000-000053010000}"/>
    <cellStyle name="Normal 3 2 2 2 3 2 3" xfId="885" xr:uid="{00000000-0005-0000-0000-000054010000}"/>
    <cellStyle name="Normal 3 2 2 2 3 2 4" xfId="1224" xr:uid="{00000000-0005-0000-0000-000055010000}"/>
    <cellStyle name="Normal 3 2 2 2 3 3" xfId="503" xr:uid="{00000000-0005-0000-0000-000056010000}"/>
    <cellStyle name="Normal 3 2 2 2 3 3 2" xfId="991" xr:uid="{00000000-0005-0000-0000-000057010000}"/>
    <cellStyle name="Normal 3 2 2 2 3 3 3" xfId="1226" xr:uid="{00000000-0005-0000-0000-000058010000}"/>
    <cellStyle name="Normal 3 2 2 2 3 4" xfId="779" xr:uid="{00000000-0005-0000-0000-000059010000}"/>
    <cellStyle name="Normal 3 2 2 2 3 5" xfId="1223" xr:uid="{00000000-0005-0000-0000-00005A010000}"/>
    <cellStyle name="Normal 3 2 2 2 4" xfId="233" xr:uid="{00000000-0005-0000-0000-00005B010000}"/>
    <cellStyle name="Normal 3 2 2 2 4 2" xfId="355" xr:uid="{00000000-0005-0000-0000-00005C010000}"/>
    <cellStyle name="Normal 3 2 2 2 4 2 2" xfId="567" xr:uid="{00000000-0005-0000-0000-00005D010000}"/>
    <cellStyle name="Normal 3 2 2 2 4 2 2 2" xfId="1055" xr:uid="{00000000-0005-0000-0000-00005E010000}"/>
    <cellStyle name="Normal 3 2 2 2 4 2 2 3" xfId="1229" xr:uid="{00000000-0005-0000-0000-00005F010000}"/>
    <cellStyle name="Normal 3 2 2 2 4 2 3" xfId="843" xr:uid="{00000000-0005-0000-0000-000060010000}"/>
    <cellStyle name="Normal 3 2 2 2 4 2 4" xfId="1228" xr:uid="{00000000-0005-0000-0000-000061010000}"/>
    <cellStyle name="Normal 3 2 2 2 4 3" xfId="461" xr:uid="{00000000-0005-0000-0000-000062010000}"/>
    <cellStyle name="Normal 3 2 2 2 4 3 2" xfId="949" xr:uid="{00000000-0005-0000-0000-000063010000}"/>
    <cellStyle name="Normal 3 2 2 2 4 3 3" xfId="1230" xr:uid="{00000000-0005-0000-0000-000064010000}"/>
    <cellStyle name="Normal 3 2 2 2 4 4" xfId="737" xr:uid="{00000000-0005-0000-0000-000065010000}"/>
    <cellStyle name="Normal 3 2 2 2 4 5" xfId="1227" xr:uid="{00000000-0005-0000-0000-000066010000}"/>
    <cellStyle name="Normal 3 2 2 2 5" xfId="320" xr:uid="{00000000-0005-0000-0000-000067010000}"/>
    <cellStyle name="Normal 3 2 2 2 5 2" xfId="532" xr:uid="{00000000-0005-0000-0000-000068010000}"/>
    <cellStyle name="Normal 3 2 2 2 5 2 2" xfId="1020" xr:uid="{00000000-0005-0000-0000-000069010000}"/>
    <cellStyle name="Normal 3 2 2 2 5 2 3" xfId="1232" xr:uid="{00000000-0005-0000-0000-00006A010000}"/>
    <cellStyle name="Normal 3 2 2 2 5 3" xfId="808" xr:uid="{00000000-0005-0000-0000-00006B010000}"/>
    <cellStyle name="Normal 3 2 2 2 5 4" xfId="1231" xr:uid="{00000000-0005-0000-0000-00006C010000}"/>
    <cellStyle name="Normal 3 2 2 2 6" xfId="426" xr:uid="{00000000-0005-0000-0000-00006D010000}"/>
    <cellStyle name="Normal 3 2 2 2 6 2" xfId="914" xr:uid="{00000000-0005-0000-0000-00006E010000}"/>
    <cellStyle name="Normal 3 2 2 2 6 3" xfId="1233" xr:uid="{00000000-0005-0000-0000-00006F010000}"/>
    <cellStyle name="Normal 3 2 2 2 7" xfId="186" xr:uid="{00000000-0005-0000-0000-000070010000}"/>
    <cellStyle name="Normal 3 2 2 2 7 2" xfId="701" xr:uid="{00000000-0005-0000-0000-000071010000}"/>
    <cellStyle name="Normal 3 2 2 2 7 3" xfId="1234" xr:uid="{00000000-0005-0000-0000-000072010000}"/>
    <cellStyle name="Normal 3 2 2 2 8" xfId="665" xr:uid="{00000000-0005-0000-0000-000073010000}"/>
    <cellStyle name="Normal 3 2 2 2 9" xfId="1209" xr:uid="{00000000-0005-0000-0000-000074010000}"/>
    <cellStyle name="Normal 3 2 2 3" xfId="107" xr:uid="{00000000-0005-0000-0000-000075010000}"/>
    <cellStyle name="Normal 3 2 2 3 2" xfId="294" xr:uid="{00000000-0005-0000-0000-000076010000}"/>
    <cellStyle name="Normal 3 2 2 3 2 2" xfId="408" xr:uid="{00000000-0005-0000-0000-000077010000}"/>
    <cellStyle name="Normal 3 2 2 3 2 2 2" xfId="620" xr:uid="{00000000-0005-0000-0000-000078010000}"/>
    <cellStyle name="Normal 3 2 2 3 2 2 2 2" xfId="1108" xr:uid="{00000000-0005-0000-0000-000079010000}"/>
    <cellStyle name="Normal 3 2 2 3 2 2 2 3" xfId="1238" xr:uid="{00000000-0005-0000-0000-00007A010000}"/>
    <cellStyle name="Normal 3 2 2 3 2 2 3" xfId="896" xr:uid="{00000000-0005-0000-0000-00007B010000}"/>
    <cellStyle name="Normal 3 2 2 3 2 2 4" xfId="1237" xr:uid="{00000000-0005-0000-0000-00007C010000}"/>
    <cellStyle name="Normal 3 2 2 3 2 3" xfId="514" xr:uid="{00000000-0005-0000-0000-00007D010000}"/>
    <cellStyle name="Normal 3 2 2 3 2 3 2" xfId="1002" xr:uid="{00000000-0005-0000-0000-00007E010000}"/>
    <cellStyle name="Normal 3 2 2 3 2 3 3" xfId="1239" xr:uid="{00000000-0005-0000-0000-00007F010000}"/>
    <cellStyle name="Normal 3 2 2 3 2 4" xfId="790" xr:uid="{00000000-0005-0000-0000-000080010000}"/>
    <cellStyle name="Normal 3 2 2 3 2 5" xfId="1236" xr:uid="{00000000-0005-0000-0000-000081010000}"/>
    <cellStyle name="Normal 3 2 2 3 3" xfId="235" xr:uid="{00000000-0005-0000-0000-000082010000}"/>
    <cellStyle name="Normal 3 2 2 3 3 2" xfId="357" xr:uid="{00000000-0005-0000-0000-000083010000}"/>
    <cellStyle name="Normal 3 2 2 3 3 2 2" xfId="569" xr:uid="{00000000-0005-0000-0000-000084010000}"/>
    <cellStyle name="Normal 3 2 2 3 3 2 2 2" xfId="1057" xr:uid="{00000000-0005-0000-0000-000085010000}"/>
    <cellStyle name="Normal 3 2 2 3 3 2 2 3" xfId="1242" xr:uid="{00000000-0005-0000-0000-000086010000}"/>
    <cellStyle name="Normal 3 2 2 3 3 2 3" xfId="845" xr:uid="{00000000-0005-0000-0000-000087010000}"/>
    <cellStyle name="Normal 3 2 2 3 3 2 4" xfId="1241" xr:uid="{00000000-0005-0000-0000-000088010000}"/>
    <cellStyle name="Normal 3 2 2 3 3 3" xfId="463" xr:uid="{00000000-0005-0000-0000-000089010000}"/>
    <cellStyle name="Normal 3 2 2 3 3 3 2" xfId="951" xr:uid="{00000000-0005-0000-0000-00008A010000}"/>
    <cellStyle name="Normal 3 2 2 3 3 3 3" xfId="1243" xr:uid="{00000000-0005-0000-0000-00008B010000}"/>
    <cellStyle name="Normal 3 2 2 3 3 4" xfId="739" xr:uid="{00000000-0005-0000-0000-00008C010000}"/>
    <cellStyle name="Normal 3 2 2 3 3 5" xfId="1240" xr:uid="{00000000-0005-0000-0000-00008D010000}"/>
    <cellStyle name="Normal 3 2 2 3 4" xfId="322" xr:uid="{00000000-0005-0000-0000-00008E010000}"/>
    <cellStyle name="Normal 3 2 2 3 4 2" xfId="534" xr:uid="{00000000-0005-0000-0000-00008F010000}"/>
    <cellStyle name="Normal 3 2 2 3 4 2 2" xfId="1022" xr:uid="{00000000-0005-0000-0000-000090010000}"/>
    <cellStyle name="Normal 3 2 2 3 4 2 3" xfId="1245" xr:uid="{00000000-0005-0000-0000-000091010000}"/>
    <cellStyle name="Normal 3 2 2 3 4 3" xfId="810" xr:uid="{00000000-0005-0000-0000-000092010000}"/>
    <cellStyle name="Normal 3 2 2 3 4 4" xfId="1244" xr:uid="{00000000-0005-0000-0000-000093010000}"/>
    <cellStyle name="Normal 3 2 2 3 5" xfId="428" xr:uid="{00000000-0005-0000-0000-000094010000}"/>
    <cellStyle name="Normal 3 2 2 3 5 2" xfId="916" xr:uid="{00000000-0005-0000-0000-000095010000}"/>
    <cellStyle name="Normal 3 2 2 3 5 3" xfId="1246" xr:uid="{00000000-0005-0000-0000-000096010000}"/>
    <cellStyle name="Normal 3 2 2 3 6" xfId="188" xr:uid="{00000000-0005-0000-0000-000097010000}"/>
    <cellStyle name="Normal 3 2 2 3 6 2" xfId="703" xr:uid="{00000000-0005-0000-0000-000098010000}"/>
    <cellStyle name="Normal 3 2 2 3 6 3" xfId="1247" xr:uid="{00000000-0005-0000-0000-000099010000}"/>
    <cellStyle name="Normal 3 2 2 3 7" xfId="682" xr:uid="{00000000-0005-0000-0000-00009A010000}"/>
    <cellStyle name="Normal 3 2 2 3 8" xfId="1235" xr:uid="{00000000-0005-0000-0000-00009B010000}"/>
    <cellStyle name="Normal 3 2 2 4" xfId="275" xr:uid="{00000000-0005-0000-0000-00009C010000}"/>
    <cellStyle name="Normal 3 2 2 4 2" xfId="391" xr:uid="{00000000-0005-0000-0000-00009D010000}"/>
    <cellStyle name="Normal 3 2 2 4 2 2" xfId="603" xr:uid="{00000000-0005-0000-0000-00009E010000}"/>
    <cellStyle name="Normal 3 2 2 4 2 2 2" xfId="1091" xr:uid="{00000000-0005-0000-0000-00009F010000}"/>
    <cellStyle name="Normal 3 2 2 4 2 2 3" xfId="1250" xr:uid="{00000000-0005-0000-0000-0000A0010000}"/>
    <cellStyle name="Normal 3 2 2 4 2 3" xfId="879" xr:uid="{00000000-0005-0000-0000-0000A1010000}"/>
    <cellStyle name="Normal 3 2 2 4 2 4" xfId="1249" xr:uid="{00000000-0005-0000-0000-0000A2010000}"/>
    <cellStyle name="Normal 3 2 2 4 3" xfId="497" xr:uid="{00000000-0005-0000-0000-0000A3010000}"/>
    <cellStyle name="Normal 3 2 2 4 3 2" xfId="985" xr:uid="{00000000-0005-0000-0000-0000A4010000}"/>
    <cellStyle name="Normal 3 2 2 4 3 3" xfId="1251" xr:uid="{00000000-0005-0000-0000-0000A5010000}"/>
    <cellStyle name="Normal 3 2 2 4 4" xfId="773" xr:uid="{00000000-0005-0000-0000-0000A6010000}"/>
    <cellStyle name="Normal 3 2 2 4 5" xfId="1248" xr:uid="{00000000-0005-0000-0000-0000A7010000}"/>
    <cellStyle name="Normal 3 2 2 5" xfId="232" xr:uid="{00000000-0005-0000-0000-0000A8010000}"/>
    <cellStyle name="Normal 3 2 2 5 2" xfId="354" xr:uid="{00000000-0005-0000-0000-0000A9010000}"/>
    <cellStyle name="Normal 3 2 2 5 2 2" xfId="566" xr:uid="{00000000-0005-0000-0000-0000AA010000}"/>
    <cellStyle name="Normal 3 2 2 5 2 2 2" xfId="1054" xr:uid="{00000000-0005-0000-0000-0000AB010000}"/>
    <cellStyle name="Normal 3 2 2 5 2 2 3" xfId="1254" xr:uid="{00000000-0005-0000-0000-0000AC010000}"/>
    <cellStyle name="Normal 3 2 2 5 2 3" xfId="842" xr:uid="{00000000-0005-0000-0000-0000AD010000}"/>
    <cellStyle name="Normal 3 2 2 5 2 4" xfId="1253" xr:uid="{00000000-0005-0000-0000-0000AE010000}"/>
    <cellStyle name="Normal 3 2 2 5 3" xfId="460" xr:uid="{00000000-0005-0000-0000-0000AF010000}"/>
    <cellStyle name="Normal 3 2 2 5 3 2" xfId="948" xr:uid="{00000000-0005-0000-0000-0000B0010000}"/>
    <cellStyle name="Normal 3 2 2 5 3 3" xfId="1255" xr:uid="{00000000-0005-0000-0000-0000B1010000}"/>
    <cellStyle name="Normal 3 2 2 5 4" xfId="736" xr:uid="{00000000-0005-0000-0000-0000B2010000}"/>
    <cellStyle name="Normal 3 2 2 5 5" xfId="1252" xr:uid="{00000000-0005-0000-0000-0000B3010000}"/>
    <cellStyle name="Normal 3 2 2 6" xfId="319" xr:uid="{00000000-0005-0000-0000-0000B4010000}"/>
    <cellStyle name="Normal 3 2 2 6 2" xfId="531" xr:uid="{00000000-0005-0000-0000-0000B5010000}"/>
    <cellStyle name="Normal 3 2 2 6 2 2" xfId="1019" xr:uid="{00000000-0005-0000-0000-0000B6010000}"/>
    <cellStyle name="Normal 3 2 2 6 2 3" xfId="1257" xr:uid="{00000000-0005-0000-0000-0000B7010000}"/>
    <cellStyle name="Normal 3 2 2 6 3" xfId="807" xr:uid="{00000000-0005-0000-0000-0000B8010000}"/>
    <cellStyle name="Normal 3 2 2 6 4" xfId="1256" xr:uid="{00000000-0005-0000-0000-0000B9010000}"/>
    <cellStyle name="Normal 3 2 2 7" xfId="425" xr:uid="{00000000-0005-0000-0000-0000BA010000}"/>
    <cellStyle name="Normal 3 2 2 7 2" xfId="913" xr:uid="{00000000-0005-0000-0000-0000BB010000}"/>
    <cellStyle name="Normal 3 2 2 7 3" xfId="1258" xr:uid="{00000000-0005-0000-0000-0000BC010000}"/>
    <cellStyle name="Normal 3 2 2 8" xfId="185" xr:uid="{00000000-0005-0000-0000-0000BD010000}"/>
    <cellStyle name="Normal 3 2 2 8 2" xfId="700" xr:uid="{00000000-0005-0000-0000-0000BE010000}"/>
    <cellStyle name="Normal 3 2 2 8 3" xfId="1259" xr:uid="{00000000-0005-0000-0000-0000BF010000}"/>
    <cellStyle name="Normal 3 2 2 9" xfId="659" xr:uid="{00000000-0005-0000-0000-0000C0010000}"/>
    <cellStyle name="Normal 3 2 3" xfId="56" xr:uid="{00000000-0005-0000-0000-0000C1010000}"/>
    <cellStyle name="Normal 3 2 3 2" xfId="112" xr:uid="{00000000-0005-0000-0000-0000C2010000}"/>
    <cellStyle name="Normal 3 2 3 2 2" xfId="299" xr:uid="{00000000-0005-0000-0000-0000C3010000}"/>
    <cellStyle name="Normal 3 2 3 2 2 2" xfId="413" xr:uid="{00000000-0005-0000-0000-0000C4010000}"/>
    <cellStyle name="Normal 3 2 3 2 2 2 2" xfId="625" xr:uid="{00000000-0005-0000-0000-0000C5010000}"/>
    <cellStyle name="Normal 3 2 3 2 2 2 2 2" xfId="1113" xr:uid="{00000000-0005-0000-0000-0000C6010000}"/>
    <cellStyle name="Normal 3 2 3 2 2 2 2 3" xfId="1264" xr:uid="{00000000-0005-0000-0000-0000C7010000}"/>
    <cellStyle name="Normal 3 2 3 2 2 2 3" xfId="901" xr:uid="{00000000-0005-0000-0000-0000C8010000}"/>
    <cellStyle name="Normal 3 2 3 2 2 2 4" xfId="1263" xr:uid="{00000000-0005-0000-0000-0000C9010000}"/>
    <cellStyle name="Normal 3 2 3 2 2 3" xfId="519" xr:uid="{00000000-0005-0000-0000-0000CA010000}"/>
    <cellStyle name="Normal 3 2 3 2 2 3 2" xfId="1007" xr:uid="{00000000-0005-0000-0000-0000CB010000}"/>
    <cellStyle name="Normal 3 2 3 2 2 3 3" xfId="1265" xr:uid="{00000000-0005-0000-0000-0000CC010000}"/>
    <cellStyle name="Normal 3 2 3 2 2 4" xfId="795" xr:uid="{00000000-0005-0000-0000-0000CD010000}"/>
    <cellStyle name="Normal 3 2 3 2 2 5" xfId="1262" xr:uid="{00000000-0005-0000-0000-0000CE010000}"/>
    <cellStyle name="Normal 3 2 3 2 3" xfId="237" xr:uid="{00000000-0005-0000-0000-0000CF010000}"/>
    <cellStyle name="Normal 3 2 3 2 3 2" xfId="359" xr:uid="{00000000-0005-0000-0000-0000D0010000}"/>
    <cellStyle name="Normal 3 2 3 2 3 2 2" xfId="571" xr:uid="{00000000-0005-0000-0000-0000D1010000}"/>
    <cellStyle name="Normal 3 2 3 2 3 2 2 2" xfId="1059" xr:uid="{00000000-0005-0000-0000-0000D2010000}"/>
    <cellStyle name="Normal 3 2 3 2 3 2 2 3" xfId="1268" xr:uid="{00000000-0005-0000-0000-0000D3010000}"/>
    <cellStyle name="Normal 3 2 3 2 3 2 3" xfId="847" xr:uid="{00000000-0005-0000-0000-0000D4010000}"/>
    <cellStyle name="Normal 3 2 3 2 3 2 4" xfId="1267" xr:uid="{00000000-0005-0000-0000-0000D5010000}"/>
    <cellStyle name="Normal 3 2 3 2 3 3" xfId="465" xr:uid="{00000000-0005-0000-0000-0000D6010000}"/>
    <cellStyle name="Normal 3 2 3 2 3 3 2" xfId="953" xr:uid="{00000000-0005-0000-0000-0000D7010000}"/>
    <cellStyle name="Normal 3 2 3 2 3 3 3" xfId="1269" xr:uid="{00000000-0005-0000-0000-0000D8010000}"/>
    <cellStyle name="Normal 3 2 3 2 3 4" xfId="741" xr:uid="{00000000-0005-0000-0000-0000D9010000}"/>
    <cellStyle name="Normal 3 2 3 2 3 5" xfId="1266" xr:uid="{00000000-0005-0000-0000-0000DA010000}"/>
    <cellStyle name="Normal 3 2 3 2 4" xfId="324" xr:uid="{00000000-0005-0000-0000-0000DB010000}"/>
    <cellStyle name="Normal 3 2 3 2 4 2" xfId="536" xr:uid="{00000000-0005-0000-0000-0000DC010000}"/>
    <cellStyle name="Normal 3 2 3 2 4 2 2" xfId="1024" xr:uid="{00000000-0005-0000-0000-0000DD010000}"/>
    <cellStyle name="Normal 3 2 3 2 4 2 3" xfId="1271" xr:uid="{00000000-0005-0000-0000-0000DE010000}"/>
    <cellStyle name="Normal 3 2 3 2 4 3" xfId="812" xr:uid="{00000000-0005-0000-0000-0000DF010000}"/>
    <cellStyle name="Normal 3 2 3 2 4 4" xfId="1270" xr:uid="{00000000-0005-0000-0000-0000E0010000}"/>
    <cellStyle name="Normal 3 2 3 2 5" xfId="430" xr:uid="{00000000-0005-0000-0000-0000E1010000}"/>
    <cellStyle name="Normal 3 2 3 2 5 2" xfId="918" xr:uid="{00000000-0005-0000-0000-0000E2010000}"/>
    <cellStyle name="Normal 3 2 3 2 5 3" xfId="1272" xr:uid="{00000000-0005-0000-0000-0000E3010000}"/>
    <cellStyle name="Normal 3 2 3 2 6" xfId="190" xr:uid="{00000000-0005-0000-0000-0000E4010000}"/>
    <cellStyle name="Normal 3 2 3 2 6 2" xfId="705" xr:uid="{00000000-0005-0000-0000-0000E5010000}"/>
    <cellStyle name="Normal 3 2 3 2 6 3" xfId="1273" xr:uid="{00000000-0005-0000-0000-0000E6010000}"/>
    <cellStyle name="Normal 3 2 3 2 7" xfId="687" xr:uid="{00000000-0005-0000-0000-0000E7010000}"/>
    <cellStyle name="Normal 3 2 3 2 8" xfId="1261" xr:uid="{00000000-0005-0000-0000-0000E8010000}"/>
    <cellStyle name="Normal 3 2 3 3" xfId="280" xr:uid="{00000000-0005-0000-0000-0000E9010000}"/>
    <cellStyle name="Normal 3 2 3 3 2" xfId="396" xr:uid="{00000000-0005-0000-0000-0000EA010000}"/>
    <cellStyle name="Normal 3 2 3 3 2 2" xfId="608" xr:uid="{00000000-0005-0000-0000-0000EB010000}"/>
    <cellStyle name="Normal 3 2 3 3 2 2 2" xfId="1096" xr:uid="{00000000-0005-0000-0000-0000EC010000}"/>
    <cellStyle name="Normal 3 2 3 3 2 2 3" xfId="1276" xr:uid="{00000000-0005-0000-0000-0000ED010000}"/>
    <cellStyle name="Normal 3 2 3 3 2 3" xfId="884" xr:uid="{00000000-0005-0000-0000-0000EE010000}"/>
    <cellStyle name="Normal 3 2 3 3 2 4" xfId="1275" xr:uid="{00000000-0005-0000-0000-0000EF010000}"/>
    <cellStyle name="Normal 3 2 3 3 3" xfId="502" xr:uid="{00000000-0005-0000-0000-0000F0010000}"/>
    <cellStyle name="Normal 3 2 3 3 3 2" xfId="990" xr:uid="{00000000-0005-0000-0000-0000F1010000}"/>
    <cellStyle name="Normal 3 2 3 3 3 3" xfId="1277" xr:uid="{00000000-0005-0000-0000-0000F2010000}"/>
    <cellStyle name="Normal 3 2 3 3 4" xfId="778" xr:uid="{00000000-0005-0000-0000-0000F3010000}"/>
    <cellStyle name="Normal 3 2 3 3 5" xfId="1274" xr:uid="{00000000-0005-0000-0000-0000F4010000}"/>
    <cellStyle name="Normal 3 2 3 4" xfId="236" xr:uid="{00000000-0005-0000-0000-0000F5010000}"/>
    <cellStyle name="Normal 3 2 3 4 2" xfId="358" xr:uid="{00000000-0005-0000-0000-0000F6010000}"/>
    <cellStyle name="Normal 3 2 3 4 2 2" xfId="570" xr:uid="{00000000-0005-0000-0000-0000F7010000}"/>
    <cellStyle name="Normal 3 2 3 4 2 2 2" xfId="1058" xr:uid="{00000000-0005-0000-0000-0000F8010000}"/>
    <cellStyle name="Normal 3 2 3 4 2 2 3" xfId="1280" xr:uid="{00000000-0005-0000-0000-0000F9010000}"/>
    <cellStyle name="Normal 3 2 3 4 2 3" xfId="846" xr:uid="{00000000-0005-0000-0000-0000FA010000}"/>
    <cellStyle name="Normal 3 2 3 4 2 4" xfId="1279" xr:uid="{00000000-0005-0000-0000-0000FB010000}"/>
    <cellStyle name="Normal 3 2 3 4 3" xfId="464" xr:uid="{00000000-0005-0000-0000-0000FC010000}"/>
    <cellStyle name="Normal 3 2 3 4 3 2" xfId="952" xr:uid="{00000000-0005-0000-0000-0000FD010000}"/>
    <cellStyle name="Normal 3 2 3 4 3 3" xfId="1281" xr:uid="{00000000-0005-0000-0000-0000FE010000}"/>
    <cellStyle name="Normal 3 2 3 4 4" xfId="740" xr:uid="{00000000-0005-0000-0000-0000FF010000}"/>
    <cellStyle name="Normal 3 2 3 4 5" xfId="1278" xr:uid="{00000000-0005-0000-0000-000000020000}"/>
    <cellStyle name="Normal 3 2 3 5" xfId="323" xr:uid="{00000000-0005-0000-0000-000001020000}"/>
    <cellStyle name="Normal 3 2 3 5 2" xfId="535" xr:uid="{00000000-0005-0000-0000-000002020000}"/>
    <cellStyle name="Normal 3 2 3 5 2 2" xfId="1023" xr:uid="{00000000-0005-0000-0000-000003020000}"/>
    <cellStyle name="Normal 3 2 3 5 2 3" xfId="1283" xr:uid="{00000000-0005-0000-0000-000004020000}"/>
    <cellStyle name="Normal 3 2 3 5 3" xfId="811" xr:uid="{00000000-0005-0000-0000-000005020000}"/>
    <cellStyle name="Normal 3 2 3 5 4" xfId="1282" xr:uid="{00000000-0005-0000-0000-000006020000}"/>
    <cellStyle name="Normal 3 2 3 6" xfId="429" xr:uid="{00000000-0005-0000-0000-000007020000}"/>
    <cellStyle name="Normal 3 2 3 6 2" xfId="917" xr:uid="{00000000-0005-0000-0000-000008020000}"/>
    <cellStyle name="Normal 3 2 3 6 3" xfId="1284" xr:uid="{00000000-0005-0000-0000-000009020000}"/>
    <cellStyle name="Normal 3 2 3 7" xfId="189" xr:uid="{00000000-0005-0000-0000-00000A020000}"/>
    <cellStyle name="Normal 3 2 3 7 2" xfId="704" xr:uid="{00000000-0005-0000-0000-00000B020000}"/>
    <cellStyle name="Normal 3 2 3 7 3" xfId="1285" xr:uid="{00000000-0005-0000-0000-00000C020000}"/>
    <cellStyle name="Normal 3 2 3 8" xfId="664" xr:uid="{00000000-0005-0000-0000-00000D020000}"/>
    <cellStyle name="Normal 3 2 3 9" xfId="1260" xr:uid="{00000000-0005-0000-0000-00000E020000}"/>
    <cellStyle name="Normal 3 2 4" xfId="90" xr:uid="{00000000-0005-0000-0000-00000F020000}"/>
    <cellStyle name="Normal 3 2 4 2" xfId="289" xr:uid="{00000000-0005-0000-0000-000010020000}"/>
    <cellStyle name="Normal 3 2 4 2 2" xfId="404" xr:uid="{00000000-0005-0000-0000-000011020000}"/>
    <cellStyle name="Normal 3 2 4 2 2 2" xfId="616" xr:uid="{00000000-0005-0000-0000-000012020000}"/>
    <cellStyle name="Normal 3 2 4 2 2 2 2" xfId="1104" xr:uid="{00000000-0005-0000-0000-000013020000}"/>
    <cellStyle name="Normal 3 2 4 2 2 2 3" xfId="1289" xr:uid="{00000000-0005-0000-0000-000014020000}"/>
    <cellStyle name="Normal 3 2 4 2 2 3" xfId="892" xr:uid="{00000000-0005-0000-0000-000015020000}"/>
    <cellStyle name="Normal 3 2 4 2 2 4" xfId="1288" xr:uid="{00000000-0005-0000-0000-000016020000}"/>
    <cellStyle name="Normal 3 2 4 2 3" xfId="510" xr:uid="{00000000-0005-0000-0000-000017020000}"/>
    <cellStyle name="Normal 3 2 4 2 3 2" xfId="998" xr:uid="{00000000-0005-0000-0000-000018020000}"/>
    <cellStyle name="Normal 3 2 4 2 3 3" xfId="1290" xr:uid="{00000000-0005-0000-0000-000019020000}"/>
    <cellStyle name="Normal 3 2 4 2 4" xfId="786" xr:uid="{00000000-0005-0000-0000-00001A020000}"/>
    <cellStyle name="Normal 3 2 4 2 5" xfId="1287" xr:uid="{00000000-0005-0000-0000-00001B020000}"/>
    <cellStyle name="Normal 3 2 4 3" xfId="238" xr:uid="{00000000-0005-0000-0000-00001C020000}"/>
    <cellStyle name="Normal 3 2 4 3 2" xfId="360" xr:uid="{00000000-0005-0000-0000-00001D020000}"/>
    <cellStyle name="Normal 3 2 4 3 2 2" xfId="572" xr:uid="{00000000-0005-0000-0000-00001E020000}"/>
    <cellStyle name="Normal 3 2 4 3 2 2 2" xfId="1060" xr:uid="{00000000-0005-0000-0000-00001F020000}"/>
    <cellStyle name="Normal 3 2 4 3 2 2 3" xfId="1293" xr:uid="{00000000-0005-0000-0000-000020020000}"/>
    <cellStyle name="Normal 3 2 4 3 2 3" xfId="848" xr:uid="{00000000-0005-0000-0000-000021020000}"/>
    <cellStyle name="Normal 3 2 4 3 2 4" xfId="1292" xr:uid="{00000000-0005-0000-0000-000022020000}"/>
    <cellStyle name="Normal 3 2 4 3 3" xfId="466" xr:uid="{00000000-0005-0000-0000-000023020000}"/>
    <cellStyle name="Normal 3 2 4 3 3 2" xfId="954" xr:uid="{00000000-0005-0000-0000-000024020000}"/>
    <cellStyle name="Normal 3 2 4 3 3 3" xfId="1294" xr:uid="{00000000-0005-0000-0000-000025020000}"/>
    <cellStyle name="Normal 3 2 4 3 4" xfId="742" xr:uid="{00000000-0005-0000-0000-000026020000}"/>
    <cellStyle name="Normal 3 2 4 3 5" xfId="1291" xr:uid="{00000000-0005-0000-0000-000027020000}"/>
    <cellStyle name="Normal 3 2 4 4" xfId="325" xr:uid="{00000000-0005-0000-0000-000028020000}"/>
    <cellStyle name="Normal 3 2 4 4 2" xfId="537" xr:uid="{00000000-0005-0000-0000-000029020000}"/>
    <cellStyle name="Normal 3 2 4 4 2 2" xfId="1025" xr:uid="{00000000-0005-0000-0000-00002A020000}"/>
    <cellStyle name="Normal 3 2 4 4 2 3" xfId="1296" xr:uid="{00000000-0005-0000-0000-00002B020000}"/>
    <cellStyle name="Normal 3 2 4 4 3" xfId="813" xr:uid="{00000000-0005-0000-0000-00002C020000}"/>
    <cellStyle name="Normal 3 2 4 4 4" xfId="1295" xr:uid="{00000000-0005-0000-0000-00002D020000}"/>
    <cellStyle name="Normal 3 2 4 5" xfId="431" xr:uid="{00000000-0005-0000-0000-00002E020000}"/>
    <cellStyle name="Normal 3 2 4 5 2" xfId="919" xr:uid="{00000000-0005-0000-0000-00002F020000}"/>
    <cellStyle name="Normal 3 2 4 5 3" xfId="1297" xr:uid="{00000000-0005-0000-0000-000030020000}"/>
    <cellStyle name="Normal 3 2 4 6" xfId="191" xr:uid="{00000000-0005-0000-0000-000031020000}"/>
    <cellStyle name="Normal 3 2 4 6 2" xfId="706" xr:uid="{00000000-0005-0000-0000-000032020000}"/>
    <cellStyle name="Normal 3 2 4 6 3" xfId="1298" xr:uid="{00000000-0005-0000-0000-000033020000}"/>
    <cellStyle name="Normal 3 2 4 7" xfId="672" xr:uid="{00000000-0005-0000-0000-000034020000}"/>
    <cellStyle name="Normal 3 2 4 8" xfId="1286" xr:uid="{00000000-0005-0000-0000-000035020000}"/>
    <cellStyle name="Normal 3 2 5" xfId="267" xr:uid="{00000000-0005-0000-0000-000036020000}"/>
    <cellStyle name="Normal 3 2 5 2" xfId="387" xr:uid="{00000000-0005-0000-0000-000037020000}"/>
    <cellStyle name="Normal 3 2 5 2 2" xfId="599" xr:uid="{00000000-0005-0000-0000-000038020000}"/>
    <cellStyle name="Normal 3 2 5 2 2 2" xfId="1087" xr:uid="{00000000-0005-0000-0000-000039020000}"/>
    <cellStyle name="Normal 3 2 5 2 2 3" xfId="1301" xr:uid="{00000000-0005-0000-0000-00003A020000}"/>
    <cellStyle name="Normal 3 2 5 2 3" xfId="875" xr:uid="{00000000-0005-0000-0000-00003B020000}"/>
    <cellStyle name="Normal 3 2 5 2 4" xfId="1300" xr:uid="{00000000-0005-0000-0000-00003C020000}"/>
    <cellStyle name="Normal 3 2 5 3" xfId="493" xr:uid="{00000000-0005-0000-0000-00003D020000}"/>
    <cellStyle name="Normal 3 2 5 3 2" xfId="981" xr:uid="{00000000-0005-0000-0000-00003E020000}"/>
    <cellStyle name="Normal 3 2 5 3 3" xfId="1302" xr:uid="{00000000-0005-0000-0000-00003F020000}"/>
    <cellStyle name="Normal 3 2 5 4" xfId="769" xr:uid="{00000000-0005-0000-0000-000040020000}"/>
    <cellStyle name="Normal 3 2 5 5" xfId="1299" xr:uid="{00000000-0005-0000-0000-000041020000}"/>
    <cellStyle name="Normal 3 2 6" xfId="231" xr:uid="{00000000-0005-0000-0000-000042020000}"/>
    <cellStyle name="Normal 3 2 6 2" xfId="353" xr:uid="{00000000-0005-0000-0000-000043020000}"/>
    <cellStyle name="Normal 3 2 6 2 2" xfId="565" xr:uid="{00000000-0005-0000-0000-000044020000}"/>
    <cellStyle name="Normal 3 2 6 2 2 2" xfId="1053" xr:uid="{00000000-0005-0000-0000-000045020000}"/>
    <cellStyle name="Normal 3 2 6 2 2 3" xfId="1305" xr:uid="{00000000-0005-0000-0000-000046020000}"/>
    <cellStyle name="Normal 3 2 6 2 3" xfId="841" xr:uid="{00000000-0005-0000-0000-000047020000}"/>
    <cellStyle name="Normal 3 2 6 2 4" xfId="1304" xr:uid="{00000000-0005-0000-0000-000048020000}"/>
    <cellStyle name="Normal 3 2 6 3" xfId="459" xr:uid="{00000000-0005-0000-0000-000049020000}"/>
    <cellStyle name="Normal 3 2 6 3 2" xfId="947" xr:uid="{00000000-0005-0000-0000-00004A020000}"/>
    <cellStyle name="Normal 3 2 6 3 3" xfId="1306" xr:uid="{00000000-0005-0000-0000-00004B020000}"/>
    <cellStyle name="Normal 3 2 6 4" xfId="735" xr:uid="{00000000-0005-0000-0000-00004C020000}"/>
    <cellStyle name="Normal 3 2 6 5" xfId="1303" xr:uid="{00000000-0005-0000-0000-00004D020000}"/>
    <cellStyle name="Normal 3 2 7" xfId="318" xr:uid="{00000000-0005-0000-0000-00004E020000}"/>
    <cellStyle name="Normal 3 2 7 2" xfId="530" xr:uid="{00000000-0005-0000-0000-00004F020000}"/>
    <cellStyle name="Normal 3 2 7 2 2" xfId="1018" xr:uid="{00000000-0005-0000-0000-000050020000}"/>
    <cellStyle name="Normal 3 2 7 2 3" xfId="1308" xr:uid="{00000000-0005-0000-0000-000051020000}"/>
    <cellStyle name="Normal 3 2 7 3" xfId="806" xr:uid="{00000000-0005-0000-0000-000052020000}"/>
    <cellStyle name="Normal 3 2 7 4" xfId="1307" xr:uid="{00000000-0005-0000-0000-000053020000}"/>
    <cellStyle name="Normal 3 2 8" xfId="424" xr:uid="{00000000-0005-0000-0000-000054020000}"/>
    <cellStyle name="Normal 3 2 8 2" xfId="912" xr:uid="{00000000-0005-0000-0000-000055020000}"/>
    <cellStyle name="Normal 3 2 8 3" xfId="1309" xr:uid="{00000000-0005-0000-0000-000056020000}"/>
    <cellStyle name="Normal 3 2 9" xfId="184" xr:uid="{00000000-0005-0000-0000-000057020000}"/>
    <cellStyle name="Normal 3 2 9 2" xfId="699" xr:uid="{00000000-0005-0000-0000-000058020000}"/>
    <cellStyle name="Normal 3 2 9 3" xfId="1310" xr:uid="{00000000-0005-0000-0000-000059020000}"/>
    <cellStyle name="Normal 3 3" xfId="18" xr:uid="{00000000-0005-0000-0000-00005A020000}"/>
    <cellStyle name="Normal 3 4" xfId="23" xr:uid="{00000000-0005-0000-0000-00005B020000}"/>
    <cellStyle name="Normal 3 5" xfId="316" xr:uid="{00000000-0005-0000-0000-00005C020000}"/>
    <cellStyle name="Normal 3 5 2" xfId="422" xr:uid="{00000000-0005-0000-0000-00005D020000}"/>
    <cellStyle name="Normal 3 5 2 2" xfId="634" xr:uid="{00000000-0005-0000-0000-00005E020000}"/>
    <cellStyle name="Normal 3 5 2 2 2" xfId="1122" xr:uid="{00000000-0005-0000-0000-00005F020000}"/>
    <cellStyle name="Normal 3 5 2 2 3" xfId="1313" xr:uid="{00000000-0005-0000-0000-000060020000}"/>
    <cellStyle name="Normal 3 5 2 3" xfId="910" xr:uid="{00000000-0005-0000-0000-000061020000}"/>
    <cellStyle name="Normal 3 5 2 4" xfId="1312" xr:uid="{00000000-0005-0000-0000-000062020000}"/>
    <cellStyle name="Normal 3 5 3" xfId="528" xr:uid="{00000000-0005-0000-0000-000063020000}"/>
    <cellStyle name="Normal 3 5 3 2" xfId="1016" xr:uid="{00000000-0005-0000-0000-000064020000}"/>
    <cellStyle name="Normal 3 5 3 3" xfId="1314" xr:uid="{00000000-0005-0000-0000-000065020000}"/>
    <cellStyle name="Normal 3 5 4" xfId="804" xr:uid="{00000000-0005-0000-0000-000066020000}"/>
    <cellStyle name="Normal 3 5 5" xfId="1311" xr:uid="{00000000-0005-0000-0000-000067020000}"/>
    <cellStyle name="Normal 3 6" xfId="1315" xr:uid="{00000000-0005-0000-0000-000068020000}"/>
    <cellStyle name="Normal 4" xfId="19" xr:uid="{00000000-0005-0000-0000-000069020000}"/>
    <cellStyle name="Normal 4 2" xfId="44" xr:uid="{00000000-0005-0000-0000-00006A020000}"/>
    <cellStyle name="Normal 4 3" xfId="641" xr:uid="{00000000-0005-0000-0000-00006B020000}"/>
    <cellStyle name="Normal 4 3 2" xfId="1125" xr:uid="{00000000-0005-0000-0000-00006C020000}"/>
    <cellStyle name="Normal 4 3 3" xfId="1317" xr:uid="{00000000-0005-0000-0000-00006D020000}"/>
    <cellStyle name="Normal 4 4" xfId="646" xr:uid="{00000000-0005-0000-0000-00006E020000}"/>
    <cellStyle name="Normal 4 5" xfId="648" xr:uid="{00000000-0005-0000-0000-00006F020000}"/>
    <cellStyle name="Normal 4 5 2" xfId="1127" xr:uid="{00000000-0005-0000-0000-000070020000}"/>
    <cellStyle name="Normal 4 5 3" xfId="1318" xr:uid="{00000000-0005-0000-0000-000071020000}"/>
    <cellStyle name="Normal 4 6" xfId="1319" xr:uid="{00000000-0005-0000-0000-000072020000}"/>
    <cellStyle name="Normal 4 7" xfId="1316" xr:uid="{00000000-0005-0000-0000-000073020000}"/>
    <cellStyle name="Normal 5" xfId="20" xr:uid="{00000000-0005-0000-0000-000074020000}"/>
    <cellStyle name="Normal 5 2" xfId="123" xr:uid="{00000000-0005-0000-0000-000075020000}"/>
    <cellStyle name="Normal 6" xfId="27" xr:uid="{00000000-0005-0000-0000-000076020000}"/>
    <cellStyle name="Normal 6 10" xfId="192" xr:uid="{00000000-0005-0000-0000-000077020000}"/>
    <cellStyle name="Normal 6 10 2" xfId="707" xr:uid="{00000000-0005-0000-0000-000078020000}"/>
    <cellStyle name="Normal 6 10 3" xfId="1321" xr:uid="{00000000-0005-0000-0000-000079020000}"/>
    <cellStyle name="Normal 6 11" xfId="656" xr:uid="{00000000-0005-0000-0000-00007A020000}"/>
    <cellStyle name="Normal 6 12" xfId="1320" xr:uid="{00000000-0005-0000-0000-00007B020000}"/>
    <cellStyle name="Normal 6 2" xfId="47" xr:uid="{00000000-0005-0000-0000-00007C020000}"/>
    <cellStyle name="Normal 6 2 10" xfId="1322" xr:uid="{00000000-0005-0000-0000-00007D020000}"/>
    <cellStyle name="Normal 6 2 2" xfId="59" xr:uid="{00000000-0005-0000-0000-00007E020000}"/>
    <cellStyle name="Normal 6 2 2 2" xfId="115" xr:uid="{00000000-0005-0000-0000-00007F020000}"/>
    <cellStyle name="Normal 6 2 2 2 2" xfId="302" xr:uid="{00000000-0005-0000-0000-000080020000}"/>
    <cellStyle name="Normal 6 2 2 2 2 2" xfId="416" xr:uid="{00000000-0005-0000-0000-000081020000}"/>
    <cellStyle name="Normal 6 2 2 2 2 2 2" xfId="628" xr:uid="{00000000-0005-0000-0000-000082020000}"/>
    <cellStyle name="Normal 6 2 2 2 2 2 2 2" xfId="1116" xr:uid="{00000000-0005-0000-0000-000083020000}"/>
    <cellStyle name="Normal 6 2 2 2 2 2 2 3" xfId="1327" xr:uid="{00000000-0005-0000-0000-000084020000}"/>
    <cellStyle name="Normal 6 2 2 2 2 2 3" xfId="904" xr:uid="{00000000-0005-0000-0000-000085020000}"/>
    <cellStyle name="Normal 6 2 2 2 2 2 4" xfId="1326" xr:uid="{00000000-0005-0000-0000-000086020000}"/>
    <cellStyle name="Normal 6 2 2 2 2 3" xfId="522" xr:uid="{00000000-0005-0000-0000-000087020000}"/>
    <cellStyle name="Normal 6 2 2 2 2 3 2" xfId="1010" xr:uid="{00000000-0005-0000-0000-000088020000}"/>
    <cellStyle name="Normal 6 2 2 2 2 3 3" xfId="1328" xr:uid="{00000000-0005-0000-0000-000089020000}"/>
    <cellStyle name="Normal 6 2 2 2 2 4" xfId="798" xr:uid="{00000000-0005-0000-0000-00008A020000}"/>
    <cellStyle name="Normal 6 2 2 2 2 5" xfId="1325" xr:uid="{00000000-0005-0000-0000-00008B020000}"/>
    <cellStyle name="Normal 6 2 2 2 3" xfId="242" xr:uid="{00000000-0005-0000-0000-00008C020000}"/>
    <cellStyle name="Normal 6 2 2 2 3 2" xfId="364" xr:uid="{00000000-0005-0000-0000-00008D020000}"/>
    <cellStyle name="Normal 6 2 2 2 3 2 2" xfId="576" xr:uid="{00000000-0005-0000-0000-00008E020000}"/>
    <cellStyle name="Normal 6 2 2 2 3 2 2 2" xfId="1064" xr:uid="{00000000-0005-0000-0000-00008F020000}"/>
    <cellStyle name="Normal 6 2 2 2 3 2 2 3" xfId="1331" xr:uid="{00000000-0005-0000-0000-000090020000}"/>
    <cellStyle name="Normal 6 2 2 2 3 2 3" xfId="852" xr:uid="{00000000-0005-0000-0000-000091020000}"/>
    <cellStyle name="Normal 6 2 2 2 3 2 4" xfId="1330" xr:uid="{00000000-0005-0000-0000-000092020000}"/>
    <cellStyle name="Normal 6 2 2 2 3 3" xfId="470" xr:uid="{00000000-0005-0000-0000-000093020000}"/>
    <cellStyle name="Normal 6 2 2 2 3 3 2" xfId="958" xr:uid="{00000000-0005-0000-0000-000094020000}"/>
    <cellStyle name="Normal 6 2 2 2 3 3 3" xfId="1332" xr:uid="{00000000-0005-0000-0000-000095020000}"/>
    <cellStyle name="Normal 6 2 2 2 3 4" xfId="746" xr:uid="{00000000-0005-0000-0000-000096020000}"/>
    <cellStyle name="Normal 6 2 2 2 3 5" xfId="1329" xr:uid="{00000000-0005-0000-0000-000097020000}"/>
    <cellStyle name="Normal 6 2 2 2 4" xfId="329" xr:uid="{00000000-0005-0000-0000-000098020000}"/>
    <cellStyle name="Normal 6 2 2 2 4 2" xfId="541" xr:uid="{00000000-0005-0000-0000-000099020000}"/>
    <cellStyle name="Normal 6 2 2 2 4 2 2" xfId="1029" xr:uid="{00000000-0005-0000-0000-00009A020000}"/>
    <cellStyle name="Normal 6 2 2 2 4 2 3" xfId="1334" xr:uid="{00000000-0005-0000-0000-00009B020000}"/>
    <cellStyle name="Normal 6 2 2 2 4 3" xfId="817" xr:uid="{00000000-0005-0000-0000-00009C020000}"/>
    <cellStyle name="Normal 6 2 2 2 4 4" xfId="1333" xr:uid="{00000000-0005-0000-0000-00009D020000}"/>
    <cellStyle name="Normal 6 2 2 2 5" xfId="435" xr:uid="{00000000-0005-0000-0000-00009E020000}"/>
    <cellStyle name="Normal 6 2 2 2 5 2" xfId="923" xr:uid="{00000000-0005-0000-0000-00009F020000}"/>
    <cellStyle name="Normal 6 2 2 2 5 3" xfId="1335" xr:uid="{00000000-0005-0000-0000-0000A0020000}"/>
    <cellStyle name="Normal 6 2 2 2 6" xfId="195" xr:uid="{00000000-0005-0000-0000-0000A1020000}"/>
    <cellStyle name="Normal 6 2 2 2 6 2" xfId="710" xr:uid="{00000000-0005-0000-0000-0000A2020000}"/>
    <cellStyle name="Normal 6 2 2 2 6 3" xfId="1336" xr:uid="{00000000-0005-0000-0000-0000A3020000}"/>
    <cellStyle name="Normal 6 2 2 2 7" xfId="690" xr:uid="{00000000-0005-0000-0000-0000A4020000}"/>
    <cellStyle name="Normal 6 2 2 2 8" xfId="1324" xr:uid="{00000000-0005-0000-0000-0000A5020000}"/>
    <cellStyle name="Normal 6 2 2 3" xfId="283" xr:uid="{00000000-0005-0000-0000-0000A6020000}"/>
    <cellStyle name="Normal 6 2 2 3 2" xfId="399" xr:uid="{00000000-0005-0000-0000-0000A7020000}"/>
    <cellStyle name="Normal 6 2 2 3 2 2" xfId="611" xr:uid="{00000000-0005-0000-0000-0000A8020000}"/>
    <cellStyle name="Normal 6 2 2 3 2 2 2" xfId="1099" xr:uid="{00000000-0005-0000-0000-0000A9020000}"/>
    <cellStyle name="Normal 6 2 2 3 2 2 3" xfId="1339" xr:uid="{00000000-0005-0000-0000-0000AA020000}"/>
    <cellStyle name="Normal 6 2 2 3 2 3" xfId="887" xr:uid="{00000000-0005-0000-0000-0000AB020000}"/>
    <cellStyle name="Normal 6 2 2 3 2 4" xfId="1338" xr:uid="{00000000-0005-0000-0000-0000AC020000}"/>
    <cellStyle name="Normal 6 2 2 3 3" xfId="505" xr:uid="{00000000-0005-0000-0000-0000AD020000}"/>
    <cellStyle name="Normal 6 2 2 3 3 2" xfId="993" xr:uid="{00000000-0005-0000-0000-0000AE020000}"/>
    <cellStyle name="Normal 6 2 2 3 3 3" xfId="1340" xr:uid="{00000000-0005-0000-0000-0000AF020000}"/>
    <cellStyle name="Normal 6 2 2 3 4" xfId="781" xr:uid="{00000000-0005-0000-0000-0000B0020000}"/>
    <cellStyle name="Normal 6 2 2 3 5" xfId="1337" xr:uid="{00000000-0005-0000-0000-0000B1020000}"/>
    <cellStyle name="Normal 6 2 2 4" xfId="241" xr:uid="{00000000-0005-0000-0000-0000B2020000}"/>
    <cellStyle name="Normal 6 2 2 4 2" xfId="363" xr:uid="{00000000-0005-0000-0000-0000B3020000}"/>
    <cellStyle name="Normal 6 2 2 4 2 2" xfId="575" xr:uid="{00000000-0005-0000-0000-0000B4020000}"/>
    <cellStyle name="Normal 6 2 2 4 2 2 2" xfId="1063" xr:uid="{00000000-0005-0000-0000-0000B5020000}"/>
    <cellStyle name="Normal 6 2 2 4 2 2 3" xfId="1343" xr:uid="{00000000-0005-0000-0000-0000B6020000}"/>
    <cellStyle name="Normal 6 2 2 4 2 3" xfId="851" xr:uid="{00000000-0005-0000-0000-0000B7020000}"/>
    <cellStyle name="Normal 6 2 2 4 2 4" xfId="1342" xr:uid="{00000000-0005-0000-0000-0000B8020000}"/>
    <cellStyle name="Normal 6 2 2 4 3" xfId="469" xr:uid="{00000000-0005-0000-0000-0000B9020000}"/>
    <cellStyle name="Normal 6 2 2 4 3 2" xfId="957" xr:uid="{00000000-0005-0000-0000-0000BA020000}"/>
    <cellStyle name="Normal 6 2 2 4 3 3" xfId="1344" xr:uid="{00000000-0005-0000-0000-0000BB020000}"/>
    <cellStyle name="Normal 6 2 2 4 4" xfId="745" xr:uid="{00000000-0005-0000-0000-0000BC020000}"/>
    <cellStyle name="Normal 6 2 2 4 5" xfId="1341" xr:uid="{00000000-0005-0000-0000-0000BD020000}"/>
    <cellStyle name="Normal 6 2 2 5" xfId="328" xr:uid="{00000000-0005-0000-0000-0000BE020000}"/>
    <cellStyle name="Normal 6 2 2 5 2" xfId="540" xr:uid="{00000000-0005-0000-0000-0000BF020000}"/>
    <cellStyle name="Normal 6 2 2 5 2 2" xfId="1028" xr:uid="{00000000-0005-0000-0000-0000C0020000}"/>
    <cellStyle name="Normal 6 2 2 5 2 3" xfId="1346" xr:uid="{00000000-0005-0000-0000-0000C1020000}"/>
    <cellStyle name="Normal 6 2 2 5 3" xfId="816" xr:uid="{00000000-0005-0000-0000-0000C2020000}"/>
    <cellStyle name="Normal 6 2 2 5 4" xfId="1345" xr:uid="{00000000-0005-0000-0000-0000C3020000}"/>
    <cellStyle name="Normal 6 2 2 6" xfId="434" xr:uid="{00000000-0005-0000-0000-0000C4020000}"/>
    <cellStyle name="Normal 6 2 2 6 2" xfId="922" xr:uid="{00000000-0005-0000-0000-0000C5020000}"/>
    <cellStyle name="Normal 6 2 2 6 3" xfId="1347" xr:uid="{00000000-0005-0000-0000-0000C6020000}"/>
    <cellStyle name="Normal 6 2 2 7" xfId="194" xr:uid="{00000000-0005-0000-0000-0000C7020000}"/>
    <cellStyle name="Normal 6 2 2 7 2" xfId="709" xr:uid="{00000000-0005-0000-0000-0000C8020000}"/>
    <cellStyle name="Normal 6 2 2 7 3" xfId="1348" xr:uid="{00000000-0005-0000-0000-0000C9020000}"/>
    <cellStyle name="Normal 6 2 2 8" xfId="667" xr:uid="{00000000-0005-0000-0000-0000CA020000}"/>
    <cellStyle name="Normal 6 2 2 9" xfId="1323" xr:uid="{00000000-0005-0000-0000-0000CB020000}"/>
    <cellStyle name="Normal 6 2 3" xfId="108" xr:uid="{00000000-0005-0000-0000-0000CC020000}"/>
    <cellStyle name="Normal 6 2 3 2" xfId="295" xr:uid="{00000000-0005-0000-0000-0000CD020000}"/>
    <cellStyle name="Normal 6 2 3 2 2" xfId="409" xr:uid="{00000000-0005-0000-0000-0000CE020000}"/>
    <cellStyle name="Normal 6 2 3 2 2 2" xfId="621" xr:uid="{00000000-0005-0000-0000-0000CF020000}"/>
    <cellStyle name="Normal 6 2 3 2 2 2 2" xfId="1109" xr:uid="{00000000-0005-0000-0000-0000D0020000}"/>
    <cellStyle name="Normal 6 2 3 2 2 2 3" xfId="1352" xr:uid="{00000000-0005-0000-0000-0000D1020000}"/>
    <cellStyle name="Normal 6 2 3 2 2 3" xfId="897" xr:uid="{00000000-0005-0000-0000-0000D2020000}"/>
    <cellStyle name="Normal 6 2 3 2 2 4" xfId="1351" xr:uid="{00000000-0005-0000-0000-0000D3020000}"/>
    <cellStyle name="Normal 6 2 3 2 3" xfId="515" xr:uid="{00000000-0005-0000-0000-0000D4020000}"/>
    <cellStyle name="Normal 6 2 3 2 3 2" xfId="1003" xr:uid="{00000000-0005-0000-0000-0000D5020000}"/>
    <cellStyle name="Normal 6 2 3 2 3 3" xfId="1353" xr:uid="{00000000-0005-0000-0000-0000D6020000}"/>
    <cellStyle name="Normal 6 2 3 2 4" xfId="791" xr:uid="{00000000-0005-0000-0000-0000D7020000}"/>
    <cellStyle name="Normal 6 2 3 2 5" xfId="1350" xr:uid="{00000000-0005-0000-0000-0000D8020000}"/>
    <cellStyle name="Normal 6 2 3 3" xfId="243" xr:uid="{00000000-0005-0000-0000-0000D9020000}"/>
    <cellStyle name="Normal 6 2 3 3 2" xfId="365" xr:uid="{00000000-0005-0000-0000-0000DA020000}"/>
    <cellStyle name="Normal 6 2 3 3 2 2" xfId="577" xr:uid="{00000000-0005-0000-0000-0000DB020000}"/>
    <cellStyle name="Normal 6 2 3 3 2 2 2" xfId="1065" xr:uid="{00000000-0005-0000-0000-0000DC020000}"/>
    <cellStyle name="Normal 6 2 3 3 2 2 3" xfId="1356" xr:uid="{00000000-0005-0000-0000-0000DD020000}"/>
    <cellStyle name="Normal 6 2 3 3 2 3" xfId="853" xr:uid="{00000000-0005-0000-0000-0000DE020000}"/>
    <cellStyle name="Normal 6 2 3 3 2 4" xfId="1355" xr:uid="{00000000-0005-0000-0000-0000DF020000}"/>
    <cellStyle name="Normal 6 2 3 3 3" xfId="471" xr:uid="{00000000-0005-0000-0000-0000E0020000}"/>
    <cellStyle name="Normal 6 2 3 3 3 2" xfId="959" xr:uid="{00000000-0005-0000-0000-0000E1020000}"/>
    <cellStyle name="Normal 6 2 3 3 3 3" xfId="1357" xr:uid="{00000000-0005-0000-0000-0000E2020000}"/>
    <cellStyle name="Normal 6 2 3 3 4" xfId="747" xr:uid="{00000000-0005-0000-0000-0000E3020000}"/>
    <cellStyle name="Normal 6 2 3 3 5" xfId="1354" xr:uid="{00000000-0005-0000-0000-0000E4020000}"/>
    <cellStyle name="Normal 6 2 3 4" xfId="330" xr:uid="{00000000-0005-0000-0000-0000E5020000}"/>
    <cellStyle name="Normal 6 2 3 4 2" xfId="542" xr:uid="{00000000-0005-0000-0000-0000E6020000}"/>
    <cellStyle name="Normal 6 2 3 4 2 2" xfId="1030" xr:uid="{00000000-0005-0000-0000-0000E7020000}"/>
    <cellStyle name="Normal 6 2 3 4 2 3" xfId="1359" xr:uid="{00000000-0005-0000-0000-0000E8020000}"/>
    <cellStyle name="Normal 6 2 3 4 3" xfId="818" xr:uid="{00000000-0005-0000-0000-0000E9020000}"/>
    <cellStyle name="Normal 6 2 3 4 4" xfId="1358" xr:uid="{00000000-0005-0000-0000-0000EA020000}"/>
    <cellStyle name="Normal 6 2 3 5" xfId="436" xr:uid="{00000000-0005-0000-0000-0000EB020000}"/>
    <cellStyle name="Normal 6 2 3 5 2" xfId="924" xr:uid="{00000000-0005-0000-0000-0000EC020000}"/>
    <cellStyle name="Normal 6 2 3 5 3" xfId="1360" xr:uid="{00000000-0005-0000-0000-0000ED020000}"/>
    <cellStyle name="Normal 6 2 3 6" xfId="196" xr:uid="{00000000-0005-0000-0000-0000EE020000}"/>
    <cellStyle name="Normal 6 2 3 6 2" xfId="711" xr:uid="{00000000-0005-0000-0000-0000EF020000}"/>
    <cellStyle name="Normal 6 2 3 6 3" xfId="1361" xr:uid="{00000000-0005-0000-0000-0000F0020000}"/>
    <cellStyle name="Normal 6 2 3 7" xfId="683" xr:uid="{00000000-0005-0000-0000-0000F1020000}"/>
    <cellStyle name="Normal 6 2 3 8" xfId="1349" xr:uid="{00000000-0005-0000-0000-0000F2020000}"/>
    <cellStyle name="Normal 6 2 4" xfId="276" xr:uid="{00000000-0005-0000-0000-0000F3020000}"/>
    <cellStyle name="Normal 6 2 4 2" xfId="392" xr:uid="{00000000-0005-0000-0000-0000F4020000}"/>
    <cellStyle name="Normal 6 2 4 2 2" xfId="604" xr:uid="{00000000-0005-0000-0000-0000F5020000}"/>
    <cellStyle name="Normal 6 2 4 2 2 2" xfId="1092" xr:uid="{00000000-0005-0000-0000-0000F6020000}"/>
    <cellStyle name="Normal 6 2 4 2 2 3" xfId="1364" xr:uid="{00000000-0005-0000-0000-0000F7020000}"/>
    <cellStyle name="Normal 6 2 4 2 3" xfId="880" xr:uid="{00000000-0005-0000-0000-0000F8020000}"/>
    <cellStyle name="Normal 6 2 4 2 4" xfId="1363" xr:uid="{00000000-0005-0000-0000-0000F9020000}"/>
    <cellStyle name="Normal 6 2 4 3" xfId="498" xr:uid="{00000000-0005-0000-0000-0000FA020000}"/>
    <cellStyle name="Normal 6 2 4 3 2" xfId="986" xr:uid="{00000000-0005-0000-0000-0000FB020000}"/>
    <cellStyle name="Normal 6 2 4 3 3" xfId="1365" xr:uid="{00000000-0005-0000-0000-0000FC020000}"/>
    <cellStyle name="Normal 6 2 4 4" xfId="774" xr:uid="{00000000-0005-0000-0000-0000FD020000}"/>
    <cellStyle name="Normal 6 2 4 5" xfId="1362" xr:uid="{00000000-0005-0000-0000-0000FE020000}"/>
    <cellStyle name="Normal 6 2 5" xfId="240" xr:uid="{00000000-0005-0000-0000-0000FF020000}"/>
    <cellStyle name="Normal 6 2 5 2" xfId="362" xr:uid="{00000000-0005-0000-0000-000000030000}"/>
    <cellStyle name="Normal 6 2 5 2 2" xfId="574" xr:uid="{00000000-0005-0000-0000-000001030000}"/>
    <cellStyle name="Normal 6 2 5 2 2 2" xfId="1062" xr:uid="{00000000-0005-0000-0000-000002030000}"/>
    <cellStyle name="Normal 6 2 5 2 2 3" xfId="1368" xr:uid="{00000000-0005-0000-0000-000003030000}"/>
    <cellStyle name="Normal 6 2 5 2 3" xfId="850" xr:uid="{00000000-0005-0000-0000-000004030000}"/>
    <cellStyle name="Normal 6 2 5 2 4" xfId="1367" xr:uid="{00000000-0005-0000-0000-000005030000}"/>
    <cellStyle name="Normal 6 2 5 3" xfId="468" xr:uid="{00000000-0005-0000-0000-000006030000}"/>
    <cellStyle name="Normal 6 2 5 3 2" xfId="956" xr:uid="{00000000-0005-0000-0000-000007030000}"/>
    <cellStyle name="Normal 6 2 5 3 3" xfId="1369" xr:uid="{00000000-0005-0000-0000-000008030000}"/>
    <cellStyle name="Normal 6 2 5 4" xfId="744" xr:uid="{00000000-0005-0000-0000-000009030000}"/>
    <cellStyle name="Normal 6 2 5 5" xfId="1366" xr:uid="{00000000-0005-0000-0000-00000A030000}"/>
    <cellStyle name="Normal 6 2 6" xfId="327" xr:uid="{00000000-0005-0000-0000-00000B030000}"/>
    <cellStyle name="Normal 6 2 6 2" xfId="539" xr:uid="{00000000-0005-0000-0000-00000C030000}"/>
    <cellStyle name="Normal 6 2 6 2 2" xfId="1027" xr:uid="{00000000-0005-0000-0000-00000D030000}"/>
    <cellStyle name="Normal 6 2 6 2 3" xfId="1371" xr:uid="{00000000-0005-0000-0000-00000E030000}"/>
    <cellStyle name="Normal 6 2 6 3" xfId="815" xr:uid="{00000000-0005-0000-0000-00000F030000}"/>
    <cellStyle name="Normal 6 2 6 4" xfId="1370" xr:uid="{00000000-0005-0000-0000-000010030000}"/>
    <cellStyle name="Normal 6 2 7" xfId="433" xr:uid="{00000000-0005-0000-0000-000011030000}"/>
    <cellStyle name="Normal 6 2 7 2" xfId="921" xr:uid="{00000000-0005-0000-0000-000012030000}"/>
    <cellStyle name="Normal 6 2 7 3" xfId="1372" xr:uid="{00000000-0005-0000-0000-000013030000}"/>
    <cellStyle name="Normal 6 2 8" xfId="193" xr:uid="{00000000-0005-0000-0000-000014030000}"/>
    <cellStyle name="Normal 6 2 8 2" xfId="708" xr:uid="{00000000-0005-0000-0000-000015030000}"/>
    <cellStyle name="Normal 6 2 8 3" xfId="1373" xr:uid="{00000000-0005-0000-0000-000016030000}"/>
    <cellStyle name="Normal 6 2 9" xfId="660" xr:uid="{00000000-0005-0000-0000-000017030000}"/>
    <cellStyle name="Normal 6 3" xfId="58" xr:uid="{00000000-0005-0000-0000-000018030000}"/>
    <cellStyle name="Normal 6 3 2" xfId="114" xr:uid="{00000000-0005-0000-0000-000019030000}"/>
    <cellStyle name="Normal 6 3 2 2" xfId="301" xr:uid="{00000000-0005-0000-0000-00001A030000}"/>
    <cellStyle name="Normal 6 3 2 2 2" xfId="415" xr:uid="{00000000-0005-0000-0000-00001B030000}"/>
    <cellStyle name="Normal 6 3 2 2 2 2" xfId="627" xr:uid="{00000000-0005-0000-0000-00001C030000}"/>
    <cellStyle name="Normal 6 3 2 2 2 2 2" xfId="1115" xr:uid="{00000000-0005-0000-0000-00001D030000}"/>
    <cellStyle name="Normal 6 3 2 2 2 2 3" xfId="1378" xr:uid="{00000000-0005-0000-0000-00001E030000}"/>
    <cellStyle name="Normal 6 3 2 2 2 3" xfId="903" xr:uid="{00000000-0005-0000-0000-00001F030000}"/>
    <cellStyle name="Normal 6 3 2 2 2 4" xfId="1377" xr:uid="{00000000-0005-0000-0000-000020030000}"/>
    <cellStyle name="Normal 6 3 2 2 3" xfId="521" xr:uid="{00000000-0005-0000-0000-000021030000}"/>
    <cellStyle name="Normal 6 3 2 2 3 2" xfId="1009" xr:uid="{00000000-0005-0000-0000-000022030000}"/>
    <cellStyle name="Normal 6 3 2 2 3 3" xfId="1379" xr:uid="{00000000-0005-0000-0000-000023030000}"/>
    <cellStyle name="Normal 6 3 2 2 4" xfId="797" xr:uid="{00000000-0005-0000-0000-000024030000}"/>
    <cellStyle name="Normal 6 3 2 2 5" xfId="1376" xr:uid="{00000000-0005-0000-0000-000025030000}"/>
    <cellStyle name="Normal 6 3 2 3" xfId="245" xr:uid="{00000000-0005-0000-0000-000026030000}"/>
    <cellStyle name="Normal 6 3 2 3 2" xfId="367" xr:uid="{00000000-0005-0000-0000-000027030000}"/>
    <cellStyle name="Normal 6 3 2 3 2 2" xfId="579" xr:uid="{00000000-0005-0000-0000-000028030000}"/>
    <cellStyle name="Normal 6 3 2 3 2 2 2" xfId="1067" xr:uid="{00000000-0005-0000-0000-000029030000}"/>
    <cellStyle name="Normal 6 3 2 3 2 2 3" xfId="1382" xr:uid="{00000000-0005-0000-0000-00002A030000}"/>
    <cellStyle name="Normal 6 3 2 3 2 3" xfId="855" xr:uid="{00000000-0005-0000-0000-00002B030000}"/>
    <cellStyle name="Normal 6 3 2 3 2 4" xfId="1381" xr:uid="{00000000-0005-0000-0000-00002C030000}"/>
    <cellStyle name="Normal 6 3 2 3 3" xfId="473" xr:uid="{00000000-0005-0000-0000-00002D030000}"/>
    <cellStyle name="Normal 6 3 2 3 3 2" xfId="961" xr:uid="{00000000-0005-0000-0000-00002E030000}"/>
    <cellStyle name="Normal 6 3 2 3 3 3" xfId="1383" xr:uid="{00000000-0005-0000-0000-00002F030000}"/>
    <cellStyle name="Normal 6 3 2 3 4" xfId="749" xr:uid="{00000000-0005-0000-0000-000030030000}"/>
    <cellStyle name="Normal 6 3 2 3 5" xfId="1380" xr:uid="{00000000-0005-0000-0000-000031030000}"/>
    <cellStyle name="Normal 6 3 2 4" xfId="332" xr:uid="{00000000-0005-0000-0000-000032030000}"/>
    <cellStyle name="Normal 6 3 2 4 2" xfId="544" xr:uid="{00000000-0005-0000-0000-000033030000}"/>
    <cellStyle name="Normal 6 3 2 4 2 2" xfId="1032" xr:uid="{00000000-0005-0000-0000-000034030000}"/>
    <cellStyle name="Normal 6 3 2 4 2 3" xfId="1385" xr:uid="{00000000-0005-0000-0000-000035030000}"/>
    <cellStyle name="Normal 6 3 2 4 3" xfId="820" xr:uid="{00000000-0005-0000-0000-000036030000}"/>
    <cellStyle name="Normal 6 3 2 4 4" xfId="1384" xr:uid="{00000000-0005-0000-0000-000037030000}"/>
    <cellStyle name="Normal 6 3 2 5" xfId="438" xr:uid="{00000000-0005-0000-0000-000038030000}"/>
    <cellStyle name="Normal 6 3 2 5 2" xfId="926" xr:uid="{00000000-0005-0000-0000-000039030000}"/>
    <cellStyle name="Normal 6 3 2 5 3" xfId="1386" xr:uid="{00000000-0005-0000-0000-00003A030000}"/>
    <cellStyle name="Normal 6 3 2 6" xfId="198" xr:uid="{00000000-0005-0000-0000-00003B030000}"/>
    <cellStyle name="Normal 6 3 2 6 2" xfId="713" xr:uid="{00000000-0005-0000-0000-00003C030000}"/>
    <cellStyle name="Normal 6 3 2 6 3" xfId="1387" xr:uid="{00000000-0005-0000-0000-00003D030000}"/>
    <cellStyle name="Normal 6 3 2 7" xfId="689" xr:uid="{00000000-0005-0000-0000-00003E030000}"/>
    <cellStyle name="Normal 6 3 2 8" xfId="1375" xr:uid="{00000000-0005-0000-0000-00003F030000}"/>
    <cellStyle name="Normal 6 3 3" xfId="282" xr:uid="{00000000-0005-0000-0000-000040030000}"/>
    <cellStyle name="Normal 6 3 3 2" xfId="398" xr:uid="{00000000-0005-0000-0000-000041030000}"/>
    <cellStyle name="Normal 6 3 3 2 2" xfId="610" xr:uid="{00000000-0005-0000-0000-000042030000}"/>
    <cellStyle name="Normal 6 3 3 2 2 2" xfId="1098" xr:uid="{00000000-0005-0000-0000-000043030000}"/>
    <cellStyle name="Normal 6 3 3 2 2 3" xfId="1390" xr:uid="{00000000-0005-0000-0000-000044030000}"/>
    <cellStyle name="Normal 6 3 3 2 3" xfId="886" xr:uid="{00000000-0005-0000-0000-000045030000}"/>
    <cellStyle name="Normal 6 3 3 2 4" xfId="1389" xr:uid="{00000000-0005-0000-0000-000046030000}"/>
    <cellStyle name="Normal 6 3 3 3" xfId="504" xr:uid="{00000000-0005-0000-0000-000047030000}"/>
    <cellStyle name="Normal 6 3 3 3 2" xfId="992" xr:uid="{00000000-0005-0000-0000-000048030000}"/>
    <cellStyle name="Normal 6 3 3 3 3" xfId="1391" xr:uid="{00000000-0005-0000-0000-000049030000}"/>
    <cellStyle name="Normal 6 3 3 4" xfId="780" xr:uid="{00000000-0005-0000-0000-00004A030000}"/>
    <cellStyle name="Normal 6 3 3 5" xfId="1388" xr:uid="{00000000-0005-0000-0000-00004B030000}"/>
    <cellStyle name="Normal 6 3 4" xfId="244" xr:uid="{00000000-0005-0000-0000-00004C030000}"/>
    <cellStyle name="Normal 6 3 4 2" xfId="366" xr:uid="{00000000-0005-0000-0000-00004D030000}"/>
    <cellStyle name="Normal 6 3 4 2 2" xfId="578" xr:uid="{00000000-0005-0000-0000-00004E030000}"/>
    <cellStyle name="Normal 6 3 4 2 2 2" xfId="1066" xr:uid="{00000000-0005-0000-0000-00004F030000}"/>
    <cellStyle name="Normal 6 3 4 2 2 3" xfId="1394" xr:uid="{00000000-0005-0000-0000-000050030000}"/>
    <cellStyle name="Normal 6 3 4 2 3" xfId="854" xr:uid="{00000000-0005-0000-0000-000051030000}"/>
    <cellStyle name="Normal 6 3 4 2 4" xfId="1393" xr:uid="{00000000-0005-0000-0000-000052030000}"/>
    <cellStyle name="Normal 6 3 4 3" xfId="472" xr:uid="{00000000-0005-0000-0000-000053030000}"/>
    <cellStyle name="Normal 6 3 4 3 2" xfId="960" xr:uid="{00000000-0005-0000-0000-000054030000}"/>
    <cellStyle name="Normal 6 3 4 3 3" xfId="1395" xr:uid="{00000000-0005-0000-0000-000055030000}"/>
    <cellStyle name="Normal 6 3 4 4" xfId="748" xr:uid="{00000000-0005-0000-0000-000056030000}"/>
    <cellStyle name="Normal 6 3 4 5" xfId="1392" xr:uid="{00000000-0005-0000-0000-000057030000}"/>
    <cellStyle name="Normal 6 3 5" xfId="331" xr:uid="{00000000-0005-0000-0000-000058030000}"/>
    <cellStyle name="Normal 6 3 5 2" xfId="543" xr:uid="{00000000-0005-0000-0000-000059030000}"/>
    <cellStyle name="Normal 6 3 5 2 2" xfId="1031" xr:uid="{00000000-0005-0000-0000-00005A030000}"/>
    <cellStyle name="Normal 6 3 5 2 3" xfId="1397" xr:uid="{00000000-0005-0000-0000-00005B030000}"/>
    <cellStyle name="Normal 6 3 5 3" xfId="819" xr:uid="{00000000-0005-0000-0000-00005C030000}"/>
    <cellStyle name="Normal 6 3 5 4" xfId="1396" xr:uid="{00000000-0005-0000-0000-00005D030000}"/>
    <cellStyle name="Normal 6 3 6" xfId="437" xr:uid="{00000000-0005-0000-0000-00005E030000}"/>
    <cellStyle name="Normal 6 3 6 2" xfId="925" xr:uid="{00000000-0005-0000-0000-00005F030000}"/>
    <cellStyle name="Normal 6 3 6 3" xfId="1398" xr:uid="{00000000-0005-0000-0000-000060030000}"/>
    <cellStyle name="Normal 6 3 7" xfId="197" xr:uid="{00000000-0005-0000-0000-000061030000}"/>
    <cellStyle name="Normal 6 3 7 2" xfId="712" xr:uid="{00000000-0005-0000-0000-000062030000}"/>
    <cellStyle name="Normal 6 3 7 3" xfId="1399" xr:uid="{00000000-0005-0000-0000-000063030000}"/>
    <cellStyle name="Normal 6 3 8" xfId="666" xr:uid="{00000000-0005-0000-0000-000064030000}"/>
    <cellStyle name="Normal 6 3 9" xfId="1374" xr:uid="{00000000-0005-0000-0000-000065030000}"/>
    <cellStyle name="Normal 6 4" xfId="91" xr:uid="{00000000-0005-0000-0000-000066030000}"/>
    <cellStyle name="Normal 6 4 2" xfId="290" xr:uid="{00000000-0005-0000-0000-000067030000}"/>
    <cellStyle name="Normal 6 4 2 2" xfId="405" xr:uid="{00000000-0005-0000-0000-000068030000}"/>
    <cellStyle name="Normal 6 4 2 2 2" xfId="617" xr:uid="{00000000-0005-0000-0000-000069030000}"/>
    <cellStyle name="Normal 6 4 2 2 2 2" xfId="1105" xr:uid="{00000000-0005-0000-0000-00006A030000}"/>
    <cellStyle name="Normal 6 4 2 2 2 3" xfId="1403" xr:uid="{00000000-0005-0000-0000-00006B030000}"/>
    <cellStyle name="Normal 6 4 2 2 3" xfId="893" xr:uid="{00000000-0005-0000-0000-00006C030000}"/>
    <cellStyle name="Normal 6 4 2 2 4" xfId="1402" xr:uid="{00000000-0005-0000-0000-00006D030000}"/>
    <cellStyle name="Normal 6 4 2 3" xfId="511" xr:uid="{00000000-0005-0000-0000-00006E030000}"/>
    <cellStyle name="Normal 6 4 2 3 2" xfId="999" xr:uid="{00000000-0005-0000-0000-00006F030000}"/>
    <cellStyle name="Normal 6 4 2 3 3" xfId="1404" xr:uid="{00000000-0005-0000-0000-000070030000}"/>
    <cellStyle name="Normal 6 4 2 4" xfId="787" xr:uid="{00000000-0005-0000-0000-000071030000}"/>
    <cellStyle name="Normal 6 4 2 5" xfId="1401" xr:uid="{00000000-0005-0000-0000-000072030000}"/>
    <cellStyle name="Normal 6 4 3" xfId="246" xr:uid="{00000000-0005-0000-0000-000073030000}"/>
    <cellStyle name="Normal 6 4 3 2" xfId="368" xr:uid="{00000000-0005-0000-0000-000074030000}"/>
    <cellStyle name="Normal 6 4 3 2 2" xfId="580" xr:uid="{00000000-0005-0000-0000-000075030000}"/>
    <cellStyle name="Normal 6 4 3 2 2 2" xfId="1068" xr:uid="{00000000-0005-0000-0000-000076030000}"/>
    <cellStyle name="Normal 6 4 3 2 2 3" xfId="1407" xr:uid="{00000000-0005-0000-0000-000077030000}"/>
    <cellStyle name="Normal 6 4 3 2 3" xfId="856" xr:uid="{00000000-0005-0000-0000-000078030000}"/>
    <cellStyle name="Normal 6 4 3 2 4" xfId="1406" xr:uid="{00000000-0005-0000-0000-000079030000}"/>
    <cellStyle name="Normal 6 4 3 3" xfId="474" xr:uid="{00000000-0005-0000-0000-00007A030000}"/>
    <cellStyle name="Normal 6 4 3 3 2" xfId="962" xr:uid="{00000000-0005-0000-0000-00007B030000}"/>
    <cellStyle name="Normal 6 4 3 3 3" xfId="1408" xr:uid="{00000000-0005-0000-0000-00007C030000}"/>
    <cellStyle name="Normal 6 4 3 4" xfId="750" xr:uid="{00000000-0005-0000-0000-00007D030000}"/>
    <cellStyle name="Normal 6 4 3 5" xfId="1405" xr:uid="{00000000-0005-0000-0000-00007E030000}"/>
    <cellStyle name="Normal 6 4 4" xfId="333" xr:uid="{00000000-0005-0000-0000-00007F030000}"/>
    <cellStyle name="Normal 6 4 4 2" xfId="545" xr:uid="{00000000-0005-0000-0000-000080030000}"/>
    <cellStyle name="Normal 6 4 4 2 2" xfId="1033" xr:uid="{00000000-0005-0000-0000-000081030000}"/>
    <cellStyle name="Normal 6 4 4 2 3" xfId="1410" xr:uid="{00000000-0005-0000-0000-000082030000}"/>
    <cellStyle name="Normal 6 4 4 3" xfId="821" xr:uid="{00000000-0005-0000-0000-000083030000}"/>
    <cellStyle name="Normal 6 4 4 4" xfId="1409" xr:uid="{00000000-0005-0000-0000-000084030000}"/>
    <cellStyle name="Normal 6 4 5" xfId="439" xr:uid="{00000000-0005-0000-0000-000085030000}"/>
    <cellStyle name="Normal 6 4 5 2" xfId="927" xr:uid="{00000000-0005-0000-0000-000086030000}"/>
    <cellStyle name="Normal 6 4 5 3" xfId="1411" xr:uid="{00000000-0005-0000-0000-000087030000}"/>
    <cellStyle name="Normal 6 4 6" xfId="199" xr:uid="{00000000-0005-0000-0000-000088030000}"/>
    <cellStyle name="Normal 6 4 6 2" xfId="714" xr:uid="{00000000-0005-0000-0000-000089030000}"/>
    <cellStyle name="Normal 6 4 6 3" xfId="1412" xr:uid="{00000000-0005-0000-0000-00008A030000}"/>
    <cellStyle name="Normal 6 4 7" xfId="673" xr:uid="{00000000-0005-0000-0000-00008B030000}"/>
    <cellStyle name="Normal 6 4 8" xfId="1400" xr:uid="{00000000-0005-0000-0000-00008C030000}"/>
    <cellStyle name="Normal 6 5" xfId="124" xr:uid="{00000000-0005-0000-0000-00008D030000}"/>
    <cellStyle name="Normal 6 6" xfId="268" xr:uid="{00000000-0005-0000-0000-00008E030000}"/>
    <cellStyle name="Normal 6 6 2" xfId="388" xr:uid="{00000000-0005-0000-0000-00008F030000}"/>
    <cellStyle name="Normal 6 6 2 2" xfId="600" xr:uid="{00000000-0005-0000-0000-000090030000}"/>
    <cellStyle name="Normal 6 6 2 2 2" xfId="1088" xr:uid="{00000000-0005-0000-0000-000091030000}"/>
    <cellStyle name="Normal 6 6 2 2 3" xfId="1415" xr:uid="{00000000-0005-0000-0000-000092030000}"/>
    <cellStyle name="Normal 6 6 2 3" xfId="876" xr:uid="{00000000-0005-0000-0000-000093030000}"/>
    <cellStyle name="Normal 6 6 2 4" xfId="1414" xr:uid="{00000000-0005-0000-0000-000094030000}"/>
    <cellStyle name="Normal 6 6 3" xfId="494" xr:uid="{00000000-0005-0000-0000-000095030000}"/>
    <cellStyle name="Normal 6 6 3 2" xfId="982" xr:uid="{00000000-0005-0000-0000-000096030000}"/>
    <cellStyle name="Normal 6 6 3 3" xfId="1416" xr:uid="{00000000-0005-0000-0000-000097030000}"/>
    <cellStyle name="Normal 6 6 4" xfId="770" xr:uid="{00000000-0005-0000-0000-000098030000}"/>
    <cellStyle name="Normal 6 6 5" xfId="1413" xr:uid="{00000000-0005-0000-0000-000099030000}"/>
    <cellStyle name="Normal 6 7" xfId="239" xr:uid="{00000000-0005-0000-0000-00009A030000}"/>
    <cellStyle name="Normal 6 7 2" xfId="361" xr:uid="{00000000-0005-0000-0000-00009B030000}"/>
    <cellStyle name="Normal 6 7 2 2" xfId="573" xr:uid="{00000000-0005-0000-0000-00009C030000}"/>
    <cellStyle name="Normal 6 7 2 2 2" xfId="1061" xr:uid="{00000000-0005-0000-0000-00009D030000}"/>
    <cellStyle name="Normal 6 7 2 2 3" xfId="1419" xr:uid="{00000000-0005-0000-0000-00009E030000}"/>
    <cellStyle name="Normal 6 7 2 3" xfId="849" xr:uid="{00000000-0005-0000-0000-00009F030000}"/>
    <cellStyle name="Normal 6 7 2 4" xfId="1418" xr:uid="{00000000-0005-0000-0000-0000A0030000}"/>
    <cellStyle name="Normal 6 7 3" xfId="467" xr:uid="{00000000-0005-0000-0000-0000A1030000}"/>
    <cellStyle name="Normal 6 7 3 2" xfId="955" xr:uid="{00000000-0005-0000-0000-0000A2030000}"/>
    <cellStyle name="Normal 6 7 3 3" xfId="1420" xr:uid="{00000000-0005-0000-0000-0000A3030000}"/>
    <cellStyle name="Normal 6 7 4" xfId="743" xr:uid="{00000000-0005-0000-0000-0000A4030000}"/>
    <cellStyle name="Normal 6 7 5" xfId="1417" xr:uid="{00000000-0005-0000-0000-0000A5030000}"/>
    <cellStyle name="Normal 6 8" xfId="326" xr:uid="{00000000-0005-0000-0000-0000A6030000}"/>
    <cellStyle name="Normal 6 8 2" xfId="538" xr:uid="{00000000-0005-0000-0000-0000A7030000}"/>
    <cellStyle name="Normal 6 8 2 2" xfId="1026" xr:uid="{00000000-0005-0000-0000-0000A8030000}"/>
    <cellStyle name="Normal 6 8 2 3" xfId="1422" xr:uid="{00000000-0005-0000-0000-0000A9030000}"/>
    <cellStyle name="Normal 6 8 3" xfId="814" xr:uid="{00000000-0005-0000-0000-0000AA030000}"/>
    <cellStyle name="Normal 6 8 4" xfId="1421" xr:uid="{00000000-0005-0000-0000-0000AB030000}"/>
    <cellStyle name="Normal 6 9" xfId="432" xr:uid="{00000000-0005-0000-0000-0000AC030000}"/>
    <cellStyle name="Normal 6 9 2" xfId="920" xr:uid="{00000000-0005-0000-0000-0000AD030000}"/>
    <cellStyle name="Normal 6 9 3" xfId="1423" xr:uid="{00000000-0005-0000-0000-0000AE030000}"/>
    <cellStyle name="Normal 7" xfId="29" xr:uid="{00000000-0005-0000-0000-0000AF030000}"/>
    <cellStyle name="Normal 7 10" xfId="642" xr:uid="{00000000-0005-0000-0000-0000B0030000}"/>
    <cellStyle name="Normal 7 11" xfId="657" xr:uid="{00000000-0005-0000-0000-0000B1030000}"/>
    <cellStyle name="Normal 7 12" xfId="1424" xr:uid="{00000000-0005-0000-0000-0000B2030000}"/>
    <cellStyle name="Normal 7 2" xfId="48" xr:uid="{00000000-0005-0000-0000-0000B3030000}"/>
    <cellStyle name="Normal 7 2 10" xfId="1425" xr:uid="{00000000-0005-0000-0000-0000B4030000}"/>
    <cellStyle name="Normal 7 2 2" xfId="61" xr:uid="{00000000-0005-0000-0000-0000B5030000}"/>
    <cellStyle name="Normal 7 2 2 2" xfId="117" xr:uid="{00000000-0005-0000-0000-0000B6030000}"/>
    <cellStyle name="Normal 7 2 2 2 2" xfId="304" xr:uid="{00000000-0005-0000-0000-0000B7030000}"/>
    <cellStyle name="Normal 7 2 2 2 2 2" xfId="418" xr:uid="{00000000-0005-0000-0000-0000B8030000}"/>
    <cellStyle name="Normal 7 2 2 2 2 2 2" xfId="630" xr:uid="{00000000-0005-0000-0000-0000B9030000}"/>
    <cellStyle name="Normal 7 2 2 2 2 2 2 2" xfId="1118" xr:uid="{00000000-0005-0000-0000-0000BA030000}"/>
    <cellStyle name="Normal 7 2 2 2 2 2 2 3" xfId="1430" xr:uid="{00000000-0005-0000-0000-0000BB030000}"/>
    <cellStyle name="Normal 7 2 2 2 2 2 3" xfId="906" xr:uid="{00000000-0005-0000-0000-0000BC030000}"/>
    <cellStyle name="Normal 7 2 2 2 2 2 4" xfId="1429" xr:uid="{00000000-0005-0000-0000-0000BD030000}"/>
    <cellStyle name="Normal 7 2 2 2 2 3" xfId="524" xr:uid="{00000000-0005-0000-0000-0000BE030000}"/>
    <cellStyle name="Normal 7 2 2 2 2 3 2" xfId="1012" xr:uid="{00000000-0005-0000-0000-0000BF030000}"/>
    <cellStyle name="Normal 7 2 2 2 2 3 3" xfId="1431" xr:uid="{00000000-0005-0000-0000-0000C0030000}"/>
    <cellStyle name="Normal 7 2 2 2 2 4" xfId="800" xr:uid="{00000000-0005-0000-0000-0000C1030000}"/>
    <cellStyle name="Normal 7 2 2 2 2 5" xfId="1428" xr:uid="{00000000-0005-0000-0000-0000C2030000}"/>
    <cellStyle name="Normal 7 2 2 2 3" xfId="250" xr:uid="{00000000-0005-0000-0000-0000C3030000}"/>
    <cellStyle name="Normal 7 2 2 2 3 2" xfId="372" xr:uid="{00000000-0005-0000-0000-0000C4030000}"/>
    <cellStyle name="Normal 7 2 2 2 3 2 2" xfId="584" xr:uid="{00000000-0005-0000-0000-0000C5030000}"/>
    <cellStyle name="Normal 7 2 2 2 3 2 2 2" xfId="1072" xr:uid="{00000000-0005-0000-0000-0000C6030000}"/>
    <cellStyle name="Normal 7 2 2 2 3 2 2 3" xfId="1434" xr:uid="{00000000-0005-0000-0000-0000C7030000}"/>
    <cellStyle name="Normal 7 2 2 2 3 2 3" xfId="860" xr:uid="{00000000-0005-0000-0000-0000C8030000}"/>
    <cellStyle name="Normal 7 2 2 2 3 2 4" xfId="1433" xr:uid="{00000000-0005-0000-0000-0000C9030000}"/>
    <cellStyle name="Normal 7 2 2 2 3 3" xfId="478" xr:uid="{00000000-0005-0000-0000-0000CA030000}"/>
    <cellStyle name="Normal 7 2 2 2 3 3 2" xfId="966" xr:uid="{00000000-0005-0000-0000-0000CB030000}"/>
    <cellStyle name="Normal 7 2 2 2 3 3 3" xfId="1435" xr:uid="{00000000-0005-0000-0000-0000CC030000}"/>
    <cellStyle name="Normal 7 2 2 2 3 4" xfId="754" xr:uid="{00000000-0005-0000-0000-0000CD030000}"/>
    <cellStyle name="Normal 7 2 2 2 3 5" xfId="1432" xr:uid="{00000000-0005-0000-0000-0000CE030000}"/>
    <cellStyle name="Normal 7 2 2 2 4" xfId="337" xr:uid="{00000000-0005-0000-0000-0000CF030000}"/>
    <cellStyle name="Normal 7 2 2 2 4 2" xfId="549" xr:uid="{00000000-0005-0000-0000-0000D0030000}"/>
    <cellStyle name="Normal 7 2 2 2 4 2 2" xfId="1037" xr:uid="{00000000-0005-0000-0000-0000D1030000}"/>
    <cellStyle name="Normal 7 2 2 2 4 2 3" xfId="1437" xr:uid="{00000000-0005-0000-0000-0000D2030000}"/>
    <cellStyle name="Normal 7 2 2 2 4 3" xfId="825" xr:uid="{00000000-0005-0000-0000-0000D3030000}"/>
    <cellStyle name="Normal 7 2 2 2 4 4" xfId="1436" xr:uid="{00000000-0005-0000-0000-0000D4030000}"/>
    <cellStyle name="Normal 7 2 2 2 5" xfId="443" xr:uid="{00000000-0005-0000-0000-0000D5030000}"/>
    <cellStyle name="Normal 7 2 2 2 5 2" xfId="931" xr:uid="{00000000-0005-0000-0000-0000D6030000}"/>
    <cellStyle name="Normal 7 2 2 2 5 3" xfId="1438" xr:uid="{00000000-0005-0000-0000-0000D7030000}"/>
    <cellStyle name="Normal 7 2 2 2 6" xfId="203" xr:uid="{00000000-0005-0000-0000-0000D8030000}"/>
    <cellStyle name="Normal 7 2 2 2 6 2" xfId="718" xr:uid="{00000000-0005-0000-0000-0000D9030000}"/>
    <cellStyle name="Normal 7 2 2 2 6 3" xfId="1439" xr:uid="{00000000-0005-0000-0000-0000DA030000}"/>
    <cellStyle name="Normal 7 2 2 2 7" xfId="692" xr:uid="{00000000-0005-0000-0000-0000DB030000}"/>
    <cellStyle name="Normal 7 2 2 2 8" xfId="1427" xr:uid="{00000000-0005-0000-0000-0000DC030000}"/>
    <cellStyle name="Normal 7 2 2 3" xfId="285" xr:uid="{00000000-0005-0000-0000-0000DD030000}"/>
    <cellStyle name="Normal 7 2 2 3 2" xfId="401" xr:uid="{00000000-0005-0000-0000-0000DE030000}"/>
    <cellStyle name="Normal 7 2 2 3 2 2" xfId="613" xr:uid="{00000000-0005-0000-0000-0000DF030000}"/>
    <cellStyle name="Normal 7 2 2 3 2 2 2" xfId="1101" xr:uid="{00000000-0005-0000-0000-0000E0030000}"/>
    <cellStyle name="Normal 7 2 2 3 2 2 3" xfId="1442" xr:uid="{00000000-0005-0000-0000-0000E1030000}"/>
    <cellStyle name="Normal 7 2 2 3 2 3" xfId="889" xr:uid="{00000000-0005-0000-0000-0000E2030000}"/>
    <cellStyle name="Normal 7 2 2 3 2 4" xfId="1441" xr:uid="{00000000-0005-0000-0000-0000E3030000}"/>
    <cellStyle name="Normal 7 2 2 3 3" xfId="507" xr:uid="{00000000-0005-0000-0000-0000E4030000}"/>
    <cellStyle name="Normal 7 2 2 3 3 2" xfId="995" xr:uid="{00000000-0005-0000-0000-0000E5030000}"/>
    <cellStyle name="Normal 7 2 2 3 3 3" xfId="1443" xr:uid="{00000000-0005-0000-0000-0000E6030000}"/>
    <cellStyle name="Normal 7 2 2 3 4" xfId="783" xr:uid="{00000000-0005-0000-0000-0000E7030000}"/>
    <cellStyle name="Normal 7 2 2 3 5" xfId="1440" xr:uid="{00000000-0005-0000-0000-0000E8030000}"/>
    <cellStyle name="Normal 7 2 2 4" xfId="249" xr:uid="{00000000-0005-0000-0000-0000E9030000}"/>
    <cellStyle name="Normal 7 2 2 4 2" xfId="371" xr:uid="{00000000-0005-0000-0000-0000EA030000}"/>
    <cellStyle name="Normal 7 2 2 4 2 2" xfId="583" xr:uid="{00000000-0005-0000-0000-0000EB030000}"/>
    <cellStyle name="Normal 7 2 2 4 2 2 2" xfId="1071" xr:uid="{00000000-0005-0000-0000-0000EC030000}"/>
    <cellStyle name="Normal 7 2 2 4 2 2 3" xfId="1446" xr:uid="{00000000-0005-0000-0000-0000ED030000}"/>
    <cellStyle name="Normal 7 2 2 4 2 3" xfId="859" xr:uid="{00000000-0005-0000-0000-0000EE030000}"/>
    <cellStyle name="Normal 7 2 2 4 2 4" xfId="1445" xr:uid="{00000000-0005-0000-0000-0000EF030000}"/>
    <cellStyle name="Normal 7 2 2 4 3" xfId="477" xr:uid="{00000000-0005-0000-0000-0000F0030000}"/>
    <cellStyle name="Normal 7 2 2 4 3 2" xfId="965" xr:uid="{00000000-0005-0000-0000-0000F1030000}"/>
    <cellStyle name="Normal 7 2 2 4 3 3" xfId="1447" xr:uid="{00000000-0005-0000-0000-0000F2030000}"/>
    <cellStyle name="Normal 7 2 2 4 4" xfId="753" xr:uid="{00000000-0005-0000-0000-0000F3030000}"/>
    <cellStyle name="Normal 7 2 2 4 5" xfId="1444" xr:uid="{00000000-0005-0000-0000-0000F4030000}"/>
    <cellStyle name="Normal 7 2 2 5" xfId="336" xr:uid="{00000000-0005-0000-0000-0000F5030000}"/>
    <cellStyle name="Normal 7 2 2 5 2" xfId="548" xr:uid="{00000000-0005-0000-0000-0000F6030000}"/>
    <cellStyle name="Normal 7 2 2 5 2 2" xfId="1036" xr:uid="{00000000-0005-0000-0000-0000F7030000}"/>
    <cellStyle name="Normal 7 2 2 5 2 3" xfId="1449" xr:uid="{00000000-0005-0000-0000-0000F8030000}"/>
    <cellStyle name="Normal 7 2 2 5 3" xfId="824" xr:uid="{00000000-0005-0000-0000-0000F9030000}"/>
    <cellStyle name="Normal 7 2 2 5 4" xfId="1448" xr:uid="{00000000-0005-0000-0000-0000FA030000}"/>
    <cellStyle name="Normal 7 2 2 6" xfId="442" xr:uid="{00000000-0005-0000-0000-0000FB030000}"/>
    <cellStyle name="Normal 7 2 2 6 2" xfId="930" xr:uid="{00000000-0005-0000-0000-0000FC030000}"/>
    <cellStyle name="Normal 7 2 2 6 3" xfId="1450" xr:uid="{00000000-0005-0000-0000-0000FD030000}"/>
    <cellStyle name="Normal 7 2 2 7" xfId="202" xr:uid="{00000000-0005-0000-0000-0000FE030000}"/>
    <cellStyle name="Normal 7 2 2 7 2" xfId="717" xr:uid="{00000000-0005-0000-0000-0000FF030000}"/>
    <cellStyle name="Normal 7 2 2 7 3" xfId="1451" xr:uid="{00000000-0005-0000-0000-000000040000}"/>
    <cellStyle name="Normal 7 2 2 8" xfId="669" xr:uid="{00000000-0005-0000-0000-000001040000}"/>
    <cellStyle name="Normal 7 2 2 9" xfId="1426" xr:uid="{00000000-0005-0000-0000-000002040000}"/>
    <cellStyle name="Normal 7 2 3" xfId="109" xr:uid="{00000000-0005-0000-0000-000003040000}"/>
    <cellStyle name="Normal 7 2 3 2" xfId="296" xr:uid="{00000000-0005-0000-0000-000004040000}"/>
    <cellStyle name="Normal 7 2 3 2 2" xfId="410" xr:uid="{00000000-0005-0000-0000-000005040000}"/>
    <cellStyle name="Normal 7 2 3 2 2 2" xfId="622" xr:uid="{00000000-0005-0000-0000-000006040000}"/>
    <cellStyle name="Normal 7 2 3 2 2 2 2" xfId="1110" xr:uid="{00000000-0005-0000-0000-000007040000}"/>
    <cellStyle name="Normal 7 2 3 2 2 2 3" xfId="1455" xr:uid="{00000000-0005-0000-0000-000008040000}"/>
    <cellStyle name="Normal 7 2 3 2 2 3" xfId="898" xr:uid="{00000000-0005-0000-0000-000009040000}"/>
    <cellStyle name="Normal 7 2 3 2 2 4" xfId="1454" xr:uid="{00000000-0005-0000-0000-00000A040000}"/>
    <cellStyle name="Normal 7 2 3 2 3" xfId="516" xr:uid="{00000000-0005-0000-0000-00000B040000}"/>
    <cellStyle name="Normal 7 2 3 2 3 2" xfId="1004" xr:uid="{00000000-0005-0000-0000-00000C040000}"/>
    <cellStyle name="Normal 7 2 3 2 3 3" xfId="1456" xr:uid="{00000000-0005-0000-0000-00000D040000}"/>
    <cellStyle name="Normal 7 2 3 2 4" xfId="792" xr:uid="{00000000-0005-0000-0000-00000E040000}"/>
    <cellStyle name="Normal 7 2 3 2 5" xfId="1453" xr:uid="{00000000-0005-0000-0000-00000F040000}"/>
    <cellStyle name="Normal 7 2 3 3" xfId="251" xr:uid="{00000000-0005-0000-0000-000010040000}"/>
    <cellStyle name="Normal 7 2 3 3 2" xfId="373" xr:uid="{00000000-0005-0000-0000-000011040000}"/>
    <cellStyle name="Normal 7 2 3 3 2 2" xfId="585" xr:uid="{00000000-0005-0000-0000-000012040000}"/>
    <cellStyle name="Normal 7 2 3 3 2 2 2" xfId="1073" xr:uid="{00000000-0005-0000-0000-000013040000}"/>
    <cellStyle name="Normal 7 2 3 3 2 2 3" xfId="1459" xr:uid="{00000000-0005-0000-0000-000014040000}"/>
    <cellStyle name="Normal 7 2 3 3 2 3" xfId="861" xr:uid="{00000000-0005-0000-0000-000015040000}"/>
    <cellStyle name="Normal 7 2 3 3 2 4" xfId="1458" xr:uid="{00000000-0005-0000-0000-000016040000}"/>
    <cellStyle name="Normal 7 2 3 3 3" xfId="479" xr:uid="{00000000-0005-0000-0000-000017040000}"/>
    <cellStyle name="Normal 7 2 3 3 3 2" xfId="967" xr:uid="{00000000-0005-0000-0000-000018040000}"/>
    <cellStyle name="Normal 7 2 3 3 3 3" xfId="1460" xr:uid="{00000000-0005-0000-0000-000019040000}"/>
    <cellStyle name="Normal 7 2 3 3 4" xfId="755" xr:uid="{00000000-0005-0000-0000-00001A040000}"/>
    <cellStyle name="Normal 7 2 3 3 5" xfId="1457" xr:uid="{00000000-0005-0000-0000-00001B040000}"/>
    <cellStyle name="Normal 7 2 3 4" xfId="338" xr:uid="{00000000-0005-0000-0000-00001C040000}"/>
    <cellStyle name="Normal 7 2 3 4 2" xfId="550" xr:uid="{00000000-0005-0000-0000-00001D040000}"/>
    <cellStyle name="Normal 7 2 3 4 2 2" xfId="1038" xr:uid="{00000000-0005-0000-0000-00001E040000}"/>
    <cellStyle name="Normal 7 2 3 4 2 3" xfId="1462" xr:uid="{00000000-0005-0000-0000-00001F040000}"/>
    <cellStyle name="Normal 7 2 3 4 3" xfId="826" xr:uid="{00000000-0005-0000-0000-000020040000}"/>
    <cellStyle name="Normal 7 2 3 4 4" xfId="1461" xr:uid="{00000000-0005-0000-0000-000021040000}"/>
    <cellStyle name="Normal 7 2 3 5" xfId="444" xr:uid="{00000000-0005-0000-0000-000022040000}"/>
    <cellStyle name="Normal 7 2 3 5 2" xfId="932" xr:uid="{00000000-0005-0000-0000-000023040000}"/>
    <cellStyle name="Normal 7 2 3 5 3" xfId="1463" xr:uid="{00000000-0005-0000-0000-000024040000}"/>
    <cellStyle name="Normal 7 2 3 6" xfId="204" xr:uid="{00000000-0005-0000-0000-000025040000}"/>
    <cellStyle name="Normal 7 2 3 6 2" xfId="719" xr:uid="{00000000-0005-0000-0000-000026040000}"/>
    <cellStyle name="Normal 7 2 3 6 3" xfId="1464" xr:uid="{00000000-0005-0000-0000-000027040000}"/>
    <cellStyle name="Normal 7 2 3 7" xfId="684" xr:uid="{00000000-0005-0000-0000-000028040000}"/>
    <cellStyle name="Normal 7 2 3 8" xfId="1452" xr:uid="{00000000-0005-0000-0000-000029040000}"/>
    <cellStyle name="Normal 7 2 4" xfId="277" xr:uid="{00000000-0005-0000-0000-00002A040000}"/>
    <cellStyle name="Normal 7 2 4 2" xfId="393" xr:uid="{00000000-0005-0000-0000-00002B040000}"/>
    <cellStyle name="Normal 7 2 4 2 2" xfId="605" xr:uid="{00000000-0005-0000-0000-00002C040000}"/>
    <cellStyle name="Normal 7 2 4 2 2 2" xfId="1093" xr:uid="{00000000-0005-0000-0000-00002D040000}"/>
    <cellStyle name="Normal 7 2 4 2 2 3" xfId="1467" xr:uid="{00000000-0005-0000-0000-00002E040000}"/>
    <cellStyle name="Normal 7 2 4 2 3" xfId="881" xr:uid="{00000000-0005-0000-0000-00002F040000}"/>
    <cellStyle name="Normal 7 2 4 2 4" xfId="1466" xr:uid="{00000000-0005-0000-0000-000030040000}"/>
    <cellStyle name="Normal 7 2 4 3" xfId="499" xr:uid="{00000000-0005-0000-0000-000031040000}"/>
    <cellStyle name="Normal 7 2 4 3 2" xfId="987" xr:uid="{00000000-0005-0000-0000-000032040000}"/>
    <cellStyle name="Normal 7 2 4 3 3" xfId="1468" xr:uid="{00000000-0005-0000-0000-000033040000}"/>
    <cellStyle name="Normal 7 2 4 4" xfId="775" xr:uid="{00000000-0005-0000-0000-000034040000}"/>
    <cellStyle name="Normal 7 2 4 5" xfId="1465" xr:uid="{00000000-0005-0000-0000-000035040000}"/>
    <cellStyle name="Normal 7 2 5" xfId="248" xr:uid="{00000000-0005-0000-0000-000036040000}"/>
    <cellStyle name="Normal 7 2 5 2" xfId="370" xr:uid="{00000000-0005-0000-0000-000037040000}"/>
    <cellStyle name="Normal 7 2 5 2 2" xfId="582" xr:uid="{00000000-0005-0000-0000-000038040000}"/>
    <cellStyle name="Normal 7 2 5 2 2 2" xfId="1070" xr:uid="{00000000-0005-0000-0000-000039040000}"/>
    <cellStyle name="Normal 7 2 5 2 2 3" xfId="1471" xr:uid="{00000000-0005-0000-0000-00003A040000}"/>
    <cellStyle name="Normal 7 2 5 2 3" xfId="858" xr:uid="{00000000-0005-0000-0000-00003B040000}"/>
    <cellStyle name="Normal 7 2 5 2 4" xfId="1470" xr:uid="{00000000-0005-0000-0000-00003C040000}"/>
    <cellStyle name="Normal 7 2 5 3" xfId="476" xr:uid="{00000000-0005-0000-0000-00003D040000}"/>
    <cellStyle name="Normal 7 2 5 3 2" xfId="964" xr:uid="{00000000-0005-0000-0000-00003E040000}"/>
    <cellStyle name="Normal 7 2 5 3 3" xfId="1472" xr:uid="{00000000-0005-0000-0000-00003F040000}"/>
    <cellStyle name="Normal 7 2 5 4" xfId="752" xr:uid="{00000000-0005-0000-0000-000040040000}"/>
    <cellStyle name="Normal 7 2 5 5" xfId="1469" xr:uid="{00000000-0005-0000-0000-000041040000}"/>
    <cellStyle name="Normal 7 2 6" xfId="335" xr:uid="{00000000-0005-0000-0000-000042040000}"/>
    <cellStyle name="Normal 7 2 6 2" xfId="547" xr:uid="{00000000-0005-0000-0000-000043040000}"/>
    <cellStyle name="Normal 7 2 6 2 2" xfId="1035" xr:uid="{00000000-0005-0000-0000-000044040000}"/>
    <cellStyle name="Normal 7 2 6 2 3" xfId="1474" xr:uid="{00000000-0005-0000-0000-000045040000}"/>
    <cellStyle name="Normal 7 2 6 3" xfId="823" xr:uid="{00000000-0005-0000-0000-000046040000}"/>
    <cellStyle name="Normal 7 2 6 4" xfId="1473" xr:uid="{00000000-0005-0000-0000-000047040000}"/>
    <cellStyle name="Normal 7 2 7" xfId="441" xr:uid="{00000000-0005-0000-0000-000048040000}"/>
    <cellStyle name="Normal 7 2 7 2" xfId="929" xr:uid="{00000000-0005-0000-0000-000049040000}"/>
    <cellStyle name="Normal 7 2 7 3" xfId="1475" xr:uid="{00000000-0005-0000-0000-00004A040000}"/>
    <cellStyle name="Normal 7 2 8" xfId="201" xr:uid="{00000000-0005-0000-0000-00004B040000}"/>
    <cellStyle name="Normal 7 2 8 2" xfId="716" xr:uid="{00000000-0005-0000-0000-00004C040000}"/>
    <cellStyle name="Normal 7 2 8 3" xfId="1476" xr:uid="{00000000-0005-0000-0000-00004D040000}"/>
    <cellStyle name="Normal 7 2 9" xfId="661" xr:uid="{00000000-0005-0000-0000-00004E040000}"/>
    <cellStyle name="Normal 7 3" xfId="60" xr:uid="{00000000-0005-0000-0000-00004F040000}"/>
    <cellStyle name="Normal 7 3 2" xfId="116" xr:uid="{00000000-0005-0000-0000-000050040000}"/>
    <cellStyle name="Normal 7 3 2 2" xfId="303" xr:uid="{00000000-0005-0000-0000-000051040000}"/>
    <cellStyle name="Normal 7 3 2 2 2" xfId="417" xr:uid="{00000000-0005-0000-0000-000052040000}"/>
    <cellStyle name="Normal 7 3 2 2 2 2" xfId="629" xr:uid="{00000000-0005-0000-0000-000053040000}"/>
    <cellStyle name="Normal 7 3 2 2 2 2 2" xfId="1117" xr:uid="{00000000-0005-0000-0000-000054040000}"/>
    <cellStyle name="Normal 7 3 2 2 2 2 3" xfId="1481" xr:uid="{00000000-0005-0000-0000-000055040000}"/>
    <cellStyle name="Normal 7 3 2 2 2 3" xfId="905" xr:uid="{00000000-0005-0000-0000-000056040000}"/>
    <cellStyle name="Normal 7 3 2 2 2 4" xfId="1480" xr:uid="{00000000-0005-0000-0000-000057040000}"/>
    <cellStyle name="Normal 7 3 2 2 3" xfId="523" xr:uid="{00000000-0005-0000-0000-000058040000}"/>
    <cellStyle name="Normal 7 3 2 2 3 2" xfId="1011" xr:uid="{00000000-0005-0000-0000-000059040000}"/>
    <cellStyle name="Normal 7 3 2 2 3 3" xfId="1482" xr:uid="{00000000-0005-0000-0000-00005A040000}"/>
    <cellStyle name="Normal 7 3 2 2 4" xfId="799" xr:uid="{00000000-0005-0000-0000-00005B040000}"/>
    <cellStyle name="Normal 7 3 2 2 5" xfId="1479" xr:uid="{00000000-0005-0000-0000-00005C040000}"/>
    <cellStyle name="Normal 7 3 2 3" xfId="253" xr:uid="{00000000-0005-0000-0000-00005D040000}"/>
    <cellStyle name="Normal 7 3 2 3 2" xfId="375" xr:uid="{00000000-0005-0000-0000-00005E040000}"/>
    <cellStyle name="Normal 7 3 2 3 2 2" xfId="587" xr:uid="{00000000-0005-0000-0000-00005F040000}"/>
    <cellStyle name="Normal 7 3 2 3 2 2 2" xfId="1075" xr:uid="{00000000-0005-0000-0000-000060040000}"/>
    <cellStyle name="Normal 7 3 2 3 2 2 3" xfId="1485" xr:uid="{00000000-0005-0000-0000-000061040000}"/>
    <cellStyle name="Normal 7 3 2 3 2 3" xfId="863" xr:uid="{00000000-0005-0000-0000-000062040000}"/>
    <cellStyle name="Normal 7 3 2 3 2 4" xfId="1484" xr:uid="{00000000-0005-0000-0000-000063040000}"/>
    <cellStyle name="Normal 7 3 2 3 3" xfId="481" xr:uid="{00000000-0005-0000-0000-000064040000}"/>
    <cellStyle name="Normal 7 3 2 3 3 2" xfId="969" xr:uid="{00000000-0005-0000-0000-000065040000}"/>
    <cellStyle name="Normal 7 3 2 3 3 3" xfId="1486" xr:uid="{00000000-0005-0000-0000-000066040000}"/>
    <cellStyle name="Normal 7 3 2 3 4" xfId="757" xr:uid="{00000000-0005-0000-0000-000067040000}"/>
    <cellStyle name="Normal 7 3 2 3 5" xfId="1483" xr:uid="{00000000-0005-0000-0000-000068040000}"/>
    <cellStyle name="Normal 7 3 2 4" xfId="340" xr:uid="{00000000-0005-0000-0000-000069040000}"/>
    <cellStyle name="Normal 7 3 2 4 2" xfId="552" xr:uid="{00000000-0005-0000-0000-00006A040000}"/>
    <cellStyle name="Normal 7 3 2 4 2 2" xfId="1040" xr:uid="{00000000-0005-0000-0000-00006B040000}"/>
    <cellStyle name="Normal 7 3 2 4 2 3" xfId="1488" xr:uid="{00000000-0005-0000-0000-00006C040000}"/>
    <cellStyle name="Normal 7 3 2 4 3" xfId="828" xr:uid="{00000000-0005-0000-0000-00006D040000}"/>
    <cellStyle name="Normal 7 3 2 4 4" xfId="1487" xr:uid="{00000000-0005-0000-0000-00006E040000}"/>
    <cellStyle name="Normal 7 3 2 5" xfId="446" xr:uid="{00000000-0005-0000-0000-00006F040000}"/>
    <cellStyle name="Normal 7 3 2 5 2" xfId="934" xr:uid="{00000000-0005-0000-0000-000070040000}"/>
    <cellStyle name="Normal 7 3 2 5 3" xfId="1489" xr:uid="{00000000-0005-0000-0000-000071040000}"/>
    <cellStyle name="Normal 7 3 2 6" xfId="206" xr:uid="{00000000-0005-0000-0000-000072040000}"/>
    <cellStyle name="Normal 7 3 2 6 2" xfId="721" xr:uid="{00000000-0005-0000-0000-000073040000}"/>
    <cellStyle name="Normal 7 3 2 6 3" xfId="1490" xr:uid="{00000000-0005-0000-0000-000074040000}"/>
    <cellStyle name="Normal 7 3 2 7" xfId="691" xr:uid="{00000000-0005-0000-0000-000075040000}"/>
    <cellStyle name="Normal 7 3 2 8" xfId="1478" xr:uid="{00000000-0005-0000-0000-000076040000}"/>
    <cellStyle name="Normal 7 3 3" xfId="284" xr:uid="{00000000-0005-0000-0000-000077040000}"/>
    <cellStyle name="Normal 7 3 3 2" xfId="400" xr:uid="{00000000-0005-0000-0000-000078040000}"/>
    <cellStyle name="Normal 7 3 3 2 2" xfId="612" xr:uid="{00000000-0005-0000-0000-000079040000}"/>
    <cellStyle name="Normal 7 3 3 2 2 2" xfId="1100" xr:uid="{00000000-0005-0000-0000-00007A040000}"/>
    <cellStyle name="Normal 7 3 3 2 2 3" xfId="1493" xr:uid="{00000000-0005-0000-0000-00007B040000}"/>
    <cellStyle name="Normal 7 3 3 2 3" xfId="888" xr:uid="{00000000-0005-0000-0000-00007C040000}"/>
    <cellStyle name="Normal 7 3 3 2 4" xfId="1492" xr:uid="{00000000-0005-0000-0000-00007D040000}"/>
    <cellStyle name="Normal 7 3 3 3" xfId="506" xr:uid="{00000000-0005-0000-0000-00007E040000}"/>
    <cellStyle name="Normal 7 3 3 3 2" xfId="994" xr:uid="{00000000-0005-0000-0000-00007F040000}"/>
    <cellStyle name="Normal 7 3 3 3 3" xfId="1494" xr:uid="{00000000-0005-0000-0000-000080040000}"/>
    <cellStyle name="Normal 7 3 3 4" xfId="782" xr:uid="{00000000-0005-0000-0000-000081040000}"/>
    <cellStyle name="Normal 7 3 3 5" xfId="1491" xr:uid="{00000000-0005-0000-0000-000082040000}"/>
    <cellStyle name="Normal 7 3 4" xfId="252" xr:uid="{00000000-0005-0000-0000-000083040000}"/>
    <cellStyle name="Normal 7 3 4 2" xfId="374" xr:uid="{00000000-0005-0000-0000-000084040000}"/>
    <cellStyle name="Normal 7 3 4 2 2" xfId="586" xr:uid="{00000000-0005-0000-0000-000085040000}"/>
    <cellStyle name="Normal 7 3 4 2 2 2" xfId="1074" xr:uid="{00000000-0005-0000-0000-000086040000}"/>
    <cellStyle name="Normal 7 3 4 2 2 3" xfId="1497" xr:uid="{00000000-0005-0000-0000-000087040000}"/>
    <cellStyle name="Normal 7 3 4 2 3" xfId="862" xr:uid="{00000000-0005-0000-0000-000088040000}"/>
    <cellStyle name="Normal 7 3 4 2 4" xfId="1496" xr:uid="{00000000-0005-0000-0000-000089040000}"/>
    <cellStyle name="Normal 7 3 4 3" xfId="480" xr:uid="{00000000-0005-0000-0000-00008A040000}"/>
    <cellStyle name="Normal 7 3 4 3 2" xfId="968" xr:uid="{00000000-0005-0000-0000-00008B040000}"/>
    <cellStyle name="Normal 7 3 4 3 3" xfId="1498" xr:uid="{00000000-0005-0000-0000-00008C040000}"/>
    <cellStyle name="Normal 7 3 4 4" xfId="756" xr:uid="{00000000-0005-0000-0000-00008D040000}"/>
    <cellStyle name="Normal 7 3 4 5" xfId="1495" xr:uid="{00000000-0005-0000-0000-00008E040000}"/>
    <cellStyle name="Normal 7 3 5" xfId="339" xr:uid="{00000000-0005-0000-0000-00008F040000}"/>
    <cellStyle name="Normal 7 3 5 2" xfId="551" xr:uid="{00000000-0005-0000-0000-000090040000}"/>
    <cellStyle name="Normal 7 3 5 2 2" xfId="1039" xr:uid="{00000000-0005-0000-0000-000091040000}"/>
    <cellStyle name="Normal 7 3 5 2 3" xfId="1500" xr:uid="{00000000-0005-0000-0000-000092040000}"/>
    <cellStyle name="Normal 7 3 5 3" xfId="827" xr:uid="{00000000-0005-0000-0000-000093040000}"/>
    <cellStyle name="Normal 7 3 5 4" xfId="1499" xr:uid="{00000000-0005-0000-0000-000094040000}"/>
    <cellStyle name="Normal 7 3 6" xfId="445" xr:uid="{00000000-0005-0000-0000-000095040000}"/>
    <cellStyle name="Normal 7 3 6 2" xfId="933" xr:uid="{00000000-0005-0000-0000-000096040000}"/>
    <cellStyle name="Normal 7 3 6 3" xfId="1501" xr:uid="{00000000-0005-0000-0000-000097040000}"/>
    <cellStyle name="Normal 7 3 7" xfId="205" xr:uid="{00000000-0005-0000-0000-000098040000}"/>
    <cellStyle name="Normal 7 3 7 2" xfId="720" xr:uid="{00000000-0005-0000-0000-000099040000}"/>
    <cellStyle name="Normal 7 3 7 3" xfId="1502" xr:uid="{00000000-0005-0000-0000-00009A040000}"/>
    <cellStyle name="Normal 7 3 8" xfId="668" xr:uid="{00000000-0005-0000-0000-00009B040000}"/>
    <cellStyle name="Normal 7 3 9" xfId="1477" xr:uid="{00000000-0005-0000-0000-00009C040000}"/>
    <cellStyle name="Normal 7 4" xfId="92" xr:uid="{00000000-0005-0000-0000-00009D040000}"/>
    <cellStyle name="Normal 7 4 2" xfId="291" xr:uid="{00000000-0005-0000-0000-00009E040000}"/>
    <cellStyle name="Normal 7 4 2 2" xfId="406" xr:uid="{00000000-0005-0000-0000-00009F040000}"/>
    <cellStyle name="Normal 7 4 2 2 2" xfId="618" xr:uid="{00000000-0005-0000-0000-0000A0040000}"/>
    <cellStyle name="Normal 7 4 2 2 2 2" xfId="1106" xr:uid="{00000000-0005-0000-0000-0000A1040000}"/>
    <cellStyle name="Normal 7 4 2 2 2 3" xfId="1506" xr:uid="{00000000-0005-0000-0000-0000A2040000}"/>
    <cellStyle name="Normal 7 4 2 2 3" xfId="894" xr:uid="{00000000-0005-0000-0000-0000A3040000}"/>
    <cellStyle name="Normal 7 4 2 2 4" xfId="1505" xr:uid="{00000000-0005-0000-0000-0000A4040000}"/>
    <cellStyle name="Normal 7 4 2 3" xfId="512" xr:uid="{00000000-0005-0000-0000-0000A5040000}"/>
    <cellStyle name="Normal 7 4 2 3 2" xfId="1000" xr:uid="{00000000-0005-0000-0000-0000A6040000}"/>
    <cellStyle name="Normal 7 4 2 3 3" xfId="1507" xr:uid="{00000000-0005-0000-0000-0000A7040000}"/>
    <cellStyle name="Normal 7 4 2 4" xfId="788" xr:uid="{00000000-0005-0000-0000-0000A8040000}"/>
    <cellStyle name="Normal 7 4 2 5" xfId="1504" xr:uid="{00000000-0005-0000-0000-0000A9040000}"/>
    <cellStyle name="Normal 7 4 3" xfId="254" xr:uid="{00000000-0005-0000-0000-0000AA040000}"/>
    <cellStyle name="Normal 7 4 3 2" xfId="376" xr:uid="{00000000-0005-0000-0000-0000AB040000}"/>
    <cellStyle name="Normal 7 4 3 2 2" xfId="588" xr:uid="{00000000-0005-0000-0000-0000AC040000}"/>
    <cellStyle name="Normal 7 4 3 2 2 2" xfId="1076" xr:uid="{00000000-0005-0000-0000-0000AD040000}"/>
    <cellStyle name="Normal 7 4 3 2 2 3" xfId="1510" xr:uid="{00000000-0005-0000-0000-0000AE040000}"/>
    <cellStyle name="Normal 7 4 3 2 3" xfId="864" xr:uid="{00000000-0005-0000-0000-0000AF040000}"/>
    <cellStyle name="Normal 7 4 3 2 4" xfId="1509" xr:uid="{00000000-0005-0000-0000-0000B0040000}"/>
    <cellStyle name="Normal 7 4 3 3" xfId="482" xr:uid="{00000000-0005-0000-0000-0000B1040000}"/>
    <cellStyle name="Normal 7 4 3 3 2" xfId="970" xr:uid="{00000000-0005-0000-0000-0000B2040000}"/>
    <cellStyle name="Normal 7 4 3 3 3" xfId="1511" xr:uid="{00000000-0005-0000-0000-0000B3040000}"/>
    <cellStyle name="Normal 7 4 3 4" xfId="758" xr:uid="{00000000-0005-0000-0000-0000B4040000}"/>
    <cellStyle name="Normal 7 4 3 5" xfId="1508" xr:uid="{00000000-0005-0000-0000-0000B5040000}"/>
    <cellStyle name="Normal 7 4 4" xfId="341" xr:uid="{00000000-0005-0000-0000-0000B6040000}"/>
    <cellStyle name="Normal 7 4 4 2" xfId="553" xr:uid="{00000000-0005-0000-0000-0000B7040000}"/>
    <cellStyle name="Normal 7 4 4 2 2" xfId="1041" xr:uid="{00000000-0005-0000-0000-0000B8040000}"/>
    <cellStyle name="Normal 7 4 4 2 3" xfId="1513" xr:uid="{00000000-0005-0000-0000-0000B9040000}"/>
    <cellStyle name="Normal 7 4 4 3" xfId="829" xr:uid="{00000000-0005-0000-0000-0000BA040000}"/>
    <cellStyle name="Normal 7 4 4 4" xfId="1512" xr:uid="{00000000-0005-0000-0000-0000BB040000}"/>
    <cellStyle name="Normal 7 4 5" xfId="447" xr:uid="{00000000-0005-0000-0000-0000BC040000}"/>
    <cellStyle name="Normal 7 4 5 2" xfId="935" xr:uid="{00000000-0005-0000-0000-0000BD040000}"/>
    <cellStyle name="Normal 7 4 5 3" xfId="1514" xr:uid="{00000000-0005-0000-0000-0000BE040000}"/>
    <cellStyle name="Normal 7 4 6" xfId="207" xr:uid="{00000000-0005-0000-0000-0000BF040000}"/>
    <cellStyle name="Normal 7 4 6 2" xfId="722" xr:uid="{00000000-0005-0000-0000-0000C0040000}"/>
    <cellStyle name="Normal 7 4 6 3" xfId="1515" xr:uid="{00000000-0005-0000-0000-0000C1040000}"/>
    <cellStyle name="Normal 7 4 7" xfId="674" xr:uid="{00000000-0005-0000-0000-0000C2040000}"/>
    <cellStyle name="Normal 7 4 8" xfId="1503" xr:uid="{00000000-0005-0000-0000-0000C3040000}"/>
    <cellStyle name="Normal 7 5" xfId="269" xr:uid="{00000000-0005-0000-0000-0000C4040000}"/>
    <cellStyle name="Normal 7 5 2" xfId="389" xr:uid="{00000000-0005-0000-0000-0000C5040000}"/>
    <cellStyle name="Normal 7 5 2 2" xfId="601" xr:uid="{00000000-0005-0000-0000-0000C6040000}"/>
    <cellStyle name="Normal 7 5 2 2 2" xfId="1089" xr:uid="{00000000-0005-0000-0000-0000C7040000}"/>
    <cellStyle name="Normal 7 5 2 2 3" xfId="1518" xr:uid="{00000000-0005-0000-0000-0000C8040000}"/>
    <cellStyle name="Normal 7 5 2 3" xfId="877" xr:uid="{00000000-0005-0000-0000-0000C9040000}"/>
    <cellStyle name="Normal 7 5 2 4" xfId="1517" xr:uid="{00000000-0005-0000-0000-0000CA040000}"/>
    <cellStyle name="Normal 7 5 3" xfId="495" xr:uid="{00000000-0005-0000-0000-0000CB040000}"/>
    <cellStyle name="Normal 7 5 3 2" xfId="983" xr:uid="{00000000-0005-0000-0000-0000CC040000}"/>
    <cellStyle name="Normal 7 5 3 3" xfId="1519" xr:uid="{00000000-0005-0000-0000-0000CD040000}"/>
    <cellStyle name="Normal 7 5 4" xfId="771" xr:uid="{00000000-0005-0000-0000-0000CE040000}"/>
    <cellStyle name="Normal 7 5 5" xfId="1516" xr:uid="{00000000-0005-0000-0000-0000CF040000}"/>
    <cellStyle name="Normal 7 6" xfId="247" xr:uid="{00000000-0005-0000-0000-0000D0040000}"/>
    <cellStyle name="Normal 7 6 2" xfId="369" xr:uid="{00000000-0005-0000-0000-0000D1040000}"/>
    <cellStyle name="Normal 7 6 2 2" xfId="581" xr:uid="{00000000-0005-0000-0000-0000D2040000}"/>
    <cellStyle name="Normal 7 6 2 2 2" xfId="1069" xr:uid="{00000000-0005-0000-0000-0000D3040000}"/>
    <cellStyle name="Normal 7 6 2 2 3" xfId="1522" xr:uid="{00000000-0005-0000-0000-0000D4040000}"/>
    <cellStyle name="Normal 7 6 2 3" xfId="857" xr:uid="{00000000-0005-0000-0000-0000D5040000}"/>
    <cellStyle name="Normal 7 6 2 4" xfId="1521" xr:uid="{00000000-0005-0000-0000-0000D6040000}"/>
    <cellStyle name="Normal 7 6 3" xfId="475" xr:uid="{00000000-0005-0000-0000-0000D7040000}"/>
    <cellStyle name="Normal 7 6 3 2" xfId="963" xr:uid="{00000000-0005-0000-0000-0000D8040000}"/>
    <cellStyle name="Normal 7 6 3 3" xfId="1523" xr:uid="{00000000-0005-0000-0000-0000D9040000}"/>
    <cellStyle name="Normal 7 6 4" xfId="751" xr:uid="{00000000-0005-0000-0000-0000DA040000}"/>
    <cellStyle name="Normal 7 6 5" xfId="1520" xr:uid="{00000000-0005-0000-0000-0000DB040000}"/>
    <cellStyle name="Normal 7 7" xfId="334" xr:uid="{00000000-0005-0000-0000-0000DC040000}"/>
    <cellStyle name="Normal 7 7 2" xfId="546" xr:uid="{00000000-0005-0000-0000-0000DD040000}"/>
    <cellStyle name="Normal 7 7 2 2" xfId="1034" xr:uid="{00000000-0005-0000-0000-0000DE040000}"/>
    <cellStyle name="Normal 7 7 2 3" xfId="1525" xr:uid="{00000000-0005-0000-0000-0000DF040000}"/>
    <cellStyle name="Normal 7 7 3" xfId="822" xr:uid="{00000000-0005-0000-0000-0000E0040000}"/>
    <cellStyle name="Normal 7 7 4" xfId="1524" xr:uid="{00000000-0005-0000-0000-0000E1040000}"/>
    <cellStyle name="Normal 7 8" xfId="440" xr:uid="{00000000-0005-0000-0000-0000E2040000}"/>
    <cellStyle name="Normal 7 8 2" xfId="928" xr:uid="{00000000-0005-0000-0000-0000E3040000}"/>
    <cellStyle name="Normal 7 8 3" xfId="1526" xr:uid="{00000000-0005-0000-0000-0000E4040000}"/>
    <cellStyle name="Normal 7 9" xfId="200" xr:uid="{00000000-0005-0000-0000-0000E5040000}"/>
    <cellStyle name="Normal 7 9 2" xfId="715" xr:uid="{00000000-0005-0000-0000-0000E6040000}"/>
    <cellStyle name="Normal 7 9 3" xfId="1527" xr:uid="{00000000-0005-0000-0000-0000E7040000}"/>
    <cellStyle name="Normal 8" xfId="30" xr:uid="{00000000-0005-0000-0000-0000E8040000}"/>
    <cellStyle name="Normal 8 10" xfId="658" xr:uid="{00000000-0005-0000-0000-0000E9040000}"/>
    <cellStyle name="Normal 8 11" xfId="1528" xr:uid="{00000000-0005-0000-0000-0000EA040000}"/>
    <cellStyle name="Normal 8 2" xfId="49" xr:uid="{00000000-0005-0000-0000-0000EB040000}"/>
    <cellStyle name="Normal 8 2 10" xfId="1529" xr:uid="{00000000-0005-0000-0000-0000EC040000}"/>
    <cellStyle name="Normal 8 2 2" xfId="63" xr:uid="{00000000-0005-0000-0000-0000ED040000}"/>
    <cellStyle name="Normal 8 2 2 2" xfId="119" xr:uid="{00000000-0005-0000-0000-0000EE040000}"/>
    <cellStyle name="Normal 8 2 2 2 2" xfId="306" xr:uid="{00000000-0005-0000-0000-0000EF040000}"/>
    <cellStyle name="Normal 8 2 2 2 2 2" xfId="420" xr:uid="{00000000-0005-0000-0000-0000F0040000}"/>
    <cellStyle name="Normal 8 2 2 2 2 2 2" xfId="632" xr:uid="{00000000-0005-0000-0000-0000F1040000}"/>
    <cellStyle name="Normal 8 2 2 2 2 2 2 2" xfId="1120" xr:uid="{00000000-0005-0000-0000-0000F2040000}"/>
    <cellStyle name="Normal 8 2 2 2 2 2 2 3" xfId="1534" xr:uid="{00000000-0005-0000-0000-0000F3040000}"/>
    <cellStyle name="Normal 8 2 2 2 2 2 3" xfId="908" xr:uid="{00000000-0005-0000-0000-0000F4040000}"/>
    <cellStyle name="Normal 8 2 2 2 2 2 4" xfId="1533" xr:uid="{00000000-0005-0000-0000-0000F5040000}"/>
    <cellStyle name="Normal 8 2 2 2 2 3" xfId="526" xr:uid="{00000000-0005-0000-0000-0000F6040000}"/>
    <cellStyle name="Normal 8 2 2 2 2 3 2" xfId="1014" xr:uid="{00000000-0005-0000-0000-0000F7040000}"/>
    <cellStyle name="Normal 8 2 2 2 2 3 3" xfId="1535" xr:uid="{00000000-0005-0000-0000-0000F8040000}"/>
    <cellStyle name="Normal 8 2 2 2 2 4" xfId="802" xr:uid="{00000000-0005-0000-0000-0000F9040000}"/>
    <cellStyle name="Normal 8 2 2 2 2 5" xfId="1532" xr:uid="{00000000-0005-0000-0000-0000FA040000}"/>
    <cellStyle name="Normal 8 2 2 2 3" xfId="258" xr:uid="{00000000-0005-0000-0000-0000FB040000}"/>
    <cellStyle name="Normal 8 2 2 2 3 2" xfId="380" xr:uid="{00000000-0005-0000-0000-0000FC040000}"/>
    <cellStyle name="Normal 8 2 2 2 3 2 2" xfId="592" xr:uid="{00000000-0005-0000-0000-0000FD040000}"/>
    <cellStyle name="Normal 8 2 2 2 3 2 2 2" xfId="1080" xr:uid="{00000000-0005-0000-0000-0000FE040000}"/>
    <cellStyle name="Normal 8 2 2 2 3 2 2 3" xfId="1538" xr:uid="{00000000-0005-0000-0000-0000FF040000}"/>
    <cellStyle name="Normal 8 2 2 2 3 2 3" xfId="868" xr:uid="{00000000-0005-0000-0000-000000050000}"/>
    <cellStyle name="Normal 8 2 2 2 3 2 4" xfId="1537" xr:uid="{00000000-0005-0000-0000-000001050000}"/>
    <cellStyle name="Normal 8 2 2 2 3 3" xfId="486" xr:uid="{00000000-0005-0000-0000-000002050000}"/>
    <cellStyle name="Normal 8 2 2 2 3 3 2" xfId="974" xr:uid="{00000000-0005-0000-0000-000003050000}"/>
    <cellStyle name="Normal 8 2 2 2 3 3 3" xfId="1539" xr:uid="{00000000-0005-0000-0000-000004050000}"/>
    <cellStyle name="Normal 8 2 2 2 3 4" xfId="762" xr:uid="{00000000-0005-0000-0000-000005050000}"/>
    <cellStyle name="Normal 8 2 2 2 3 5" xfId="1536" xr:uid="{00000000-0005-0000-0000-000006050000}"/>
    <cellStyle name="Normal 8 2 2 2 4" xfId="345" xr:uid="{00000000-0005-0000-0000-000007050000}"/>
    <cellStyle name="Normal 8 2 2 2 4 2" xfId="557" xr:uid="{00000000-0005-0000-0000-000008050000}"/>
    <cellStyle name="Normal 8 2 2 2 4 2 2" xfId="1045" xr:uid="{00000000-0005-0000-0000-000009050000}"/>
    <cellStyle name="Normal 8 2 2 2 4 2 3" xfId="1541" xr:uid="{00000000-0005-0000-0000-00000A050000}"/>
    <cellStyle name="Normal 8 2 2 2 4 3" xfId="833" xr:uid="{00000000-0005-0000-0000-00000B050000}"/>
    <cellStyle name="Normal 8 2 2 2 4 4" xfId="1540" xr:uid="{00000000-0005-0000-0000-00000C050000}"/>
    <cellStyle name="Normal 8 2 2 2 5" xfId="451" xr:uid="{00000000-0005-0000-0000-00000D050000}"/>
    <cellStyle name="Normal 8 2 2 2 5 2" xfId="939" xr:uid="{00000000-0005-0000-0000-00000E050000}"/>
    <cellStyle name="Normal 8 2 2 2 5 3" xfId="1542" xr:uid="{00000000-0005-0000-0000-00000F050000}"/>
    <cellStyle name="Normal 8 2 2 2 6" xfId="211" xr:uid="{00000000-0005-0000-0000-000010050000}"/>
    <cellStyle name="Normal 8 2 2 2 6 2" xfId="726" xr:uid="{00000000-0005-0000-0000-000011050000}"/>
    <cellStyle name="Normal 8 2 2 2 6 3" xfId="1543" xr:uid="{00000000-0005-0000-0000-000012050000}"/>
    <cellStyle name="Normal 8 2 2 2 7" xfId="694" xr:uid="{00000000-0005-0000-0000-000013050000}"/>
    <cellStyle name="Normal 8 2 2 2 8" xfId="1531" xr:uid="{00000000-0005-0000-0000-000014050000}"/>
    <cellStyle name="Normal 8 2 2 3" xfId="287" xr:uid="{00000000-0005-0000-0000-000015050000}"/>
    <cellStyle name="Normal 8 2 2 3 2" xfId="403" xr:uid="{00000000-0005-0000-0000-000016050000}"/>
    <cellStyle name="Normal 8 2 2 3 2 2" xfId="615" xr:uid="{00000000-0005-0000-0000-000017050000}"/>
    <cellStyle name="Normal 8 2 2 3 2 2 2" xfId="1103" xr:uid="{00000000-0005-0000-0000-000018050000}"/>
    <cellStyle name="Normal 8 2 2 3 2 2 3" xfId="1546" xr:uid="{00000000-0005-0000-0000-000019050000}"/>
    <cellStyle name="Normal 8 2 2 3 2 3" xfId="891" xr:uid="{00000000-0005-0000-0000-00001A050000}"/>
    <cellStyle name="Normal 8 2 2 3 2 4" xfId="1545" xr:uid="{00000000-0005-0000-0000-00001B050000}"/>
    <cellStyle name="Normal 8 2 2 3 3" xfId="509" xr:uid="{00000000-0005-0000-0000-00001C050000}"/>
    <cellStyle name="Normal 8 2 2 3 3 2" xfId="997" xr:uid="{00000000-0005-0000-0000-00001D050000}"/>
    <cellStyle name="Normal 8 2 2 3 3 3" xfId="1547" xr:uid="{00000000-0005-0000-0000-00001E050000}"/>
    <cellStyle name="Normal 8 2 2 3 4" xfId="785" xr:uid="{00000000-0005-0000-0000-00001F050000}"/>
    <cellStyle name="Normal 8 2 2 3 5" xfId="1544" xr:uid="{00000000-0005-0000-0000-000020050000}"/>
    <cellStyle name="Normal 8 2 2 4" xfId="257" xr:uid="{00000000-0005-0000-0000-000021050000}"/>
    <cellStyle name="Normal 8 2 2 4 2" xfId="379" xr:uid="{00000000-0005-0000-0000-000022050000}"/>
    <cellStyle name="Normal 8 2 2 4 2 2" xfId="591" xr:uid="{00000000-0005-0000-0000-000023050000}"/>
    <cellStyle name="Normal 8 2 2 4 2 2 2" xfId="1079" xr:uid="{00000000-0005-0000-0000-000024050000}"/>
    <cellStyle name="Normal 8 2 2 4 2 2 3" xfId="1550" xr:uid="{00000000-0005-0000-0000-000025050000}"/>
    <cellStyle name="Normal 8 2 2 4 2 3" xfId="867" xr:uid="{00000000-0005-0000-0000-000026050000}"/>
    <cellStyle name="Normal 8 2 2 4 2 4" xfId="1549" xr:uid="{00000000-0005-0000-0000-000027050000}"/>
    <cellStyle name="Normal 8 2 2 4 3" xfId="485" xr:uid="{00000000-0005-0000-0000-000028050000}"/>
    <cellStyle name="Normal 8 2 2 4 3 2" xfId="973" xr:uid="{00000000-0005-0000-0000-000029050000}"/>
    <cellStyle name="Normal 8 2 2 4 3 3" xfId="1551" xr:uid="{00000000-0005-0000-0000-00002A050000}"/>
    <cellStyle name="Normal 8 2 2 4 4" xfId="761" xr:uid="{00000000-0005-0000-0000-00002B050000}"/>
    <cellStyle name="Normal 8 2 2 4 5" xfId="1548" xr:uid="{00000000-0005-0000-0000-00002C050000}"/>
    <cellStyle name="Normal 8 2 2 5" xfId="344" xr:uid="{00000000-0005-0000-0000-00002D050000}"/>
    <cellStyle name="Normal 8 2 2 5 2" xfId="556" xr:uid="{00000000-0005-0000-0000-00002E050000}"/>
    <cellStyle name="Normal 8 2 2 5 2 2" xfId="1044" xr:uid="{00000000-0005-0000-0000-00002F050000}"/>
    <cellStyle name="Normal 8 2 2 5 2 3" xfId="1553" xr:uid="{00000000-0005-0000-0000-000030050000}"/>
    <cellStyle name="Normal 8 2 2 5 3" xfId="832" xr:uid="{00000000-0005-0000-0000-000031050000}"/>
    <cellStyle name="Normal 8 2 2 5 4" xfId="1552" xr:uid="{00000000-0005-0000-0000-000032050000}"/>
    <cellStyle name="Normal 8 2 2 6" xfId="450" xr:uid="{00000000-0005-0000-0000-000033050000}"/>
    <cellStyle name="Normal 8 2 2 6 2" xfId="938" xr:uid="{00000000-0005-0000-0000-000034050000}"/>
    <cellStyle name="Normal 8 2 2 6 3" xfId="1554" xr:uid="{00000000-0005-0000-0000-000035050000}"/>
    <cellStyle name="Normal 8 2 2 7" xfId="210" xr:uid="{00000000-0005-0000-0000-000036050000}"/>
    <cellStyle name="Normal 8 2 2 7 2" xfId="725" xr:uid="{00000000-0005-0000-0000-000037050000}"/>
    <cellStyle name="Normal 8 2 2 7 3" xfId="1555" xr:uid="{00000000-0005-0000-0000-000038050000}"/>
    <cellStyle name="Normal 8 2 2 8" xfId="671" xr:uid="{00000000-0005-0000-0000-000039050000}"/>
    <cellStyle name="Normal 8 2 2 9" xfId="1530" xr:uid="{00000000-0005-0000-0000-00003A050000}"/>
    <cellStyle name="Normal 8 2 3" xfId="110" xr:uid="{00000000-0005-0000-0000-00003B050000}"/>
    <cellStyle name="Normal 8 2 3 2" xfId="297" xr:uid="{00000000-0005-0000-0000-00003C050000}"/>
    <cellStyle name="Normal 8 2 3 2 2" xfId="411" xr:uid="{00000000-0005-0000-0000-00003D050000}"/>
    <cellStyle name="Normal 8 2 3 2 2 2" xfId="623" xr:uid="{00000000-0005-0000-0000-00003E050000}"/>
    <cellStyle name="Normal 8 2 3 2 2 2 2" xfId="1111" xr:uid="{00000000-0005-0000-0000-00003F050000}"/>
    <cellStyle name="Normal 8 2 3 2 2 2 3" xfId="1559" xr:uid="{00000000-0005-0000-0000-000040050000}"/>
    <cellStyle name="Normal 8 2 3 2 2 3" xfId="899" xr:uid="{00000000-0005-0000-0000-000041050000}"/>
    <cellStyle name="Normal 8 2 3 2 2 4" xfId="1558" xr:uid="{00000000-0005-0000-0000-000042050000}"/>
    <cellStyle name="Normal 8 2 3 2 3" xfId="517" xr:uid="{00000000-0005-0000-0000-000043050000}"/>
    <cellStyle name="Normal 8 2 3 2 3 2" xfId="1005" xr:uid="{00000000-0005-0000-0000-000044050000}"/>
    <cellStyle name="Normal 8 2 3 2 3 3" xfId="1560" xr:uid="{00000000-0005-0000-0000-000045050000}"/>
    <cellStyle name="Normal 8 2 3 2 4" xfId="793" xr:uid="{00000000-0005-0000-0000-000046050000}"/>
    <cellStyle name="Normal 8 2 3 2 5" xfId="1557" xr:uid="{00000000-0005-0000-0000-000047050000}"/>
    <cellStyle name="Normal 8 2 3 3" xfId="259" xr:uid="{00000000-0005-0000-0000-000048050000}"/>
    <cellStyle name="Normal 8 2 3 3 2" xfId="381" xr:uid="{00000000-0005-0000-0000-000049050000}"/>
    <cellStyle name="Normal 8 2 3 3 2 2" xfId="593" xr:uid="{00000000-0005-0000-0000-00004A050000}"/>
    <cellStyle name="Normal 8 2 3 3 2 2 2" xfId="1081" xr:uid="{00000000-0005-0000-0000-00004B050000}"/>
    <cellStyle name="Normal 8 2 3 3 2 2 3" xfId="1563" xr:uid="{00000000-0005-0000-0000-00004C050000}"/>
    <cellStyle name="Normal 8 2 3 3 2 3" xfId="869" xr:uid="{00000000-0005-0000-0000-00004D050000}"/>
    <cellStyle name="Normal 8 2 3 3 2 4" xfId="1562" xr:uid="{00000000-0005-0000-0000-00004E050000}"/>
    <cellStyle name="Normal 8 2 3 3 3" xfId="487" xr:uid="{00000000-0005-0000-0000-00004F050000}"/>
    <cellStyle name="Normal 8 2 3 3 3 2" xfId="975" xr:uid="{00000000-0005-0000-0000-000050050000}"/>
    <cellStyle name="Normal 8 2 3 3 3 3" xfId="1564" xr:uid="{00000000-0005-0000-0000-000051050000}"/>
    <cellStyle name="Normal 8 2 3 3 4" xfId="763" xr:uid="{00000000-0005-0000-0000-000052050000}"/>
    <cellStyle name="Normal 8 2 3 3 5" xfId="1561" xr:uid="{00000000-0005-0000-0000-000053050000}"/>
    <cellStyle name="Normal 8 2 3 4" xfId="346" xr:uid="{00000000-0005-0000-0000-000054050000}"/>
    <cellStyle name="Normal 8 2 3 4 2" xfId="558" xr:uid="{00000000-0005-0000-0000-000055050000}"/>
    <cellStyle name="Normal 8 2 3 4 2 2" xfId="1046" xr:uid="{00000000-0005-0000-0000-000056050000}"/>
    <cellStyle name="Normal 8 2 3 4 2 3" xfId="1566" xr:uid="{00000000-0005-0000-0000-000057050000}"/>
    <cellStyle name="Normal 8 2 3 4 3" xfId="834" xr:uid="{00000000-0005-0000-0000-000058050000}"/>
    <cellStyle name="Normal 8 2 3 4 4" xfId="1565" xr:uid="{00000000-0005-0000-0000-000059050000}"/>
    <cellStyle name="Normal 8 2 3 5" xfId="452" xr:uid="{00000000-0005-0000-0000-00005A050000}"/>
    <cellStyle name="Normal 8 2 3 5 2" xfId="940" xr:uid="{00000000-0005-0000-0000-00005B050000}"/>
    <cellStyle name="Normal 8 2 3 5 3" xfId="1567" xr:uid="{00000000-0005-0000-0000-00005C050000}"/>
    <cellStyle name="Normal 8 2 3 6" xfId="212" xr:uid="{00000000-0005-0000-0000-00005D050000}"/>
    <cellStyle name="Normal 8 2 3 6 2" xfId="727" xr:uid="{00000000-0005-0000-0000-00005E050000}"/>
    <cellStyle name="Normal 8 2 3 6 3" xfId="1568" xr:uid="{00000000-0005-0000-0000-00005F050000}"/>
    <cellStyle name="Normal 8 2 3 7" xfId="685" xr:uid="{00000000-0005-0000-0000-000060050000}"/>
    <cellStyle name="Normal 8 2 3 8" xfId="1556" xr:uid="{00000000-0005-0000-0000-000061050000}"/>
    <cellStyle name="Normal 8 2 4" xfId="278" xr:uid="{00000000-0005-0000-0000-000062050000}"/>
    <cellStyle name="Normal 8 2 4 2" xfId="394" xr:uid="{00000000-0005-0000-0000-000063050000}"/>
    <cellStyle name="Normal 8 2 4 2 2" xfId="606" xr:uid="{00000000-0005-0000-0000-000064050000}"/>
    <cellStyle name="Normal 8 2 4 2 2 2" xfId="1094" xr:uid="{00000000-0005-0000-0000-000065050000}"/>
    <cellStyle name="Normal 8 2 4 2 2 3" xfId="1571" xr:uid="{00000000-0005-0000-0000-000066050000}"/>
    <cellStyle name="Normal 8 2 4 2 3" xfId="882" xr:uid="{00000000-0005-0000-0000-000067050000}"/>
    <cellStyle name="Normal 8 2 4 2 4" xfId="1570" xr:uid="{00000000-0005-0000-0000-000068050000}"/>
    <cellStyle name="Normal 8 2 4 3" xfId="500" xr:uid="{00000000-0005-0000-0000-000069050000}"/>
    <cellStyle name="Normal 8 2 4 3 2" xfId="988" xr:uid="{00000000-0005-0000-0000-00006A050000}"/>
    <cellStyle name="Normal 8 2 4 3 3" xfId="1572" xr:uid="{00000000-0005-0000-0000-00006B050000}"/>
    <cellStyle name="Normal 8 2 4 4" xfId="776" xr:uid="{00000000-0005-0000-0000-00006C050000}"/>
    <cellStyle name="Normal 8 2 4 5" xfId="1569" xr:uid="{00000000-0005-0000-0000-00006D050000}"/>
    <cellStyle name="Normal 8 2 5" xfId="256" xr:uid="{00000000-0005-0000-0000-00006E050000}"/>
    <cellStyle name="Normal 8 2 5 2" xfId="378" xr:uid="{00000000-0005-0000-0000-00006F050000}"/>
    <cellStyle name="Normal 8 2 5 2 2" xfId="590" xr:uid="{00000000-0005-0000-0000-000070050000}"/>
    <cellStyle name="Normal 8 2 5 2 2 2" xfId="1078" xr:uid="{00000000-0005-0000-0000-000071050000}"/>
    <cellStyle name="Normal 8 2 5 2 2 3" xfId="1575" xr:uid="{00000000-0005-0000-0000-000072050000}"/>
    <cellStyle name="Normal 8 2 5 2 3" xfId="866" xr:uid="{00000000-0005-0000-0000-000073050000}"/>
    <cellStyle name="Normal 8 2 5 2 4" xfId="1574" xr:uid="{00000000-0005-0000-0000-000074050000}"/>
    <cellStyle name="Normal 8 2 5 3" xfId="484" xr:uid="{00000000-0005-0000-0000-000075050000}"/>
    <cellStyle name="Normal 8 2 5 3 2" xfId="972" xr:uid="{00000000-0005-0000-0000-000076050000}"/>
    <cellStyle name="Normal 8 2 5 3 3" xfId="1576" xr:uid="{00000000-0005-0000-0000-000077050000}"/>
    <cellStyle name="Normal 8 2 5 4" xfId="760" xr:uid="{00000000-0005-0000-0000-000078050000}"/>
    <cellStyle name="Normal 8 2 5 5" xfId="1573" xr:uid="{00000000-0005-0000-0000-000079050000}"/>
    <cellStyle name="Normal 8 2 6" xfId="343" xr:uid="{00000000-0005-0000-0000-00007A050000}"/>
    <cellStyle name="Normal 8 2 6 2" xfId="555" xr:uid="{00000000-0005-0000-0000-00007B050000}"/>
    <cellStyle name="Normal 8 2 6 2 2" xfId="1043" xr:uid="{00000000-0005-0000-0000-00007C050000}"/>
    <cellStyle name="Normal 8 2 6 2 3" xfId="1578" xr:uid="{00000000-0005-0000-0000-00007D050000}"/>
    <cellStyle name="Normal 8 2 6 3" xfId="831" xr:uid="{00000000-0005-0000-0000-00007E050000}"/>
    <cellStyle name="Normal 8 2 6 4" xfId="1577" xr:uid="{00000000-0005-0000-0000-00007F050000}"/>
    <cellStyle name="Normal 8 2 7" xfId="449" xr:uid="{00000000-0005-0000-0000-000080050000}"/>
    <cellStyle name="Normal 8 2 7 2" xfId="937" xr:uid="{00000000-0005-0000-0000-000081050000}"/>
    <cellStyle name="Normal 8 2 7 3" xfId="1579" xr:uid="{00000000-0005-0000-0000-000082050000}"/>
    <cellStyle name="Normal 8 2 8" xfId="209" xr:uid="{00000000-0005-0000-0000-000083050000}"/>
    <cellStyle name="Normal 8 2 8 2" xfId="724" xr:uid="{00000000-0005-0000-0000-000084050000}"/>
    <cellStyle name="Normal 8 2 8 3" xfId="1580" xr:uid="{00000000-0005-0000-0000-000085050000}"/>
    <cellStyle name="Normal 8 2 9" xfId="662" xr:uid="{00000000-0005-0000-0000-000086050000}"/>
    <cellStyle name="Normal 8 3" xfId="62" xr:uid="{00000000-0005-0000-0000-000087050000}"/>
    <cellStyle name="Normal 8 3 2" xfId="118" xr:uid="{00000000-0005-0000-0000-000088050000}"/>
    <cellStyle name="Normal 8 3 2 2" xfId="305" xr:uid="{00000000-0005-0000-0000-000089050000}"/>
    <cellStyle name="Normal 8 3 2 2 2" xfId="419" xr:uid="{00000000-0005-0000-0000-00008A050000}"/>
    <cellStyle name="Normal 8 3 2 2 2 2" xfId="631" xr:uid="{00000000-0005-0000-0000-00008B050000}"/>
    <cellStyle name="Normal 8 3 2 2 2 2 2" xfId="1119" xr:uid="{00000000-0005-0000-0000-00008C050000}"/>
    <cellStyle name="Normal 8 3 2 2 2 2 3" xfId="1585" xr:uid="{00000000-0005-0000-0000-00008D050000}"/>
    <cellStyle name="Normal 8 3 2 2 2 3" xfId="907" xr:uid="{00000000-0005-0000-0000-00008E050000}"/>
    <cellStyle name="Normal 8 3 2 2 2 4" xfId="1584" xr:uid="{00000000-0005-0000-0000-00008F050000}"/>
    <cellStyle name="Normal 8 3 2 2 3" xfId="525" xr:uid="{00000000-0005-0000-0000-000090050000}"/>
    <cellStyle name="Normal 8 3 2 2 3 2" xfId="1013" xr:uid="{00000000-0005-0000-0000-000091050000}"/>
    <cellStyle name="Normal 8 3 2 2 3 3" xfId="1586" xr:uid="{00000000-0005-0000-0000-000092050000}"/>
    <cellStyle name="Normal 8 3 2 2 4" xfId="801" xr:uid="{00000000-0005-0000-0000-000093050000}"/>
    <cellStyle name="Normal 8 3 2 2 5" xfId="1583" xr:uid="{00000000-0005-0000-0000-000094050000}"/>
    <cellStyle name="Normal 8 3 2 3" xfId="261" xr:uid="{00000000-0005-0000-0000-000095050000}"/>
    <cellStyle name="Normal 8 3 2 3 2" xfId="383" xr:uid="{00000000-0005-0000-0000-000096050000}"/>
    <cellStyle name="Normal 8 3 2 3 2 2" xfId="595" xr:uid="{00000000-0005-0000-0000-000097050000}"/>
    <cellStyle name="Normal 8 3 2 3 2 2 2" xfId="1083" xr:uid="{00000000-0005-0000-0000-000098050000}"/>
    <cellStyle name="Normal 8 3 2 3 2 2 3" xfId="1589" xr:uid="{00000000-0005-0000-0000-000099050000}"/>
    <cellStyle name="Normal 8 3 2 3 2 3" xfId="871" xr:uid="{00000000-0005-0000-0000-00009A050000}"/>
    <cellStyle name="Normal 8 3 2 3 2 4" xfId="1588" xr:uid="{00000000-0005-0000-0000-00009B050000}"/>
    <cellStyle name="Normal 8 3 2 3 3" xfId="489" xr:uid="{00000000-0005-0000-0000-00009C050000}"/>
    <cellStyle name="Normal 8 3 2 3 3 2" xfId="977" xr:uid="{00000000-0005-0000-0000-00009D050000}"/>
    <cellStyle name="Normal 8 3 2 3 3 3" xfId="1590" xr:uid="{00000000-0005-0000-0000-00009E050000}"/>
    <cellStyle name="Normal 8 3 2 3 4" xfId="765" xr:uid="{00000000-0005-0000-0000-00009F050000}"/>
    <cellStyle name="Normal 8 3 2 3 5" xfId="1587" xr:uid="{00000000-0005-0000-0000-0000A0050000}"/>
    <cellStyle name="Normal 8 3 2 4" xfId="348" xr:uid="{00000000-0005-0000-0000-0000A1050000}"/>
    <cellStyle name="Normal 8 3 2 4 2" xfId="560" xr:uid="{00000000-0005-0000-0000-0000A2050000}"/>
    <cellStyle name="Normal 8 3 2 4 2 2" xfId="1048" xr:uid="{00000000-0005-0000-0000-0000A3050000}"/>
    <cellStyle name="Normal 8 3 2 4 2 3" xfId="1592" xr:uid="{00000000-0005-0000-0000-0000A4050000}"/>
    <cellStyle name="Normal 8 3 2 4 3" xfId="836" xr:uid="{00000000-0005-0000-0000-0000A5050000}"/>
    <cellStyle name="Normal 8 3 2 4 4" xfId="1591" xr:uid="{00000000-0005-0000-0000-0000A6050000}"/>
    <cellStyle name="Normal 8 3 2 5" xfId="454" xr:uid="{00000000-0005-0000-0000-0000A7050000}"/>
    <cellStyle name="Normal 8 3 2 5 2" xfId="942" xr:uid="{00000000-0005-0000-0000-0000A8050000}"/>
    <cellStyle name="Normal 8 3 2 5 3" xfId="1593" xr:uid="{00000000-0005-0000-0000-0000A9050000}"/>
    <cellStyle name="Normal 8 3 2 6" xfId="214" xr:uid="{00000000-0005-0000-0000-0000AA050000}"/>
    <cellStyle name="Normal 8 3 2 6 2" xfId="729" xr:uid="{00000000-0005-0000-0000-0000AB050000}"/>
    <cellStyle name="Normal 8 3 2 6 3" xfId="1594" xr:uid="{00000000-0005-0000-0000-0000AC050000}"/>
    <cellStyle name="Normal 8 3 2 7" xfId="693" xr:uid="{00000000-0005-0000-0000-0000AD050000}"/>
    <cellStyle name="Normal 8 3 2 8" xfId="1582" xr:uid="{00000000-0005-0000-0000-0000AE050000}"/>
    <cellStyle name="Normal 8 3 3" xfId="286" xr:uid="{00000000-0005-0000-0000-0000AF050000}"/>
    <cellStyle name="Normal 8 3 3 2" xfId="402" xr:uid="{00000000-0005-0000-0000-0000B0050000}"/>
    <cellStyle name="Normal 8 3 3 2 2" xfId="614" xr:uid="{00000000-0005-0000-0000-0000B1050000}"/>
    <cellStyle name="Normal 8 3 3 2 2 2" xfId="1102" xr:uid="{00000000-0005-0000-0000-0000B2050000}"/>
    <cellStyle name="Normal 8 3 3 2 2 3" xfId="1597" xr:uid="{00000000-0005-0000-0000-0000B3050000}"/>
    <cellStyle name="Normal 8 3 3 2 3" xfId="890" xr:uid="{00000000-0005-0000-0000-0000B4050000}"/>
    <cellStyle name="Normal 8 3 3 2 4" xfId="1596" xr:uid="{00000000-0005-0000-0000-0000B5050000}"/>
    <cellStyle name="Normal 8 3 3 3" xfId="508" xr:uid="{00000000-0005-0000-0000-0000B6050000}"/>
    <cellStyle name="Normal 8 3 3 3 2" xfId="996" xr:uid="{00000000-0005-0000-0000-0000B7050000}"/>
    <cellStyle name="Normal 8 3 3 3 3" xfId="1598" xr:uid="{00000000-0005-0000-0000-0000B8050000}"/>
    <cellStyle name="Normal 8 3 3 4" xfId="784" xr:uid="{00000000-0005-0000-0000-0000B9050000}"/>
    <cellStyle name="Normal 8 3 3 5" xfId="1595" xr:uid="{00000000-0005-0000-0000-0000BA050000}"/>
    <cellStyle name="Normal 8 3 4" xfId="260" xr:uid="{00000000-0005-0000-0000-0000BB050000}"/>
    <cellStyle name="Normal 8 3 4 2" xfId="382" xr:uid="{00000000-0005-0000-0000-0000BC050000}"/>
    <cellStyle name="Normal 8 3 4 2 2" xfId="594" xr:uid="{00000000-0005-0000-0000-0000BD050000}"/>
    <cellStyle name="Normal 8 3 4 2 2 2" xfId="1082" xr:uid="{00000000-0005-0000-0000-0000BE050000}"/>
    <cellStyle name="Normal 8 3 4 2 2 3" xfId="1601" xr:uid="{00000000-0005-0000-0000-0000BF050000}"/>
    <cellStyle name="Normal 8 3 4 2 3" xfId="870" xr:uid="{00000000-0005-0000-0000-0000C0050000}"/>
    <cellStyle name="Normal 8 3 4 2 4" xfId="1600" xr:uid="{00000000-0005-0000-0000-0000C1050000}"/>
    <cellStyle name="Normal 8 3 4 3" xfId="488" xr:uid="{00000000-0005-0000-0000-0000C2050000}"/>
    <cellStyle name="Normal 8 3 4 3 2" xfId="976" xr:uid="{00000000-0005-0000-0000-0000C3050000}"/>
    <cellStyle name="Normal 8 3 4 3 3" xfId="1602" xr:uid="{00000000-0005-0000-0000-0000C4050000}"/>
    <cellStyle name="Normal 8 3 4 4" xfId="764" xr:uid="{00000000-0005-0000-0000-0000C5050000}"/>
    <cellStyle name="Normal 8 3 4 5" xfId="1599" xr:uid="{00000000-0005-0000-0000-0000C6050000}"/>
    <cellStyle name="Normal 8 3 5" xfId="347" xr:uid="{00000000-0005-0000-0000-0000C7050000}"/>
    <cellStyle name="Normal 8 3 5 2" xfId="559" xr:uid="{00000000-0005-0000-0000-0000C8050000}"/>
    <cellStyle name="Normal 8 3 5 2 2" xfId="1047" xr:uid="{00000000-0005-0000-0000-0000C9050000}"/>
    <cellStyle name="Normal 8 3 5 2 3" xfId="1604" xr:uid="{00000000-0005-0000-0000-0000CA050000}"/>
    <cellStyle name="Normal 8 3 5 3" xfId="835" xr:uid="{00000000-0005-0000-0000-0000CB050000}"/>
    <cellStyle name="Normal 8 3 5 4" xfId="1603" xr:uid="{00000000-0005-0000-0000-0000CC050000}"/>
    <cellStyle name="Normal 8 3 6" xfId="453" xr:uid="{00000000-0005-0000-0000-0000CD050000}"/>
    <cellStyle name="Normal 8 3 6 2" xfId="941" xr:uid="{00000000-0005-0000-0000-0000CE050000}"/>
    <cellStyle name="Normal 8 3 6 3" xfId="1605" xr:uid="{00000000-0005-0000-0000-0000CF050000}"/>
    <cellStyle name="Normal 8 3 7" xfId="213" xr:uid="{00000000-0005-0000-0000-0000D0050000}"/>
    <cellStyle name="Normal 8 3 7 2" xfId="728" xr:uid="{00000000-0005-0000-0000-0000D1050000}"/>
    <cellStyle name="Normal 8 3 7 3" xfId="1606" xr:uid="{00000000-0005-0000-0000-0000D2050000}"/>
    <cellStyle name="Normal 8 3 8" xfId="670" xr:uid="{00000000-0005-0000-0000-0000D3050000}"/>
    <cellStyle name="Normal 8 3 9" xfId="1581" xr:uid="{00000000-0005-0000-0000-0000D4050000}"/>
    <cellStyle name="Normal 8 4" xfId="93" xr:uid="{00000000-0005-0000-0000-0000D5050000}"/>
    <cellStyle name="Normal 8 4 2" xfId="292" xr:uid="{00000000-0005-0000-0000-0000D6050000}"/>
    <cellStyle name="Normal 8 4 2 2" xfId="407" xr:uid="{00000000-0005-0000-0000-0000D7050000}"/>
    <cellStyle name="Normal 8 4 2 2 2" xfId="619" xr:uid="{00000000-0005-0000-0000-0000D8050000}"/>
    <cellStyle name="Normal 8 4 2 2 2 2" xfId="1107" xr:uid="{00000000-0005-0000-0000-0000D9050000}"/>
    <cellStyle name="Normal 8 4 2 2 2 3" xfId="1610" xr:uid="{00000000-0005-0000-0000-0000DA050000}"/>
    <cellStyle name="Normal 8 4 2 2 3" xfId="895" xr:uid="{00000000-0005-0000-0000-0000DB050000}"/>
    <cellStyle name="Normal 8 4 2 2 4" xfId="1609" xr:uid="{00000000-0005-0000-0000-0000DC050000}"/>
    <cellStyle name="Normal 8 4 2 3" xfId="513" xr:uid="{00000000-0005-0000-0000-0000DD050000}"/>
    <cellStyle name="Normal 8 4 2 3 2" xfId="1001" xr:uid="{00000000-0005-0000-0000-0000DE050000}"/>
    <cellStyle name="Normal 8 4 2 3 3" xfId="1611" xr:uid="{00000000-0005-0000-0000-0000DF050000}"/>
    <cellStyle name="Normal 8 4 2 4" xfId="789" xr:uid="{00000000-0005-0000-0000-0000E0050000}"/>
    <cellStyle name="Normal 8 4 2 5" xfId="1608" xr:uid="{00000000-0005-0000-0000-0000E1050000}"/>
    <cellStyle name="Normal 8 4 3" xfId="262" xr:uid="{00000000-0005-0000-0000-0000E2050000}"/>
    <cellStyle name="Normal 8 4 3 2" xfId="384" xr:uid="{00000000-0005-0000-0000-0000E3050000}"/>
    <cellStyle name="Normal 8 4 3 2 2" xfId="596" xr:uid="{00000000-0005-0000-0000-0000E4050000}"/>
    <cellStyle name="Normal 8 4 3 2 2 2" xfId="1084" xr:uid="{00000000-0005-0000-0000-0000E5050000}"/>
    <cellStyle name="Normal 8 4 3 2 2 3" xfId="1614" xr:uid="{00000000-0005-0000-0000-0000E6050000}"/>
    <cellStyle name="Normal 8 4 3 2 3" xfId="872" xr:uid="{00000000-0005-0000-0000-0000E7050000}"/>
    <cellStyle name="Normal 8 4 3 2 4" xfId="1613" xr:uid="{00000000-0005-0000-0000-0000E8050000}"/>
    <cellStyle name="Normal 8 4 3 3" xfId="490" xr:uid="{00000000-0005-0000-0000-0000E9050000}"/>
    <cellStyle name="Normal 8 4 3 3 2" xfId="978" xr:uid="{00000000-0005-0000-0000-0000EA050000}"/>
    <cellStyle name="Normal 8 4 3 3 3" xfId="1615" xr:uid="{00000000-0005-0000-0000-0000EB050000}"/>
    <cellStyle name="Normal 8 4 3 4" xfId="766" xr:uid="{00000000-0005-0000-0000-0000EC050000}"/>
    <cellStyle name="Normal 8 4 3 5" xfId="1612" xr:uid="{00000000-0005-0000-0000-0000ED050000}"/>
    <cellStyle name="Normal 8 4 4" xfId="349" xr:uid="{00000000-0005-0000-0000-0000EE050000}"/>
    <cellStyle name="Normal 8 4 4 2" xfId="561" xr:uid="{00000000-0005-0000-0000-0000EF050000}"/>
    <cellStyle name="Normal 8 4 4 2 2" xfId="1049" xr:uid="{00000000-0005-0000-0000-0000F0050000}"/>
    <cellStyle name="Normal 8 4 4 2 3" xfId="1617" xr:uid="{00000000-0005-0000-0000-0000F1050000}"/>
    <cellStyle name="Normal 8 4 4 3" xfId="837" xr:uid="{00000000-0005-0000-0000-0000F2050000}"/>
    <cellStyle name="Normal 8 4 4 4" xfId="1616" xr:uid="{00000000-0005-0000-0000-0000F3050000}"/>
    <cellStyle name="Normal 8 4 5" xfId="455" xr:uid="{00000000-0005-0000-0000-0000F4050000}"/>
    <cellStyle name="Normal 8 4 5 2" xfId="943" xr:uid="{00000000-0005-0000-0000-0000F5050000}"/>
    <cellStyle name="Normal 8 4 5 3" xfId="1618" xr:uid="{00000000-0005-0000-0000-0000F6050000}"/>
    <cellStyle name="Normal 8 4 6" xfId="215" xr:uid="{00000000-0005-0000-0000-0000F7050000}"/>
    <cellStyle name="Normal 8 4 6 2" xfId="730" xr:uid="{00000000-0005-0000-0000-0000F8050000}"/>
    <cellStyle name="Normal 8 4 6 3" xfId="1619" xr:uid="{00000000-0005-0000-0000-0000F9050000}"/>
    <cellStyle name="Normal 8 4 7" xfId="675" xr:uid="{00000000-0005-0000-0000-0000FA050000}"/>
    <cellStyle name="Normal 8 4 8" xfId="1607" xr:uid="{00000000-0005-0000-0000-0000FB050000}"/>
    <cellStyle name="Normal 8 5" xfId="270" xr:uid="{00000000-0005-0000-0000-0000FC050000}"/>
    <cellStyle name="Normal 8 5 2" xfId="390" xr:uid="{00000000-0005-0000-0000-0000FD050000}"/>
    <cellStyle name="Normal 8 5 2 2" xfId="602" xr:uid="{00000000-0005-0000-0000-0000FE050000}"/>
    <cellStyle name="Normal 8 5 2 2 2" xfId="1090" xr:uid="{00000000-0005-0000-0000-0000FF050000}"/>
    <cellStyle name="Normal 8 5 2 2 3" xfId="1622" xr:uid="{00000000-0005-0000-0000-000000060000}"/>
    <cellStyle name="Normal 8 5 2 3" xfId="878" xr:uid="{00000000-0005-0000-0000-000001060000}"/>
    <cellStyle name="Normal 8 5 2 4" xfId="1621" xr:uid="{00000000-0005-0000-0000-000002060000}"/>
    <cellStyle name="Normal 8 5 3" xfId="496" xr:uid="{00000000-0005-0000-0000-000003060000}"/>
    <cellStyle name="Normal 8 5 3 2" xfId="984" xr:uid="{00000000-0005-0000-0000-000004060000}"/>
    <cellStyle name="Normal 8 5 3 3" xfId="1623" xr:uid="{00000000-0005-0000-0000-000005060000}"/>
    <cellStyle name="Normal 8 5 4" xfId="772" xr:uid="{00000000-0005-0000-0000-000006060000}"/>
    <cellStyle name="Normal 8 5 5" xfId="1620" xr:uid="{00000000-0005-0000-0000-000007060000}"/>
    <cellStyle name="Normal 8 6" xfId="255" xr:uid="{00000000-0005-0000-0000-000008060000}"/>
    <cellStyle name="Normal 8 6 2" xfId="377" xr:uid="{00000000-0005-0000-0000-000009060000}"/>
    <cellStyle name="Normal 8 6 2 2" xfId="589" xr:uid="{00000000-0005-0000-0000-00000A060000}"/>
    <cellStyle name="Normal 8 6 2 2 2" xfId="1077" xr:uid="{00000000-0005-0000-0000-00000B060000}"/>
    <cellStyle name="Normal 8 6 2 2 3" xfId="1626" xr:uid="{00000000-0005-0000-0000-00000C060000}"/>
    <cellStyle name="Normal 8 6 2 3" xfId="865" xr:uid="{00000000-0005-0000-0000-00000D060000}"/>
    <cellStyle name="Normal 8 6 2 4" xfId="1625" xr:uid="{00000000-0005-0000-0000-00000E060000}"/>
    <cellStyle name="Normal 8 6 3" xfId="483" xr:uid="{00000000-0005-0000-0000-00000F060000}"/>
    <cellStyle name="Normal 8 6 3 2" xfId="971" xr:uid="{00000000-0005-0000-0000-000010060000}"/>
    <cellStyle name="Normal 8 6 3 3" xfId="1627" xr:uid="{00000000-0005-0000-0000-000011060000}"/>
    <cellStyle name="Normal 8 6 4" xfId="759" xr:uid="{00000000-0005-0000-0000-000012060000}"/>
    <cellStyle name="Normal 8 6 5" xfId="1624" xr:uid="{00000000-0005-0000-0000-000013060000}"/>
    <cellStyle name="Normal 8 7" xfId="342" xr:uid="{00000000-0005-0000-0000-000014060000}"/>
    <cellStyle name="Normal 8 7 2" xfId="554" xr:uid="{00000000-0005-0000-0000-000015060000}"/>
    <cellStyle name="Normal 8 7 2 2" xfId="1042" xr:uid="{00000000-0005-0000-0000-000016060000}"/>
    <cellStyle name="Normal 8 7 2 3" xfId="1629" xr:uid="{00000000-0005-0000-0000-000017060000}"/>
    <cellStyle name="Normal 8 7 3" xfId="830" xr:uid="{00000000-0005-0000-0000-000018060000}"/>
    <cellStyle name="Normal 8 7 4" xfId="1628" xr:uid="{00000000-0005-0000-0000-000019060000}"/>
    <cellStyle name="Normal 8 8" xfId="448" xr:uid="{00000000-0005-0000-0000-00001A060000}"/>
    <cellStyle name="Normal 8 8 2" xfId="936" xr:uid="{00000000-0005-0000-0000-00001B060000}"/>
    <cellStyle name="Normal 8 8 3" xfId="1630" xr:uid="{00000000-0005-0000-0000-00001C060000}"/>
    <cellStyle name="Normal 8 9" xfId="208" xr:uid="{00000000-0005-0000-0000-00001D060000}"/>
    <cellStyle name="Normal 8 9 2" xfId="723" xr:uid="{00000000-0005-0000-0000-00001E060000}"/>
    <cellStyle name="Normal 8 9 3" xfId="1631" xr:uid="{00000000-0005-0000-0000-00001F060000}"/>
    <cellStyle name="Normal 9" xfId="55" xr:uid="{00000000-0005-0000-0000-000020060000}"/>
    <cellStyle name="Normal 9 10" xfId="1632" xr:uid="{00000000-0005-0000-0000-000021060000}"/>
    <cellStyle name="Normal 9 2" xfId="111" xr:uid="{00000000-0005-0000-0000-000022060000}"/>
    <cellStyle name="Normal 9 2 2" xfId="298" xr:uid="{00000000-0005-0000-0000-000023060000}"/>
    <cellStyle name="Normal 9 2 2 2" xfId="412" xr:uid="{00000000-0005-0000-0000-000024060000}"/>
    <cellStyle name="Normal 9 2 2 2 2" xfId="624" xr:uid="{00000000-0005-0000-0000-000025060000}"/>
    <cellStyle name="Normal 9 2 2 2 2 2" xfId="1112" xr:uid="{00000000-0005-0000-0000-000026060000}"/>
    <cellStyle name="Normal 9 2 2 2 2 3" xfId="1636" xr:uid="{00000000-0005-0000-0000-000027060000}"/>
    <cellStyle name="Normal 9 2 2 2 3" xfId="900" xr:uid="{00000000-0005-0000-0000-000028060000}"/>
    <cellStyle name="Normal 9 2 2 2 4" xfId="1635" xr:uid="{00000000-0005-0000-0000-000029060000}"/>
    <cellStyle name="Normal 9 2 2 3" xfId="518" xr:uid="{00000000-0005-0000-0000-00002A060000}"/>
    <cellStyle name="Normal 9 2 2 3 2" xfId="1006" xr:uid="{00000000-0005-0000-0000-00002B060000}"/>
    <cellStyle name="Normal 9 2 2 3 3" xfId="1637" xr:uid="{00000000-0005-0000-0000-00002C060000}"/>
    <cellStyle name="Normal 9 2 2 4" xfId="794" xr:uid="{00000000-0005-0000-0000-00002D060000}"/>
    <cellStyle name="Normal 9 2 2 5" xfId="1634" xr:uid="{00000000-0005-0000-0000-00002E060000}"/>
    <cellStyle name="Normal 9 2 3" xfId="264" xr:uid="{00000000-0005-0000-0000-00002F060000}"/>
    <cellStyle name="Normal 9 2 3 2" xfId="386" xr:uid="{00000000-0005-0000-0000-000030060000}"/>
    <cellStyle name="Normal 9 2 3 2 2" xfId="598" xr:uid="{00000000-0005-0000-0000-000031060000}"/>
    <cellStyle name="Normal 9 2 3 2 2 2" xfId="1086" xr:uid="{00000000-0005-0000-0000-000032060000}"/>
    <cellStyle name="Normal 9 2 3 2 2 3" xfId="1640" xr:uid="{00000000-0005-0000-0000-000033060000}"/>
    <cellStyle name="Normal 9 2 3 2 3" xfId="874" xr:uid="{00000000-0005-0000-0000-000034060000}"/>
    <cellStyle name="Normal 9 2 3 2 4" xfId="1639" xr:uid="{00000000-0005-0000-0000-000035060000}"/>
    <cellStyle name="Normal 9 2 3 3" xfId="492" xr:uid="{00000000-0005-0000-0000-000036060000}"/>
    <cellStyle name="Normal 9 2 3 3 2" xfId="980" xr:uid="{00000000-0005-0000-0000-000037060000}"/>
    <cellStyle name="Normal 9 2 3 3 3" xfId="1641" xr:uid="{00000000-0005-0000-0000-000038060000}"/>
    <cellStyle name="Normal 9 2 3 4" xfId="768" xr:uid="{00000000-0005-0000-0000-000039060000}"/>
    <cellStyle name="Normal 9 2 3 5" xfId="1638" xr:uid="{00000000-0005-0000-0000-00003A060000}"/>
    <cellStyle name="Normal 9 2 4" xfId="351" xr:uid="{00000000-0005-0000-0000-00003B060000}"/>
    <cellStyle name="Normal 9 2 4 2" xfId="563" xr:uid="{00000000-0005-0000-0000-00003C060000}"/>
    <cellStyle name="Normal 9 2 4 2 2" xfId="1051" xr:uid="{00000000-0005-0000-0000-00003D060000}"/>
    <cellStyle name="Normal 9 2 4 2 3" xfId="1643" xr:uid="{00000000-0005-0000-0000-00003E060000}"/>
    <cellStyle name="Normal 9 2 4 3" xfId="839" xr:uid="{00000000-0005-0000-0000-00003F060000}"/>
    <cellStyle name="Normal 9 2 4 4" xfId="1642" xr:uid="{00000000-0005-0000-0000-000040060000}"/>
    <cellStyle name="Normal 9 2 5" xfId="457" xr:uid="{00000000-0005-0000-0000-000041060000}"/>
    <cellStyle name="Normal 9 2 5 2" xfId="945" xr:uid="{00000000-0005-0000-0000-000042060000}"/>
    <cellStyle name="Normal 9 2 5 3" xfId="1644" xr:uid="{00000000-0005-0000-0000-000043060000}"/>
    <cellStyle name="Normal 9 2 6" xfId="217" xr:uid="{00000000-0005-0000-0000-000044060000}"/>
    <cellStyle name="Normal 9 2 6 2" xfId="732" xr:uid="{00000000-0005-0000-0000-000045060000}"/>
    <cellStyle name="Normal 9 2 6 3" xfId="1645" xr:uid="{00000000-0005-0000-0000-000046060000}"/>
    <cellStyle name="Normal 9 2 7" xfId="686" xr:uid="{00000000-0005-0000-0000-000047060000}"/>
    <cellStyle name="Normal 9 2 8" xfId="1633" xr:uid="{00000000-0005-0000-0000-000048060000}"/>
    <cellStyle name="Normal 9 3" xfId="279" xr:uid="{00000000-0005-0000-0000-000049060000}"/>
    <cellStyle name="Normal 9 3 2" xfId="395" xr:uid="{00000000-0005-0000-0000-00004A060000}"/>
    <cellStyle name="Normal 9 3 2 2" xfId="607" xr:uid="{00000000-0005-0000-0000-00004B060000}"/>
    <cellStyle name="Normal 9 3 2 2 2" xfId="1095" xr:uid="{00000000-0005-0000-0000-00004C060000}"/>
    <cellStyle name="Normal 9 3 2 2 3" xfId="1648" xr:uid="{00000000-0005-0000-0000-00004D060000}"/>
    <cellStyle name="Normal 9 3 2 3" xfId="883" xr:uid="{00000000-0005-0000-0000-00004E060000}"/>
    <cellStyle name="Normal 9 3 2 4" xfId="1647" xr:uid="{00000000-0005-0000-0000-00004F060000}"/>
    <cellStyle name="Normal 9 3 3" xfId="501" xr:uid="{00000000-0005-0000-0000-000050060000}"/>
    <cellStyle name="Normal 9 3 3 2" xfId="989" xr:uid="{00000000-0005-0000-0000-000051060000}"/>
    <cellStyle name="Normal 9 3 3 3" xfId="1649" xr:uid="{00000000-0005-0000-0000-000052060000}"/>
    <cellStyle name="Normal 9 3 4" xfId="777" xr:uid="{00000000-0005-0000-0000-000053060000}"/>
    <cellStyle name="Normal 9 3 5" xfId="1646" xr:uid="{00000000-0005-0000-0000-000054060000}"/>
    <cellStyle name="Normal 9 4" xfId="263" xr:uid="{00000000-0005-0000-0000-000055060000}"/>
    <cellStyle name="Normal 9 4 2" xfId="385" xr:uid="{00000000-0005-0000-0000-000056060000}"/>
    <cellStyle name="Normal 9 4 2 2" xfId="597" xr:uid="{00000000-0005-0000-0000-000057060000}"/>
    <cellStyle name="Normal 9 4 2 2 2" xfId="1085" xr:uid="{00000000-0005-0000-0000-000058060000}"/>
    <cellStyle name="Normal 9 4 2 2 3" xfId="1652" xr:uid="{00000000-0005-0000-0000-000059060000}"/>
    <cellStyle name="Normal 9 4 2 3" xfId="873" xr:uid="{00000000-0005-0000-0000-00005A060000}"/>
    <cellStyle name="Normal 9 4 2 4" xfId="1651" xr:uid="{00000000-0005-0000-0000-00005B060000}"/>
    <cellStyle name="Normal 9 4 3" xfId="491" xr:uid="{00000000-0005-0000-0000-00005C060000}"/>
    <cellStyle name="Normal 9 4 3 2" xfId="979" xr:uid="{00000000-0005-0000-0000-00005D060000}"/>
    <cellStyle name="Normal 9 4 3 3" xfId="1653" xr:uid="{00000000-0005-0000-0000-00005E060000}"/>
    <cellStyle name="Normal 9 4 4" xfId="767" xr:uid="{00000000-0005-0000-0000-00005F060000}"/>
    <cellStyle name="Normal 9 4 5" xfId="1650" xr:uid="{00000000-0005-0000-0000-000060060000}"/>
    <cellStyle name="Normal 9 5" xfId="350" xr:uid="{00000000-0005-0000-0000-000061060000}"/>
    <cellStyle name="Normal 9 5 2" xfId="562" xr:uid="{00000000-0005-0000-0000-000062060000}"/>
    <cellStyle name="Normal 9 5 2 2" xfId="1050" xr:uid="{00000000-0005-0000-0000-000063060000}"/>
    <cellStyle name="Normal 9 5 2 3" xfId="1655" xr:uid="{00000000-0005-0000-0000-000064060000}"/>
    <cellStyle name="Normal 9 5 3" xfId="838" xr:uid="{00000000-0005-0000-0000-000065060000}"/>
    <cellStyle name="Normal 9 5 4" xfId="1654" xr:uid="{00000000-0005-0000-0000-000066060000}"/>
    <cellStyle name="Normal 9 6" xfId="456" xr:uid="{00000000-0005-0000-0000-000067060000}"/>
    <cellStyle name="Normal 9 6 2" xfId="944" xr:uid="{00000000-0005-0000-0000-000068060000}"/>
    <cellStyle name="Normal 9 6 3" xfId="1656" xr:uid="{00000000-0005-0000-0000-000069060000}"/>
    <cellStyle name="Normal 9 7" xfId="216" xr:uid="{00000000-0005-0000-0000-00006A060000}"/>
    <cellStyle name="Normal 9 7 2" xfId="731" xr:uid="{00000000-0005-0000-0000-00006B060000}"/>
    <cellStyle name="Normal 9 7 3" xfId="1657" xr:uid="{00000000-0005-0000-0000-00006C060000}"/>
    <cellStyle name="Normal 9 8" xfId="643" xr:uid="{00000000-0005-0000-0000-00006D060000}"/>
    <cellStyle name="Normal 9 8 2" xfId="1126" xr:uid="{00000000-0005-0000-0000-00006E060000}"/>
    <cellStyle name="Normal 9 8 3" xfId="1658" xr:uid="{00000000-0005-0000-0000-00006F060000}"/>
    <cellStyle name="Normal 9 9" xfId="663" xr:uid="{00000000-0005-0000-0000-000070060000}"/>
    <cellStyle name="Normal_Motherwell schedule of quantities" xfId="32" xr:uid="{00000000-0005-0000-0000-000071060000}"/>
    <cellStyle name="Normal_RIS-SCHE" xfId="43" xr:uid="{00000000-0005-0000-0000-000072060000}"/>
    <cellStyle name="Normal_Schedule" xfId="45" xr:uid="{00000000-0005-0000-0000-000073060000}"/>
    <cellStyle name="Normal_Shiloh Schedule of Quantities - Feb 2005" xfId="31" xr:uid="{00000000-0005-0000-0000-000075060000}"/>
    <cellStyle name="Normal_TG06-13.01" xfId="647" xr:uid="{00000000-0005-0000-0000-000076060000}"/>
    <cellStyle name="or" xfId="21" xr:uid="{00000000-0005-0000-0000-000077060000}"/>
    <cellStyle name="Percent 2" xfId="22" xr:uid="{00000000-0005-0000-0000-000078060000}"/>
    <cellStyle name="Percent 3" xfId="50" xr:uid="{00000000-0005-0000-0000-000079060000}"/>
    <cellStyle name="Percent 6" xfId="1659" xr:uid="{00000000-0005-0000-0000-00007A060000}"/>
    <cellStyle name="Total 2" xfId="95" xr:uid="{00000000-0005-0000-0000-00007B060000}"/>
    <cellStyle name="Total 2 2" xfId="218" xr:uid="{00000000-0005-0000-0000-00007C06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00"/>
      <color rgb="FF0000FF"/>
      <color rgb="FFE6E6E6"/>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Users\Sanjay%20Maharaj\AppData\Local\Microsoft\Windows\Temporary%20Internet%20Files\OLK203E\OPHATE\OPATHE%20BULK%20WATER%20CERT%205%20(Dec%2006)%20HIDROTECH(JOHA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LGH"/>
      <sheetName val="EC1"/>
      <sheetName val="EC2"/>
      <sheetName val="Section A-1"/>
      <sheetName val="Section B-2"/>
      <sheetName val="Section C-3"/>
      <sheetName val="Section D-4"/>
      <sheetName val="Section E-5"/>
      <sheetName val="Section F-6"/>
      <sheetName val="M.O.S "/>
    </sheetNames>
    <sheetDataSet>
      <sheetData sheetId="0" refreshError="1">
        <row r="6">
          <cell r="C6" t="str">
            <v>PROGRESS CLAIM</v>
          </cell>
        </row>
      </sheetData>
      <sheetData sheetId="1" refreshError="1"/>
      <sheetData sheetId="2" refreshError="1"/>
      <sheetData sheetId="3" refreshError="1">
        <row r="51">
          <cell r="L51">
            <v>0</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4"/>
  <sheetViews>
    <sheetView view="pageBreakPreview" topLeftCell="A47" zoomScaleSheetLayoutView="100" workbookViewId="0">
      <selection activeCell="C50" sqref="C50:J54"/>
    </sheetView>
  </sheetViews>
  <sheetFormatPr defaultRowHeight="14.5"/>
  <cols>
    <col min="1" max="1" width="3" style="197" customWidth="1"/>
    <col min="2" max="4" width="9.08984375" style="197"/>
    <col min="5" max="5" width="16.6328125" style="197" customWidth="1"/>
    <col min="6" max="6" width="9.81640625" style="197" customWidth="1"/>
    <col min="7" max="7" width="42.6328125" style="197" customWidth="1"/>
    <col min="8" max="8" width="21.26953125" style="197" customWidth="1"/>
    <col min="9" max="9" width="30" style="197" bestFit="1" customWidth="1"/>
    <col min="10" max="11" width="9.08984375" style="197"/>
    <col min="12" max="12" width="3.08984375" style="197" customWidth="1"/>
    <col min="13" max="256" width="9.08984375" style="197"/>
    <col min="257" max="257" width="3" style="197" customWidth="1"/>
    <col min="258" max="260" width="9.08984375" style="197"/>
    <col min="261" max="261" width="16.6328125" style="197" customWidth="1"/>
    <col min="262" max="262" width="9.81640625" style="197" customWidth="1"/>
    <col min="263" max="263" width="42.6328125" style="197" customWidth="1"/>
    <col min="264" max="264" width="21.26953125" style="197" customWidth="1"/>
    <col min="265" max="265" width="30" style="197" bestFit="1" customWidth="1"/>
    <col min="266" max="267" width="9.08984375" style="197"/>
    <col min="268" max="268" width="3.08984375" style="197" customWidth="1"/>
    <col min="269" max="512" width="9.08984375" style="197"/>
    <col min="513" max="513" width="3" style="197" customWidth="1"/>
    <col min="514" max="516" width="9.08984375" style="197"/>
    <col min="517" max="517" width="16.6328125" style="197" customWidth="1"/>
    <col min="518" max="518" width="9.81640625" style="197" customWidth="1"/>
    <col min="519" max="519" width="42.6328125" style="197" customWidth="1"/>
    <col min="520" max="520" width="21.26953125" style="197" customWidth="1"/>
    <col min="521" max="521" width="30" style="197" bestFit="1" customWidth="1"/>
    <col min="522" max="523" width="9.08984375" style="197"/>
    <col min="524" max="524" width="3.08984375" style="197" customWidth="1"/>
    <col min="525" max="768" width="9.08984375" style="197"/>
    <col min="769" max="769" width="3" style="197" customWidth="1"/>
    <col min="770" max="772" width="9.08984375" style="197"/>
    <col min="773" max="773" width="16.6328125" style="197" customWidth="1"/>
    <col min="774" max="774" width="9.81640625" style="197" customWidth="1"/>
    <col min="775" max="775" width="42.6328125" style="197" customWidth="1"/>
    <col min="776" max="776" width="21.26953125" style="197" customWidth="1"/>
    <col min="777" max="777" width="30" style="197" bestFit="1" customWidth="1"/>
    <col min="778" max="779" width="9.08984375" style="197"/>
    <col min="780" max="780" width="3.08984375" style="197" customWidth="1"/>
    <col min="781" max="1024" width="9.08984375" style="197"/>
    <col min="1025" max="1025" width="3" style="197" customWidth="1"/>
    <col min="1026" max="1028" width="9.08984375" style="197"/>
    <col min="1029" max="1029" width="16.6328125" style="197" customWidth="1"/>
    <col min="1030" max="1030" width="9.81640625" style="197" customWidth="1"/>
    <col min="1031" max="1031" width="42.6328125" style="197" customWidth="1"/>
    <col min="1032" max="1032" width="21.26953125" style="197" customWidth="1"/>
    <col min="1033" max="1033" width="30" style="197" bestFit="1" customWidth="1"/>
    <col min="1034" max="1035" width="9.08984375" style="197"/>
    <col min="1036" max="1036" width="3.08984375" style="197" customWidth="1"/>
    <col min="1037" max="1280" width="9.08984375" style="197"/>
    <col min="1281" max="1281" width="3" style="197" customWidth="1"/>
    <col min="1282" max="1284" width="9.08984375" style="197"/>
    <col min="1285" max="1285" width="16.6328125" style="197" customWidth="1"/>
    <col min="1286" max="1286" width="9.81640625" style="197" customWidth="1"/>
    <col min="1287" max="1287" width="42.6328125" style="197" customWidth="1"/>
    <col min="1288" max="1288" width="21.26953125" style="197" customWidth="1"/>
    <col min="1289" max="1289" width="30" style="197" bestFit="1" customWidth="1"/>
    <col min="1290" max="1291" width="9.08984375" style="197"/>
    <col min="1292" max="1292" width="3.08984375" style="197" customWidth="1"/>
    <col min="1293" max="1536" width="9.08984375" style="197"/>
    <col min="1537" max="1537" width="3" style="197" customWidth="1"/>
    <col min="1538" max="1540" width="9.08984375" style="197"/>
    <col min="1541" max="1541" width="16.6328125" style="197" customWidth="1"/>
    <col min="1542" max="1542" width="9.81640625" style="197" customWidth="1"/>
    <col min="1543" max="1543" width="42.6328125" style="197" customWidth="1"/>
    <col min="1544" max="1544" width="21.26953125" style="197" customWidth="1"/>
    <col min="1545" max="1545" width="30" style="197" bestFit="1" customWidth="1"/>
    <col min="1546" max="1547" width="9.08984375" style="197"/>
    <col min="1548" max="1548" width="3.08984375" style="197" customWidth="1"/>
    <col min="1549" max="1792" width="9.08984375" style="197"/>
    <col min="1793" max="1793" width="3" style="197" customWidth="1"/>
    <col min="1794" max="1796" width="9.08984375" style="197"/>
    <col min="1797" max="1797" width="16.6328125" style="197" customWidth="1"/>
    <col min="1798" max="1798" width="9.81640625" style="197" customWidth="1"/>
    <col min="1799" max="1799" width="42.6328125" style="197" customWidth="1"/>
    <col min="1800" max="1800" width="21.26953125" style="197" customWidth="1"/>
    <col min="1801" max="1801" width="30" style="197" bestFit="1" customWidth="1"/>
    <col min="1802" max="1803" width="9.08984375" style="197"/>
    <col min="1804" max="1804" width="3.08984375" style="197" customWidth="1"/>
    <col min="1805" max="2048" width="9.08984375" style="197"/>
    <col min="2049" max="2049" width="3" style="197" customWidth="1"/>
    <col min="2050" max="2052" width="9.08984375" style="197"/>
    <col min="2053" max="2053" width="16.6328125" style="197" customWidth="1"/>
    <col min="2054" max="2054" width="9.81640625" style="197" customWidth="1"/>
    <col min="2055" max="2055" width="42.6328125" style="197" customWidth="1"/>
    <col min="2056" max="2056" width="21.26953125" style="197" customWidth="1"/>
    <col min="2057" max="2057" width="30" style="197" bestFit="1" customWidth="1"/>
    <col min="2058" max="2059" width="9.08984375" style="197"/>
    <col min="2060" max="2060" width="3.08984375" style="197" customWidth="1"/>
    <col min="2061" max="2304" width="9.08984375" style="197"/>
    <col min="2305" max="2305" width="3" style="197" customWidth="1"/>
    <col min="2306" max="2308" width="9.08984375" style="197"/>
    <col min="2309" max="2309" width="16.6328125" style="197" customWidth="1"/>
    <col min="2310" max="2310" width="9.81640625" style="197" customWidth="1"/>
    <col min="2311" max="2311" width="42.6328125" style="197" customWidth="1"/>
    <col min="2312" max="2312" width="21.26953125" style="197" customWidth="1"/>
    <col min="2313" max="2313" width="30" style="197" bestFit="1" customWidth="1"/>
    <col min="2314" max="2315" width="9.08984375" style="197"/>
    <col min="2316" max="2316" width="3.08984375" style="197" customWidth="1"/>
    <col min="2317" max="2560" width="9.08984375" style="197"/>
    <col min="2561" max="2561" width="3" style="197" customWidth="1"/>
    <col min="2562" max="2564" width="9.08984375" style="197"/>
    <col min="2565" max="2565" width="16.6328125" style="197" customWidth="1"/>
    <col min="2566" max="2566" width="9.81640625" style="197" customWidth="1"/>
    <col min="2567" max="2567" width="42.6328125" style="197" customWidth="1"/>
    <col min="2568" max="2568" width="21.26953125" style="197" customWidth="1"/>
    <col min="2569" max="2569" width="30" style="197" bestFit="1" customWidth="1"/>
    <col min="2570" max="2571" width="9.08984375" style="197"/>
    <col min="2572" max="2572" width="3.08984375" style="197" customWidth="1"/>
    <col min="2573" max="2816" width="9.08984375" style="197"/>
    <col min="2817" max="2817" width="3" style="197" customWidth="1"/>
    <col min="2818" max="2820" width="9.08984375" style="197"/>
    <col min="2821" max="2821" width="16.6328125" style="197" customWidth="1"/>
    <col min="2822" max="2822" width="9.81640625" style="197" customWidth="1"/>
    <col min="2823" max="2823" width="42.6328125" style="197" customWidth="1"/>
    <col min="2824" max="2824" width="21.26953125" style="197" customWidth="1"/>
    <col min="2825" max="2825" width="30" style="197" bestFit="1" customWidth="1"/>
    <col min="2826" max="2827" width="9.08984375" style="197"/>
    <col min="2828" max="2828" width="3.08984375" style="197" customWidth="1"/>
    <col min="2829" max="3072" width="9.08984375" style="197"/>
    <col min="3073" max="3073" width="3" style="197" customWidth="1"/>
    <col min="3074" max="3076" width="9.08984375" style="197"/>
    <col min="3077" max="3077" width="16.6328125" style="197" customWidth="1"/>
    <col min="3078" max="3078" width="9.81640625" style="197" customWidth="1"/>
    <col min="3079" max="3079" width="42.6328125" style="197" customWidth="1"/>
    <col min="3080" max="3080" width="21.26953125" style="197" customWidth="1"/>
    <col min="3081" max="3081" width="30" style="197" bestFit="1" customWidth="1"/>
    <col min="3082" max="3083" width="9.08984375" style="197"/>
    <col min="3084" max="3084" width="3.08984375" style="197" customWidth="1"/>
    <col min="3085" max="3328" width="9.08984375" style="197"/>
    <col min="3329" max="3329" width="3" style="197" customWidth="1"/>
    <col min="3330" max="3332" width="9.08984375" style="197"/>
    <col min="3333" max="3333" width="16.6328125" style="197" customWidth="1"/>
    <col min="3334" max="3334" width="9.81640625" style="197" customWidth="1"/>
    <col min="3335" max="3335" width="42.6328125" style="197" customWidth="1"/>
    <col min="3336" max="3336" width="21.26953125" style="197" customWidth="1"/>
    <col min="3337" max="3337" width="30" style="197" bestFit="1" customWidth="1"/>
    <col min="3338" max="3339" width="9.08984375" style="197"/>
    <col min="3340" max="3340" width="3.08984375" style="197" customWidth="1"/>
    <col min="3341" max="3584" width="9.08984375" style="197"/>
    <col min="3585" max="3585" width="3" style="197" customWidth="1"/>
    <col min="3586" max="3588" width="9.08984375" style="197"/>
    <col min="3589" max="3589" width="16.6328125" style="197" customWidth="1"/>
    <col min="3590" max="3590" width="9.81640625" style="197" customWidth="1"/>
    <col min="3591" max="3591" width="42.6328125" style="197" customWidth="1"/>
    <col min="3592" max="3592" width="21.26953125" style="197" customWidth="1"/>
    <col min="3593" max="3593" width="30" style="197" bestFit="1" customWidth="1"/>
    <col min="3594" max="3595" width="9.08984375" style="197"/>
    <col min="3596" max="3596" width="3.08984375" style="197" customWidth="1"/>
    <col min="3597" max="3840" width="9.08984375" style="197"/>
    <col min="3841" max="3841" width="3" style="197" customWidth="1"/>
    <col min="3842" max="3844" width="9.08984375" style="197"/>
    <col min="3845" max="3845" width="16.6328125" style="197" customWidth="1"/>
    <col min="3846" max="3846" width="9.81640625" style="197" customWidth="1"/>
    <col min="3847" max="3847" width="42.6328125" style="197" customWidth="1"/>
    <col min="3848" max="3848" width="21.26953125" style="197" customWidth="1"/>
    <col min="3849" max="3849" width="30" style="197" bestFit="1" customWidth="1"/>
    <col min="3850" max="3851" width="9.08984375" style="197"/>
    <col min="3852" max="3852" width="3.08984375" style="197" customWidth="1"/>
    <col min="3853" max="4096" width="9.08984375" style="197"/>
    <col min="4097" max="4097" width="3" style="197" customWidth="1"/>
    <col min="4098" max="4100" width="9.08984375" style="197"/>
    <col min="4101" max="4101" width="16.6328125" style="197" customWidth="1"/>
    <col min="4102" max="4102" width="9.81640625" style="197" customWidth="1"/>
    <col min="4103" max="4103" width="42.6328125" style="197" customWidth="1"/>
    <col min="4104" max="4104" width="21.26953125" style="197" customWidth="1"/>
    <col min="4105" max="4105" width="30" style="197" bestFit="1" customWidth="1"/>
    <col min="4106" max="4107" width="9.08984375" style="197"/>
    <col min="4108" max="4108" width="3.08984375" style="197" customWidth="1"/>
    <col min="4109" max="4352" width="9.08984375" style="197"/>
    <col min="4353" max="4353" width="3" style="197" customWidth="1"/>
    <col min="4354" max="4356" width="9.08984375" style="197"/>
    <col min="4357" max="4357" width="16.6328125" style="197" customWidth="1"/>
    <col min="4358" max="4358" width="9.81640625" style="197" customWidth="1"/>
    <col min="4359" max="4359" width="42.6328125" style="197" customWidth="1"/>
    <col min="4360" max="4360" width="21.26953125" style="197" customWidth="1"/>
    <col min="4361" max="4361" width="30" style="197" bestFit="1" customWidth="1"/>
    <col min="4362" max="4363" width="9.08984375" style="197"/>
    <col min="4364" max="4364" width="3.08984375" style="197" customWidth="1"/>
    <col min="4365" max="4608" width="9.08984375" style="197"/>
    <col min="4609" max="4609" width="3" style="197" customWidth="1"/>
    <col min="4610" max="4612" width="9.08984375" style="197"/>
    <col min="4613" max="4613" width="16.6328125" style="197" customWidth="1"/>
    <col min="4614" max="4614" width="9.81640625" style="197" customWidth="1"/>
    <col min="4615" max="4615" width="42.6328125" style="197" customWidth="1"/>
    <col min="4616" max="4616" width="21.26953125" style="197" customWidth="1"/>
    <col min="4617" max="4617" width="30" style="197" bestFit="1" customWidth="1"/>
    <col min="4618" max="4619" width="9.08984375" style="197"/>
    <col min="4620" max="4620" width="3.08984375" style="197" customWidth="1"/>
    <col min="4621" max="4864" width="9.08984375" style="197"/>
    <col min="4865" max="4865" width="3" style="197" customWidth="1"/>
    <col min="4866" max="4868" width="9.08984375" style="197"/>
    <col min="4869" max="4869" width="16.6328125" style="197" customWidth="1"/>
    <col min="4870" max="4870" width="9.81640625" style="197" customWidth="1"/>
    <col min="4871" max="4871" width="42.6328125" style="197" customWidth="1"/>
    <col min="4872" max="4872" width="21.26953125" style="197" customWidth="1"/>
    <col min="4873" max="4873" width="30" style="197" bestFit="1" customWidth="1"/>
    <col min="4874" max="4875" width="9.08984375" style="197"/>
    <col min="4876" max="4876" width="3.08984375" style="197" customWidth="1"/>
    <col min="4877" max="5120" width="9.08984375" style="197"/>
    <col min="5121" max="5121" width="3" style="197" customWidth="1"/>
    <col min="5122" max="5124" width="9.08984375" style="197"/>
    <col min="5125" max="5125" width="16.6328125" style="197" customWidth="1"/>
    <col min="5126" max="5126" width="9.81640625" style="197" customWidth="1"/>
    <col min="5127" max="5127" width="42.6328125" style="197" customWidth="1"/>
    <col min="5128" max="5128" width="21.26953125" style="197" customWidth="1"/>
    <col min="5129" max="5129" width="30" style="197" bestFit="1" customWidth="1"/>
    <col min="5130" max="5131" width="9.08984375" style="197"/>
    <col min="5132" max="5132" width="3.08984375" style="197" customWidth="1"/>
    <col min="5133" max="5376" width="9.08984375" style="197"/>
    <col min="5377" max="5377" width="3" style="197" customWidth="1"/>
    <col min="5378" max="5380" width="9.08984375" style="197"/>
    <col min="5381" max="5381" width="16.6328125" style="197" customWidth="1"/>
    <col min="5382" max="5382" width="9.81640625" style="197" customWidth="1"/>
    <col min="5383" max="5383" width="42.6328125" style="197" customWidth="1"/>
    <col min="5384" max="5384" width="21.26953125" style="197" customWidth="1"/>
    <col min="5385" max="5385" width="30" style="197" bestFit="1" customWidth="1"/>
    <col min="5386" max="5387" width="9.08984375" style="197"/>
    <col min="5388" max="5388" width="3.08984375" style="197" customWidth="1"/>
    <col min="5389" max="5632" width="9.08984375" style="197"/>
    <col min="5633" max="5633" width="3" style="197" customWidth="1"/>
    <col min="5634" max="5636" width="9.08984375" style="197"/>
    <col min="5637" max="5637" width="16.6328125" style="197" customWidth="1"/>
    <col min="5638" max="5638" width="9.81640625" style="197" customWidth="1"/>
    <col min="5639" max="5639" width="42.6328125" style="197" customWidth="1"/>
    <col min="5640" max="5640" width="21.26953125" style="197" customWidth="1"/>
    <col min="5641" max="5641" width="30" style="197" bestFit="1" customWidth="1"/>
    <col min="5642" max="5643" width="9.08984375" style="197"/>
    <col min="5644" max="5644" width="3.08984375" style="197" customWidth="1"/>
    <col min="5645" max="5888" width="9.08984375" style="197"/>
    <col min="5889" max="5889" width="3" style="197" customWidth="1"/>
    <col min="5890" max="5892" width="9.08984375" style="197"/>
    <col min="5893" max="5893" width="16.6328125" style="197" customWidth="1"/>
    <col min="5894" max="5894" width="9.81640625" style="197" customWidth="1"/>
    <col min="5895" max="5895" width="42.6328125" style="197" customWidth="1"/>
    <col min="5896" max="5896" width="21.26953125" style="197" customWidth="1"/>
    <col min="5897" max="5897" width="30" style="197" bestFit="1" customWidth="1"/>
    <col min="5898" max="5899" width="9.08984375" style="197"/>
    <col min="5900" max="5900" width="3.08984375" style="197" customWidth="1"/>
    <col min="5901" max="6144" width="9.08984375" style="197"/>
    <col min="6145" max="6145" width="3" style="197" customWidth="1"/>
    <col min="6146" max="6148" width="9.08984375" style="197"/>
    <col min="6149" max="6149" width="16.6328125" style="197" customWidth="1"/>
    <col min="6150" max="6150" width="9.81640625" style="197" customWidth="1"/>
    <col min="6151" max="6151" width="42.6328125" style="197" customWidth="1"/>
    <col min="6152" max="6152" width="21.26953125" style="197" customWidth="1"/>
    <col min="6153" max="6153" width="30" style="197" bestFit="1" customWidth="1"/>
    <col min="6154" max="6155" width="9.08984375" style="197"/>
    <col min="6156" max="6156" width="3.08984375" style="197" customWidth="1"/>
    <col min="6157" max="6400" width="9.08984375" style="197"/>
    <col min="6401" max="6401" width="3" style="197" customWidth="1"/>
    <col min="6402" max="6404" width="9.08984375" style="197"/>
    <col min="6405" max="6405" width="16.6328125" style="197" customWidth="1"/>
    <col min="6406" max="6406" width="9.81640625" style="197" customWidth="1"/>
    <col min="6407" max="6407" width="42.6328125" style="197" customWidth="1"/>
    <col min="6408" max="6408" width="21.26953125" style="197" customWidth="1"/>
    <col min="6409" max="6409" width="30" style="197" bestFit="1" customWidth="1"/>
    <col min="6410" max="6411" width="9.08984375" style="197"/>
    <col min="6412" max="6412" width="3.08984375" style="197" customWidth="1"/>
    <col min="6413" max="6656" width="9.08984375" style="197"/>
    <col min="6657" max="6657" width="3" style="197" customWidth="1"/>
    <col min="6658" max="6660" width="9.08984375" style="197"/>
    <col min="6661" max="6661" width="16.6328125" style="197" customWidth="1"/>
    <col min="6662" max="6662" width="9.81640625" style="197" customWidth="1"/>
    <col min="6663" max="6663" width="42.6328125" style="197" customWidth="1"/>
    <col min="6664" max="6664" width="21.26953125" style="197" customWidth="1"/>
    <col min="6665" max="6665" width="30" style="197" bestFit="1" customWidth="1"/>
    <col min="6666" max="6667" width="9.08984375" style="197"/>
    <col min="6668" max="6668" width="3.08984375" style="197" customWidth="1"/>
    <col min="6669" max="6912" width="9.08984375" style="197"/>
    <col min="6913" max="6913" width="3" style="197" customWidth="1"/>
    <col min="6914" max="6916" width="9.08984375" style="197"/>
    <col min="6917" max="6917" width="16.6328125" style="197" customWidth="1"/>
    <col min="6918" max="6918" width="9.81640625" style="197" customWidth="1"/>
    <col min="6919" max="6919" width="42.6328125" style="197" customWidth="1"/>
    <col min="6920" max="6920" width="21.26953125" style="197" customWidth="1"/>
    <col min="6921" max="6921" width="30" style="197" bestFit="1" customWidth="1"/>
    <col min="6922" max="6923" width="9.08984375" style="197"/>
    <col min="6924" max="6924" width="3.08984375" style="197" customWidth="1"/>
    <col min="6925" max="7168" width="9.08984375" style="197"/>
    <col min="7169" max="7169" width="3" style="197" customWidth="1"/>
    <col min="7170" max="7172" width="9.08984375" style="197"/>
    <col min="7173" max="7173" width="16.6328125" style="197" customWidth="1"/>
    <col min="7174" max="7174" width="9.81640625" style="197" customWidth="1"/>
    <col min="7175" max="7175" width="42.6328125" style="197" customWidth="1"/>
    <col min="7176" max="7176" width="21.26953125" style="197" customWidth="1"/>
    <col min="7177" max="7177" width="30" style="197" bestFit="1" customWidth="1"/>
    <col min="7178" max="7179" width="9.08984375" style="197"/>
    <col min="7180" max="7180" width="3.08984375" style="197" customWidth="1"/>
    <col min="7181" max="7424" width="9.08984375" style="197"/>
    <col min="7425" max="7425" width="3" style="197" customWidth="1"/>
    <col min="7426" max="7428" width="9.08984375" style="197"/>
    <col min="7429" max="7429" width="16.6328125" style="197" customWidth="1"/>
    <col min="7430" max="7430" width="9.81640625" style="197" customWidth="1"/>
    <col min="7431" max="7431" width="42.6328125" style="197" customWidth="1"/>
    <col min="7432" max="7432" width="21.26953125" style="197" customWidth="1"/>
    <col min="7433" max="7433" width="30" style="197" bestFit="1" customWidth="1"/>
    <col min="7434" max="7435" width="9.08984375" style="197"/>
    <col min="7436" max="7436" width="3.08984375" style="197" customWidth="1"/>
    <col min="7437" max="7680" width="9.08984375" style="197"/>
    <col min="7681" max="7681" width="3" style="197" customWidth="1"/>
    <col min="7682" max="7684" width="9.08984375" style="197"/>
    <col min="7685" max="7685" width="16.6328125" style="197" customWidth="1"/>
    <col min="7686" max="7686" width="9.81640625" style="197" customWidth="1"/>
    <col min="7687" max="7687" width="42.6328125" style="197" customWidth="1"/>
    <col min="7688" max="7688" width="21.26953125" style="197" customWidth="1"/>
    <col min="7689" max="7689" width="30" style="197" bestFit="1" customWidth="1"/>
    <col min="7690" max="7691" width="9.08984375" style="197"/>
    <col min="7692" max="7692" width="3.08984375" style="197" customWidth="1"/>
    <col min="7693" max="7936" width="9.08984375" style="197"/>
    <col min="7937" max="7937" width="3" style="197" customWidth="1"/>
    <col min="7938" max="7940" width="9.08984375" style="197"/>
    <col min="7941" max="7941" width="16.6328125" style="197" customWidth="1"/>
    <col min="7942" max="7942" width="9.81640625" style="197" customWidth="1"/>
    <col min="7943" max="7943" width="42.6328125" style="197" customWidth="1"/>
    <col min="7944" max="7944" width="21.26953125" style="197" customWidth="1"/>
    <col min="7945" max="7945" width="30" style="197" bestFit="1" customWidth="1"/>
    <col min="7946" max="7947" width="9.08984375" style="197"/>
    <col min="7948" max="7948" width="3.08984375" style="197" customWidth="1"/>
    <col min="7949" max="8192" width="9.08984375" style="197"/>
    <col min="8193" max="8193" width="3" style="197" customWidth="1"/>
    <col min="8194" max="8196" width="9.08984375" style="197"/>
    <col min="8197" max="8197" width="16.6328125" style="197" customWidth="1"/>
    <col min="8198" max="8198" width="9.81640625" style="197" customWidth="1"/>
    <col min="8199" max="8199" width="42.6328125" style="197" customWidth="1"/>
    <col min="8200" max="8200" width="21.26953125" style="197" customWidth="1"/>
    <col min="8201" max="8201" width="30" style="197" bestFit="1" customWidth="1"/>
    <col min="8202" max="8203" width="9.08984375" style="197"/>
    <col min="8204" max="8204" width="3.08984375" style="197" customWidth="1"/>
    <col min="8205" max="8448" width="9.08984375" style="197"/>
    <col min="8449" max="8449" width="3" style="197" customWidth="1"/>
    <col min="8450" max="8452" width="9.08984375" style="197"/>
    <col min="8453" max="8453" width="16.6328125" style="197" customWidth="1"/>
    <col min="8454" max="8454" width="9.81640625" style="197" customWidth="1"/>
    <col min="8455" max="8455" width="42.6328125" style="197" customWidth="1"/>
    <col min="8456" max="8456" width="21.26953125" style="197" customWidth="1"/>
    <col min="8457" max="8457" width="30" style="197" bestFit="1" customWidth="1"/>
    <col min="8458" max="8459" width="9.08984375" style="197"/>
    <col min="8460" max="8460" width="3.08984375" style="197" customWidth="1"/>
    <col min="8461" max="8704" width="9.08984375" style="197"/>
    <col min="8705" max="8705" width="3" style="197" customWidth="1"/>
    <col min="8706" max="8708" width="9.08984375" style="197"/>
    <col min="8709" max="8709" width="16.6328125" style="197" customWidth="1"/>
    <col min="8710" max="8710" width="9.81640625" style="197" customWidth="1"/>
    <col min="8711" max="8711" width="42.6328125" style="197" customWidth="1"/>
    <col min="8712" max="8712" width="21.26953125" style="197" customWidth="1"/>
    <col min="8713" max="8713" width="30" style="197" bestFit="1" customWidth="1"/>
    <col min="8714" max="8715" width="9.08984375" style="197"/>
    <col min="8716" max="8716" width="3.08984375" style="197" customWidth="1"/>
    <col min="8717" max="8960" width="9.08984375" style="197"/>
    <col min="8961" max="8961" width="3" style="197" customWidth="1"/>
    <col min="8962" max="8964" width="9.08984375" style="197"/>
    <col min="8965" max="8965" width="16.6328125" style="197" customWidth="1"/>
    <col min="8966" max="8966" width="9.81640625" style="197" customWidth="1"/>
    <col min="8967" max="8967" width="42.6328125" style="197" customWidth="1"/>
    <col min="8968" max="8968" width="21.26953125" style="197" customWidth="1"/>
    <col min="8969" max="8969" width="30" style="197" bestFit="1" customWidth="1"/>
    <col min="8970" max="8971" width="9.08984375" style="197"/>
    <col min="8972" max="8972" width="3.08984375" style="197" customWidth="1"/>
    <col min="8973" max="9216" width="9.08984375" style="197"/>
    <col min="9217" max="9217" width="3" style="197" customWidth="1"/>
    <col min="9218" max="9220" width="9.08984375" style="197"/>
    <col min="9221" max="9221" width="16.6328125" style="197" customWidth="1"/>
    <col min="9222" max="9222" width="9.81640625" style="197" customWidth="1"/>
    <col min="9223" max="9223" width="42.6328125" style="197" customWidth="1"/>
    <col min="9224" max="9224" width="21.26953125" style="197" customWidth="1"/>
    <col min="9225" max="9225" width="30" style="197" bestFit="1" customWidth="1"/>
    <col min="9226" max="9227" width="9.08984375" style="197"/>
    <col min="9228" max="9228" width="3.08984375" style="197" customWidth="1"/>
    <col min="9229" max="9472" width="9.08984375" style="197"/>
    <col min="9473" max="9473" width="3" style="197" customWidth="1"/>
    <col min="9474" max="9476" width="9.08984375" style="197"/>
    <col min="9477" max="9477" width="16.6328125" style="197" customWidth="1"/>
    <col min="9478" max="9478" width="9.81640625" style="197" customWidth="1"/>
    <col min="9479" max="9479" width="42.6328125" style="197" customWidth="1"/>
    <col min="9480" max="9480" width="21.26953125" style="197" customWidth="1"/>
    <col min="9481" max="9481" width="30" style="197" bestFit="1" customWidth="1"/>
    <col min="9482" max="9483" width="9.08984375" style="197"/>
    <col min="9484" max="9484" width="3.08984375" style="197" customWidth="1"/>
    <col min="9485" max="9728" width="9.08984375" style="197"/>
    <col min="9729" max="9729" width="3" style="197" customWidth="1"/>
    <col min="9730" max="9732" width="9.08984375" style="197"/>
    <col min="9733" max="9733" width="16.6328125" style="197" customWidth="1"/>
    <col min="9734" max="9734" width="9.81640625" style="197" customWidth="1"/>
    <col min="9735" max="9735" width="42.6328125" style="197" customWidth="1"/>
    <col min="9736" max="9736" width="21.26953125" style="197" customWidth="1"/>
    <col min="9737" max="9737" width="30" style="197" bestFit="1" customWidth="1"/>
    <col min="9738" max="9739" width="9.08984375" style="197"/>
    <col min="9740" max="9740" width="3.08984375" style="197" customWidth="1"/>
    <col min="9741" max="9984" width="9.08984375" style="197"/>
    <col min="9985" max="9985" width="3" style="197" customWidth="1"/>
    <col min="9986" max="9988" width="9.08984375" style="197"/>
    <col min="9989" max="9989" width="16.6328125" style="197" customWidth="1"/>
    <col min="9990" max="9990" width="9.81640625" style="197" customWidth="1"/>
    <col min="9991" max="9991" width="42.6328125" style="197" customWidth="1"/>
    <col min="9992" max="9992" width="21.26953125" style="197" customWidth="1"/>
    <col min="9993" max="9993" width="30" style="197" bestFit="1" customWidth="1"/>
    <col min="9994" max="9995" width="9.08984375" style="197"/>
    <col min="9996" max="9996" width="3.08984375" style="197" customWidth="1"/>
    <col min="9997" max="10240" width="9.08984375" style="197"/>
    <col min="10241" max="10241" width="3" style="197" customWidth="1"/>
    <col min="10242" max="10244" width="9.08984375" style="197"/>
    <col min="10245" max="10245" width="16.6328125" style="197" customWidth="1"/>
    <col min="10246" max="10246" width="9.81640625" style="197" customWidth="1"/>
    <col min="10247" max="10247" width="42.6328125" style="197" customWidth="1"/>
    <col min="10248" max="10248" width="21.26953125" style="197" customWidth="1"/>
    <col min="10249" max="10249" width="30" style="197" bestFit="1" customWidth="1"/>
    <col min="10250" max="10251" width="9.08984375" style="197"/>
    <col min="10252" max="10252" width="3.08984375" style="197" customWidth="1"/>
    <col min="10253" max="10496" width="9.08984375" style="197"/>
    <col min="10497" max="10497" width="3" style="197" customWidth="1"/>
    <col min="10498" max="10500" width="9.08984375" style="197"/>
    <col min="10501" max="10501" width="16.6328125" style="197" customWidth="1"/>
    <col min="10502" max="10502" width="9.81640625" style="197" customWidth="1"/>
    <col min="10503" max="10503" width="42.6328125" style="197" customWidth="1"/>
    <col min="10504" max="10504" width="21.26953125" style="197" customWidth="1"/>
    <col min="10505" max="10505" width="30" style="197" bestFit="1" customWidth="1"/>
    <col min="10506" max="10507" width="9.08984375" style="197"/>
    <col min="10508" max="10508" width="3.08984375" style="197" customWidth="1"/>
    <col min="10509" max="10752" width="9.08984375" style="197"/>
    <col min="10753" max="10753" width="3" style="197" customWidth="1"/>
    <col min="10754" max="10756" width="9.08984375" style="197"/>
    <col min="10757" max="10757" width="16.6328125" style="197" customWidth="1"/>
    <col min="10758" max="10758" width="9.81640625" style="197" customWidth="1"/>
    <col min="10759" max="10759" width="42.6328125" style="197" customWidth="1"/>
    <col min="10760" max="10760" width="21.26953125" style="197" customWidth="1"/>
    <col min="10761" max="10761" width="30" style="197" bestFit="1" customWidth="1"/>
    <col min="10762" max="10763" width="9.08984375" style="197"/>
    <col min="10764" max="10764" width="3.08984375" style="197" customWidth="1"/>
    <col min="10765" max="11008" width="9.08984375" style="197"/>
    <col min="11009" max="11009" width="3" style="197" customWidth="1"/>
    <col min="11010" max="11012" width="9.08984375" style="197"/>
    <col min="11013" max="11013" width="16.6328125" style="197" customWidth="1"/>
    <col min="11014" max="11014" width="9.81640625" style="197" customWidth="1"/>
    <col min="11015" max="11015" width="42.6328125" style="197" customWidth="1"/>
    <col min="11016" max="11016" width="21.26953125" style="197" customWidth="1"/>
    <col min="11017" max="11017" width="30" style="197" bestFit="1" customWidth="1"/>
    <col min="11018" max="11019" width="9.08984375" style="197"/>
    <col min="11020" max="11020" width="3.08984375" style="197" customWidth="1"/>
    <col min="11021" max="11264" width="9.08984375" style="197"/>
    <col min="11265" max="11265" width="3" style="197" customWidth="1"/>
    <col min="11266" max="11268" width="9.08984375" style="197"/>
    <col min="11269" max="11269" width="16.6328125" style="197" customWidth="1"/>
    <col min="11270" max="11270" width="9.81640625" style="197" customWidth="1"/>
    <col min="11271" max="11271" width="42.6328125" style="197" customWidth="1"/>
    <col min="11272" max="11272" width="21.26953125" style="197" customWidth="1"/>
    <col min="11273" max="11273" width="30" style="197" bestFit="1" customWidth="1"/>
    <col min="11274" max="11275" width="9.08984375" style="197"/>
    <col min="11276" max="11276" width="3.08984375" style="197" customWidth="1"/>
    <col min="11277" max="11520" width="9.08984375" style="197"/>
    <col min="11521" max="11521" width="3" style="197" customWidth="1"/>
    <col min="11522" max="11524" width="9.08984375" style="197"/>
    <col min="11525" max="11525" width="16.6328125" style="197" customWidth="1"/>
    <col min="11526" max="11526" width="9.81640625" style="197" customWidth="1"/>
    <col min="11527" max="11527" width="42.6328125" style="197" customWidth="1"/>
    <col min="11528" max="11528" width="21.26953125" style="197" customWidth="1"/>
    <col min="11529" max="11529" width="30" style="197" bestFit="1" customWidth="1"/>
    <col min="11530" max="11531" width="9.08984375" style="197"/>
    <col min="11532" max="11532" width="3.08984375" style="197" customWidth="1"/>
    <col min="11533" max="11776" width="9.08984375" style="197"/>
    <col min="11777" max="11777" width="3" style="197" customWidth="1"/>
    <col min="11778" max="11780" width="9.08984375" style="197"/>
    <col min="11781" max="11781" width="16.6328125" style="197" customWidth="1"/>
    <col min="11782" max="11782" width="9.81640625" style="197" customWidth="1"/>
    <col min="11783" max="11783" width="42.6328125" style="197" customWidth="1"/>
    <col min="11784" max="11784" width="21.26953125" style="197" customWidth="1"/>
    <col min="11785" max="11785" width="30" style="197" bestFit="1" customWidth="1"/>
    <col min="11786" max="11787" width="9.08984375" style="197"/>
    <col min="11788" max="11788" width="3.08984375" style="197" customWidth="1"/>
    <col min="11789" max="12032" width="9.08984375" style="197"/>
    <col min="12033" max="12033" width="3" style="197" customWidth="1"/>
    <col min="12034" max="12036" width="9.08984375" style="197"/>
    <col min="12037" max="12037" width="16.6328125" style="197" customWidth="1"/>
    <col min="12038" max="12038" width="9.81640625" style="197" customWidth="1"/>
    <col min="12039" max="12039" width="42.6328125" style="197" customWidth="1"/>
    <col min="12040" max="12040" width="21.26953125" style="197" customWidth="1"/>
    <col min="12041" max="12041" width="30" style="197" bestFit="1" customWidth="1"/>
    <col min="12042" max="12043" width="9.08984375" style="197"/>
    <col min="12044" max="12044" width="3.08984375" style="197" customWidth="1"/>
    <col min="12045" max="12288" width="9.08984375" style="197"/>
    <col min="12289" max="12289" width="3" style="197" customWidth="1"/>
    <col min="12290" max="12292" width="9.08984375" style="197"/>
    <col min="12293" max="12293" width="16.6328125" style="197" customWidth="1"/>
    <col min="12294" max="12294" width="9.81640625" style="197" customWidth="1"/>
    <col min="12295" max="12295" width="42.6328125" style="197" customWidth="1"/>
    <col min="12296" max="12296" width="21.26953125" style="197" customWidth="1"/>
    <col min="12297" max="12297" width="30" style="197" bestFit="1" customWidth="1"/>
    <col min="12298" max="12299" width="9.08984375" style="197"/>
    <col min="12300" max="12300" width="3.08984375" style="197" customWidth="1"/>
    <col min="12301" max="12544" width="9.08984375" style="197"/>
    <col min="12545" max="12545" width="3" style="197" customWidth="1"/>
    <col min="12546" max="12548" width="9.08984375" style="197"/>
    <col min="12549" max="12549" width="16.6328125" style="197" customWidth="1"/>
    <col min="12550" max="12550" width="9.81640625" style="197" customWidth="1"/>
    <col min="12551" max="12551" width="42.6328125" style="197" customWidth="1"/>
    <col min="12552" max="12552" width="21.26953125" style="197" customWidth="1"/>
    <col min="12553" max="12553" width="30" style="197" bestFit="1" customWidth="1"/>
    <col min="12554" max="12555" width="9.08984375" style="197"/>
    <col min="12556" max="12556" width="3.08984375" style="197" customWidth="1"/>
    <col min="12557" max="12800" width="9.08984375" style="197"/>
    <col min="12801" max="12801" width="3" style="197" customWidth="1"/>
    <col min="12802" max="12804" width="9.08984375" style="197"/>
    <col min="12805" max="12805" width="16.6328125" style="197" customWidth="1"/>
    <col min="12806" max="12806" width="9.81640625" style="197" customWidth="1"/>
    <col min="12807" max="12807" width="42.6328125" style="197" customWidth="1"/>
    <col min="12808" max="12808" width="21.26953125" style="197" customWidth="1"/>
    <col min="12809" max="12809" width="30" style="197" bestFit="1" customWidth="1"/>
    <col min="12810" max="12811" width="9.08984375" style="197"/>
    <col min="12812" max="12812" width="3.08984375" style="197" customWidth="1"/>
    <col min="12813" max="13056" width="9.08984375" style="197"/>
    <col min="13057" max="13057" width="3" style="197" customWidth="1"/>
    <col min="13058" max="13060" width="9.08984375" style="197"/>
    <col min="13061" max="13061" width="16.6328125" style="197" customWidth="1"/>
    <col min="13062" max="13062" width="9.81640625" style="197" customWidth="1"/>
    <col min="13063" max="13063" width="42.6328125" style="197" customWidth="1"/>
    <col min="13064" max="13064" width="21.26953125" style="197" customWidth="1"/>
    <col min="13065" max="13065" width="30" style="197" bestFit="1" customWidth="1"/>
    <col min="13066" max="13067" width="9.08984375" style="197"/>
    <col min="13068" max="13068" width="3.08984375" style="197" customWidth="1"/>
    <col min="13069" max="13312" width="9.08984375" style="197"/>
    <col min="13313" max="13313" width="3" style="197" customWidth="1"/>
    <col min="13314" max="13316" width="9.08984375" style="197"/>
    <col min="13317" max="13317" width="16.6328125" style="197" customWidth="1"/>
    <col min="13318" max="13318" width="9.81640625" style="197" customWidth="1"/>
    <col min="13319" max="13319" width="42.6328125" style="197" customWidth="1"/>
    <col min="13320" max="13320" width="21.26953125" style="197" customWidth="1"/>
    <col min="13321" max="13321" width="30" style="197" bestFit="1" customWidth="1"/>
    <col min="13322" max="13323" width="9.08984375" style="197"/>
    <col min="13324" max="13324" width="3.08984375" style="197" customWidth="1"/>
    <col min="13325" max="13568" width="9.08984375" style="197"/>
    <col min="13569" max="13569" width="3" style="197" customWidth="1"/>
    <col min="13570" max="13572" width="9.08984375" style="197"/>
    <col min="13573" max="13573" width="16.6328125" style="197" customWidth="1"/>
    <col min="13574" max="13574" width="9.81640625" style="197" customWidth="1"/>
    <col min="13575" max="13575" width="42.6328125" style="197" customWidth="1"/>
    <col min="13576" max="13576" width="21.26953125" style="197" customWidth="1"/>
    <col min="13577" max="13577" width="30" style="197" bestFit="1" customWidth="1"/>
    <col min="13578" max="13579" width="9.08984375" style="197"/>
    <col min="13580" max="13580" width="3.08984375" style="197" customWidth="1"/>
    <col min="13581" max="13824" width="9.08984375" style="197"/>
    <col min="13825" max="13825" width="3" style="197" customWidth="1"/>
    <col min="13826" max="13828" width="9.08984375" style="197"/>
    <col min="13829" max="13829" width="16.6328125" style="197" customWidth="1"/>
    <col min="13830" max="13830" width="9.81640625" style="197" customWidth="1"/>
    <col min="13831" max="13831" width="42.6328125" style="197" customWidth="1"/>
    <col min="13832" max="13832" width="21.26953125" style="197" customWidth="1"/>
    <col min="13833" max="13833" width="30" style="197" bestFit="1" customWidth="1"/>
    <col min="13834" max="13835" width="9.08984375" style="197"/>
    <col min="13836" max="13836" width="3.08984375" style="197" customWidth="1"/>
    <col min="13837" max="14080" width="9.08984375" style="197"/>
    <col min="14081" max="14081" width="3" style="197" customWidth="1"/>
    <col min="14082" max="14084" width="9.08984375" style="197"/>
    <col min="14085" max="14085" width="16.6328125" style="197" customWidth="1"/>
    <col min="14086" max="14086" width="9.81640625" style="197" customWidth="1"/>
    <col min="14087" max="14087" width="42.6328125" style="197" customWidth="1"/>
    <col min="14088" max="14088" width="21.26953125" style="197" customWidth="1"/>
    <col min="14089" max="14089" width="30" style="197" bestFit="1" customWidth="1"/>
    <col min="14090" max="14091" width="9.08984375" style="197"/>
    <col min="14092" max="14092" width="3.08984375" style="197" customWidth="1"/>
    <col min="14093" max="14336" width="9.08984375" style="197"/>
    <col min="14337" max="14337" width="3" style="197" customWidth="1"/>
    <col min="14338" max="14340" width="9.08984375" style="197"/>
    <col min="14341" max="14341" width="16.6328125" style="197" customWidth="1"/>
    <col min="14342" max="14342" width="9.81640625" style="197" customWidth="1"/>
    <col min="14343" max="14343" width="42.6328125" style="197" customWidth="1"/>
    <col min="14344" max="14344" width="21.26953125" style="197" customWidth="1"/>
    <col min="14345" max="14345" width="30" style="197" bestFit="1" customWidth="1"/>
    <col min="14346" max="14347" width="9.08984375" style="197"/>
    <col min="14348" max="14348" width="3.08984375" style="197" customWidth="1"/>
    <col min="14349" max="14592" width="9.08984375" style="197"/>
    <col min="14593" max="14593" width="3" style="197" customWidth="1"/>
    <col min="14594" max="14596" width="9.08984375" style="197"/>
    <col min="14597" max="14597" width="16.6328125" style="197" customWidth="1"/>
    <col min="14598" max="14598" width="9.81640625" style="197" customWidth="1"/>
    <col min="14599" max="14599" width="42.6328125" style="197" customWidth="1"/>
    <col min="14600" max="14600" width="21.26953125" style="197" customWidth="1"/>
    <col min="14601" max="14601" width="30" style="197" bestFit="1" customWidth="1"/>
    <col min="14602" max="14603" width="9.08984375" style="197"/>
    <col min="14604" max="14604" width="3.08984375" style="197" customWidth="1"/>
    <col min="14605" max="14848" width="9.08984375" style="197"/>
    <col min="14849" max="14849" width="3" style="197" customWidth="1"/>
    <col min="14850" max="14852" width="9.08984375" style="197"/>
    <col min="14853" max="14853" width="16.6328125" style="197" customWidth="1"/>
    <col min="14854" max="14854" width="9.81640625" style="197" customWidth="1"/>
    <col min="14855" max="14855" width="42.6328125" style="197" customWidth="1"/>
    <col min="14856" max="14856" width="21.26953125" style="197" customWidth="1"/>
    <col min="14857" max="14857" width="30" style="197" bestFit="1" customWidth="1"/>
    <col min="14858" max="14859" width="9.08984375" style="197"/>
    <col min="14860" max="14860" width="3.08984375" style="197" customWidth="1"/>
    <col min="14861" max="15104" width="9.08984375" style="197"/>
    <col min="15105" max="15105" width="3" style="197" customWidth="1"/>
    <col min="15106" max="15108" width="9.08984375" style="197"/>
    <col min="15109" max="15109" width="16.6328125" style="197" customWidth="1"/>
    <col min="15110" max="15110" width="9.81640625" style="197" customWidth="1"/>
    <col min="15111" max="15111" width="42.6328125" style="197" customWidth="1"/>
    <col min="15112" max="15112" width="21.26953125" style="197" customWidth="1"/>
    <col min="15113" max="15113" width="30" style="197" bestFit="1" customWidth="1"/>
    <col min="15114" max="15115" width="9.08984375" style="197"/>
    <col min="15116" max="15116" width="3.08984375" style="197" customWidth="1"/>
    <col min="15117" max="15360" width="9.08984375" style="197"/>
    <col min="15361" max="15361" width="3" style="197" customWidth="1"/>
    <col min="15362" max="15364" width="9.08984375" style="197"/>
    <col min="15365" max="15365" width="16.6328125" style="197" customWidth="1"/>
    <col min="15366" max="15366" width="9.81640625" style="197" customWidth="1"/>
    <col min="15367" max="15367" width="42.6328125" style="197" customWidth="1"/>
    <col min="15368" max="15368" width="21.26953125" style="197" customWidth="1"/>
    <col min="15369" max="15369" width="30" style="197" bestFit="1" customWidth="1"/>
    <col min="15370" max="15371" width="9.08984375" style="197"/>
    <col min="15372" max="15372" width="3.08984375" style="197" customWidth="1"/>
    <col min="15373" max="15616" width="9.08984375" style="197"/>
    <col min="15617" max="15617" width="3" style="197" customWidth="1"/>
    <col min="15618" max="15620" width="9.08984375" style="197"/>
    <col min="15621" max="15621" width="16.6328125" style="197" customWidth="1"/>
    <col min="15622" max="15622" width="9.81640625" style="197" customWidth="1"/>
    <col min="15623" max="15623" width="42.6328125" style="197" customWidth="1"/>
    <col min="15624" max="15624" width="21.26953125" style="197" customWidth="1"/>
    <col min="15625" max="15625" width="30" style="197" bestFit="1" customWidth="1"/>
    <col min="15626" max="15627" width="9.08984375" style="197"/>
    <col min="15628" max="15628" width="3.08984375" style="197" customWidth="1"/>
    <col min="15629" max="15872" width="9.08984375" style="197"/>
    <col min="15873" max="15873" width="3" style="197" customWidth="1"/>
    <col min="15874" max="15876" width="9.08984375" style="197"/>
    <col min="15877" max="15877" width="16.6328125" style="197" customWidth="1"/>
    <col min="15878" max="15878" width="9.81640625" style="197" customWidth="1"/>
    <col min="15879" max="15879" width="42.6328125" style="197" customWidth="1"/>
    <col min="15880" max="15880" width="21.26953125" style="197" customWidth="1"/>
    <col min="15881" max="15881" width="30" style="197" bestFit="1" customWidth="1"/>
    <col min="15882" max="15883" width="9.08984375" style="197"/>
    <col min="15884" max="15884" width="3.08984375" style="197" customWidth="1"/>
    <col min="15885" max="16128" width="9.08984375" style="197"/>
    <col min="16129" max="16129" width="3" style="197" customWidth="1"/>
    <col min="16130" max="16132" width="9.08984375" style="197"/>
    <col min="16133" max="16133" width="16.6328125" style="197" customWidth="1"/>
    <col min="16134" max="16134" width="9.81640625" style="197" customWidth="1"/>
    <col min="16135" max="16135" width="42.6328125" style="197" customWidth="1"/>
    <col min="16136" max="16136" width="21.26953125" style="197" customWidth="1"/>
    <col min="16137" max="16137" width="30" style="197" bestFit="1" customWidth="1"/>
    <col min="16138" max="16139" width="9.08984375" style="197"/>
    <col min="16140" max="16140" width="3.08984375" style="197" customWidth="1"/>
    <col min="16141" max="16384" width="9.08984375" style="197"/>
  </cols>
  <sheetData>
    <row r="1" spans="1:12" ht="16" thickTop="1">
      <c r="A1" s="269"/>
      <c r="B1" s="270"/>
      <c r="C1" s="270"/>
      <c r="D1" s="270"/>
      <c r="E1" s="271"/>
      <c r="F1" s="270"/>
      <c r="G1" s="270"/>
      <c r="H1" s="270"/>
      <c r="I1" s="270"/>
      <c r="J1" s="270"/>
      <c r="K1" s="270"/>
      <c r="L1" s="272"/>
    </row>
    <row r="2" spans="1:12" ht="18.5" thickBot="1">
      <c r="A2" s="279"/>
      <c r="B2" s="198"/>
      <c r="C2" s="199"/>
      <c r="D2" s="199"/>
      <c r="E2" s="200"/>
      <c r="F2" s="200"/>
      <c r="G2" s="200"/>
      <c r="H2" s="200"/>
      <c r="I2" s="200"/>
      <c r="J2" s="200"/>
      <c r="K2" s="201"/>
      <c r="L2" s="273"/>
    </row>
    <row r="3" spans="1:12" ht="16.5" customHeight="1" thickTop="1">
      <c r="A3" s="279"/>
      <c r="B3" s="202"/>
      <c r="C3" s="281"/>
      <c r="D3" s="282"/>
      <c r="E3" s="282"/>
      <c r="F3" s="282"/>
      <c r="G3" s="282"/>
      <c r="H3" s="282"/>
      <c r="I3" s="282"/>
      <c r="J3" s="283"/>
      <c r="K3" s="203"/>
      <c r="L3" s="273"/>
    </row>
    <row r="4" spans="1:12" ht="16.5" customHeight="1" thickBot="1">
      <c r="A4" s="279"/>
      <c r="B4" s="202"/>
      <c r="C4" s="284"/>
      <c r="D4" s="285"/>
      <c r="E4" s="285"/>
      <c r="F4" s="285"/>
      <c r="G4" s="285" t="s">
        <v>417</v>
      </c>
      <c r="H4" s="285"/>
      <c r="I4" s="285"/>
      <c r="J4" s="286"/>
      <c r="K4" s="203"/>
      <c r="L4" s="273"/>
    </row>
    <row r="5" spans="1:12" ht="16.5" thickTop="1" thickBot="1">
      <c r="A5" s="279"/>
      <c r="B5" s="202"/>
      <c r="C5" s="204"/>
      <c r="D5" s="204"/>
      <c r="E5" s="204"/>
      <c r="F5" s="204"/>
      <c r="G5" s="204"/>
      <c r="H5" s="204"/>
      <c r="I5" s="204"/>
      <c r="J5" s="204"/>
      <c r="K5" s="205"/>
      <c r="L5" s="273"/>
    </row>
    <row r="6" spans="1:12" ht="15" thickTop="1">
      <c r="A6" s="280"/>
      <c r="B6" s="206"/>
      <c r="C6" s="207"/>
      <c r="D6" s="208"/>
      <c r="E6" s="208"/>
      <c r="F6" s="208"/>
      <c r="G6" s="208"/>
      <c r="H6" s="208"/>
      <c r="I6" s="209"/>
      <c r="J6" s="209"/>
      <c r="K6" s="210" t="s">
        <v>42</v>
      </c>
      <c r="L6" s="274" t="s">
        <v>42</v>
      </c>
    </row>
    <row r="7" spans="1:12">
      <c r="A7" s="280"/>
      <c r="B7" s="206"/>
      <c r="C7" s="211"/>
      <c r="D7" s="503" t="s">
        <v>319</v>
      </c>
      <c r="E7" s="503"/>
      <c r="F7" s="212">
        <v>0</v>
      </c>
      <c r="G7" s="213"/>
      <c r="H7" s="214" t="s">
        <v>320</v>
      </c>
      <c r="I7" s="215"/>
      <c r="J7" s="213"/>
      <c r="K7" s="210"/>
      <c r="L7" s="274"/>
    </row>
    <row r="8" spans="1:12">
      <c r="A8" s="280"/>
      <c r="B8" s="206"/>
      <c r="C8" s="211"/>
      <c r="D8" s="213"/>
      <c r="E8" s="213"/>
      <c r="F8" s="213"/>
      <c r="G8" s="213"/>
      <c r="H8" s="214" t="s">
        <v>321</v>
      </c>
      <c r="I8" s="216" t="s">
        <v>418</v>
      </c>
      <c r="J8" s="217"/>
      <c r="K8" s="210"/>
      <c r="L8" s="274"/>
    </row>
    <row r="9" spans="1:12">
      <c r="A9" s="280"/>
      <c r="B9" s="206"/>
      <c r="C9" s="211"/>
      <c r="D9" s="213"/>
      <c r="E9" s="213"/>
      <c r="F9" s="213"/>
      <c r="G9" s="213"/>
      <c r="H9" s="214" t="s">
        <v>322</v>
      </c>
      <c r="I9" s="216" t="s">
        <v>418</v>
      </c>
      <c r="J9" s="217"/>
      <c r="K9" s="210"/>
      <c r="L9" s="274"/>
    </row>
    <row r="10" spans="1:12">
      <c r="A10" s="280"/>
      <c r="B10" s="206"/>
      <c r="C10" s="211"/>
      <c r="D10" s="214" t="s">
        <v>323</v>
      </c>
      <c r="E10" s="213"/>
      <c r="F10" s="213" t="str">
        <f>[1]Input!C6</f>
        <v>PROGRESS CLAIM</v>
      </c>
      <c r="G10" s="213"/>
      <c r="H10" s="213"/>
      <c r="I10" s="217"/>
      <c r="J10" s="217"/>
      <c r="K10" s="210"/>
      <c r="L10" s="274"/>
    </row>
    <row r="11" spans="1:12">
      <c r="A11" s="280"/>
      <c r="B11" s="206"/>
      <c r="C11" s="211"/>
      <c r="D11" s="213"/>
      <c r="E11" s="213"/>
      <c r="F11" s="213"/>
      <c r="G11" s="213"/>
      <c r="H11" s="213"/>
      <c r="I11" s="217"/>
      <c r="J11" s="217"/>
      <c r="K11" s="210"/>
      <c r="L11" s="274"/>
    </row>
    <row r="12" spans="1:12">
      <c r="A12" s="280"/>
      <c r="B12" s="206"/>
      <c r="C12" s="211" t="s">
        <v>42</v>
      </c>
      <c r="D12" s="213"/>
      <c r="E12" s="213"/>
      <c r="F12" s="213"/>
      <c r="G12" s="213"/>
      <c r="H12" s="218" t="s">
        <v>324</v>
      </c>
      <c r="I12" s="219" t="s">
        <v>420</v>
      </c>
      <c r="J12" s="217"/>
      <c r="K12" s="210"/>
      <c r="L12" s="274"/>
    </row>
    <row r="13" spans="1:12">
      <c r="A13" s="280"/>
      <c r="B13" s="206"/>
      <c r="C13" s="211"/>
      <c r="D13" s="213" t="s">
        <v>325</v>
      </c>
      <c r="E13" s="213"/>
      <c r="F13" s="220" t="s">
        <v>419</v>
      </c>
      <c r="G13" s="213"/>
      <c r="H13" s="213"/>
      <c r="I13" s="219" t="s">
        <v>421</v>
      </c>
      <c r="J13" s="213"/>
      <c r="K13" s="210"/>
      <c r="L13" s="274"/>
    </row>
    <row r="14" spans="1:12">
      <c r="A14" s="280"/>
      <c r="B14" s="206"/>
      <c r="C14" s="211"/>
      <c r="D14" s="213"/>
      <c r="E14" s="213"/>
      <c r="F14" s="221"/>
      <c r="G14" s="213"/>
      <c r="H14" s="213"/>
      <c r="I14" s="219" t="s">
        <v>422</v>
      </c>
      <c r="J14" s="213"/>
      <c r="K14" s="210"/>
      <c r="L14" s="274"/>
    </row>
    <row r="15" spans="1:12">
      <c r="A15" s="280"/>
      <c r="B15" s="206"/>
      <c r="C15" s="211"/>
      <c r="D15" s="213"/>
      <c r="E15" s="213"/>
      <c r="F15" s="221"/>
      <c r="G15" s="213"/>
      <c r="H15" s="213"/>
      <c r="I15" s="346">
        <v>6139</v>
      </c>
      <c r="J15" s="213"/>
      <c r="K15" s="210"/>
      <c r="L15" s="274"/>
    </row>
    <row r="16" spans="1:12">
      <c r="A16" s="280"/>
      <c r="B16" s="206"/>
      <c r="C16" s="211"/>
      <c r="D16" s="214" t="s">
        <v>14</v>
      </c>
      <c r="E16" s="222"/>
      <c r="F16" s="504" t="s">
        <v>428</v>
      </c>
      <c r="G16" s="505"/>
      <c r="H16" s="223"/>
      <c r="I16" s="224"/>
      <c r="J16" s="213"/>
      <c r="K16" s="210"/>
      <c r="L16" s="274"/>
    </row>
    <row r="17" spans="1:12">
      <c r="A17" s="280"/>
      <c r="B17" s="206"/>
      <c r="C17" s="211"/>
      <c r="D17" s="214"/>
      <c r="E17" s="222"/>
      <c r="F17" s="504"/>
      <c r="G17" s="505"/>
      <c r="H17" s="223"/>
      <c r="I17" s="224"/>
      <c r="J17" s="213"/>
      <c r="K17" s="210"/>
      <c r="L17" s="274"/>
    </row>
    <row r="18" spans="1:12">
      <c r="A18" s="280"/>
      <c r="B18" s="206"/>
      <c r="C18" s="211"/>
      <c r="D18" s="222" t="s">
        <v>42</v>
      </c>
      <c r="E18" s="222"/>
      <c r="F18" s="505"/>
      <c r="G18" s="505"/>
      <c r="H18" s="218" t="s">
        <v>326</v>
      </c>
      <c r="I18" s="225" t="s">
        <v>423</v>
      </c>
      <c r="J18" s="213"/>
      <c r="K18" s="210"/>
      <c r="L18" s="274"/>
    </row>
    <row r="19" spans="1:12" ht="15" thickBot="1">
      <c r="A19" s="280"/>
      <c r="B19" s="206"/>
      <c r="C19" s="226"/>
      <c r="D19" s="217"/>
      <c r="E19" s="217"/>
      <c r="F19" s="506"/>
      <c r="G19" s="506"/>
      <c r="H19" s="213"/>
      <c r="I19" s="227"/>
      <c r="J19" s="217"/>
      <c r="K19" s="228"/>
      <c r="L19" s="274"/>
    </row>
    <row r="20" spans="1:12" ht="15" thickTop="1">
      <c r="A20" s="280"/>
      <c r="B20" s="206"/>
      <c r="C20" s="229"/>
      <c r="D20" s="209"/>
      <c r="E20" s="209"/>
      <c r="F20" s="209"/>
      <c r="G20" s="209"/>
      <c r="H20" s="208"/>
      <c r="I20" s="230"/>
      <c r="J20" s="231"/>
      <c r="K20" s="228"/>
      <c r="L20" s="274"/>
    </row>
    <row r="21" spans="1:12">
      <c r="A21" s="280"/>
      <c r="B21" s="206"/>
      <c r="C21" s="226"/>
      <c r="D21" s="213" t="s">
        <v>327</v>
      </c>
      <c r="E21" s="213" t="s">
        <v>328</v>
      </c>
      <c r="F21" s="213"/>
      <c r="G21" s="217"/>
      <c r="H21" s="213" t="s">
        <v>329</v>
      </c>
      <c r="I21" s="232">
        <v>0</v>
      </c>
      <c r="J21" s="217"/>
      <c r="K21" s="228"/>
      <c r="L21" s="274"/>
    </row>
    <row r="22" spans="1:12">
      <c r="A22" s="280"/>
      <c r="B22" s="206"/>
      <c r="C22" s="226"/>
      <c r="D22" s="213"/>
      <c r="E22" s="213" t="s">
        <v>330</v>
      </c>
      <c r="F22" s="213"/>
      <c r="G22" s="217"/>
      <c r="H22" s="213" t="s">
        <v>331</v>
      </c>
      <c r="I22" s="335">
        <f>Summary!E21</f>
        <v>0</v>
      </c>
      <c r="J22" s="217"/>
      <c r="K22" s="228"/>
      <c r="L22" s="274"/>
    </row>
    <row r="23" spans="1:12">
      <c r="A23" s="280"/>
      <c r="B23" s="206"/>
      <c r="C23" s="226"/>
      <c r="D23" s="213"/>
      <c r="F23" s="213"/>
      <c r="G23" s="217"/>
      <c r="H23" s="213" t="s">
        <v>332</v>
      </c>
      <c r="I23" s="233">
        <f>+I21-I22</f>
        <v>0</v>
      </c>
      <c r="J23" s="217"/>
      <c r="K23" s="228"/>
      <c r="L23" s="274"/>
    </row>
    <row r="24" spans="1:12">
      <c r="A24" s="280"/>
      <c r="B24" s="206"/>
      <c r="C24" s="226"/>
      <c r="D24" s="213"/>
      <c r="E24" s="213"/>
      <c r="F24" s="213"/>
      <c r="G24" s="217"/>
      <c r="H24" s="213" t="s">
        <v>333</v>
      </c>
      <c r="I24" s="234"/>
      <c r="J24" s="217"/>
      <c r="K24" s="228"/>
      <c r="L24" s="274"/>
    </row>
    <row r="25" spans="1:12" ht="15" thickBot="1">
      <c r="A25" s="280"/>
      <c r="B25" s="206"/>
      <c r="C25" s="226"/>
      <c r="D25" s="217"/>
      <c r="E25" s="217"/>
      <c r="F25" s="217"/>
      <c r="G25" s="217"/>
      <c r="H25" s="213"/>
      <c r="I25" s="217"/>
      <c r="J25" s="217"/>
      <c r="K25" s="228"/>
      <c r="L25" s="274"/>
    </row>
    <row r="26" spans="1:12" ht="15" thickTop="1">
      <c r="A26" s="280"/>
      <c r="B26" s="206"/>
      <c r="C26" s="235"/>
      <c r="D26" s="209"/>
      <c r="E26" s="209"/>
      <c r="F26" s="209"/>
      <c r="G26" s="209"/>
      <c r="H26" s="209"/>
      <c r="I26" s="209"/>
      <c r="J26" s="209"/>
      <c r="K26" s="236"/>
      <c r="L26" s="274"/>
    </row>
    <row r="27" spans="1:12">
      <c r="A27" s="280"/>
      <c r="B27" s="206"/>
      <c r="C27" s="211"/>
      <c r="D27" s="213" t="s">
        <v>334</v>
      </c>
      <c r="E27" s="217"/>
      <c r="F27" s="217">
        <v>0</v>
      </c>
      <c r="G27" s="217"/>
      <c r="H27" s="213"/>
      <c r="I27" s="237"/>
      <c r="J27" s="217"/>
      <c r="K27" s="236"/>
      <c r="L27" s="274"/>
    </row>
    <row r="28" spans="1:12">
      <c r="A28" s="280"/>
      <c r="B28" s="206"/>
      <c r="C28" s="211"/>
      <c r="D28" s="213"/>
      <c r="E28" s="217"/>
      <c r="F28" s="217">
        <v>0</v>
      </c>
      <c r="G28" s="217"/>
      <c r="H28" s="213"/>
      <c r="I28" s="234"/>
      <c r="J28" s="217"/>
      <c r="K28" s="238"/>
      <c r="L28" s="274"/>
    </row>
    <row r="29" spans="1:12">
      <c r="A29" s="280"/>
      <c r="B29" s="206"/>
      <c r="C29" s="239"/>
      <c r="D29" s="217"/>
      <c r="E29" s="217"/>
      <c r="F29" s="217">
        <v>0</v>
      </c>
      <c r="G29" s="217"/>
      <c r="H29" s="213"/>
      <c r="I29" s="234"/>
      <c r="J29" s="217"/>
      <c r="K29" s="238"/>
      <c r="L29" s="274"/>
    </row>
    <row r="30" spans="1:12">
      <c r="A30" s="280"/>
      <c r="B30" s="206"/>
      <c r="C30" s="239"/>
      <c r="D30" s="213" t="s">
        <v>326</v>
      </c>
      <c r="E30" s="217"/>
      <c r="F30" s="240" t="s">
        <v>271</v>
      </c>
      <c r="G30" s="217"/>
      <c r="H30" s="213"/>
      <c r="I30" s="234"/>
      <c r="J30" s="217"/>
      <c r="K30" s="238"/>
      <c r="L30" s="274"/>
    </row>
    <row r="31" spans="1:12">
      <c r="A31" s="280"/>
      <c r="B31" s="206"/>
      <c r="C31" s="239"/>
      <c r="D31" s="213" t="s">
        <v>335</v>
      </c>
      <c r="E31" s="217"/>
      <c r="F31" s="240" t="s">
        <v>271</v>
      </c>
      <c r="G31" s="217"/>
      <c r="H31" s="213"/>
      <c r="I31" s="234"/>
      <c r="J31" s="217"/>
      <c r="K31" s="238"/>
      <c r="L31" s="274"/>
    </row>
    <row r="32" spans="1:12">
      <c r="A32" s="280"/>
      <c r="B32" s="206"/>
      <c r="C32" s="239"/>
      <c r="D32" s="217"/>
      <c r="E32" s="217"/>
      <c r="F32" s="217"/>
      <c r="G32" s="217"/>
      <c r="H32" s="213"/>
      <c r="I32" s="217"/>
      <c r="J32" s="217"/>
      <c r="K32" s="238"/>
      <c r="L32" s="274"/>
    </row>
    <row r="33" spans="1:12">
      <c r="A33" s="280"/>
      <c r="B33" s="206"/>
      <c r="C33" s="239"/>
      <c r="D33" s="217"/>
      <c r="E33" s="217" t="s">
        <v>336</v>
      </c>
      <c r="F33" s="217"/>
      <c r="G33" s="217"/>
      <c r="H33" s="217"/>
      <c r="I33" s="217"/>
      <c r="J33" s="217"/>
      <c r="K33" s="238"/>
      <c r="L33" s="274"/>
    </row>
    <row r="34" spans="1:12">
      <c r="A34" s="280"/>
      <c r="B34" s="206"/>
      <c r="C34" s="239"/>
      <c r="D34" s="217"/>
      <c r="E34" s="217" t="s">
        <v>424</v>
      </c>
      <c r="F34" s="217"/>
      <c r="G34" s="217"/>
      <c r="H34" s="241"/>
      <c r="I34" s="242">
        <f>Summary!E21</f>
        <v>0</v>
      </c>
      <c r="J34" s="217"/>
      <c r="K34" s="238"/>
      <c r="L34" s="274"/>
    </row>
    <row r="35" spans="1:12">
      <c r="A35" s="280"/>
      <c r="B35" s="206"/>
      <c r="C35" s="239"/>
      <c r="D35" s="217"/>
      <c r="E35" s="217" t="s">
        <v>337</v>
      </c>
      <c r="F35" s="217"/>
      <c r="G35" s="217"/>
      <c r="H35" s="241"/>
      <c r="I35" s="242">
        <v>0</v>
      </c>
      <c r="J35" s="217"/>
      <c r="K35" s="238"/>
      <c r="L35" s="274"/>
    </row>
    <row r="36" spans="1:12">
      <c r="A36" s="280"/>
      <c r="B36" s="206"/>
      <c r="C36" s="239"/>
      <c r="D36" s="217"/>
      <c r="E36" s="217" t="s">
        <v>338</v>
      </c>
      <c r="F36" s="217"/>
      <c r="G36" s="217"/>
      <c r="H36" s="241"/>
      <c r="I36" s="242">
        <v>0</v>
      </c>
      <c r="J36" s="217"/>
      <c r="K36" s="238"/>
      <c r="L36" s="274"/>
    </row>
    <row r="37" spans="1:12" ht="17">
      <c r="A37" s="280"/>
      <c r="B37" s="206"/>
      <c r="C37" s="239"/>
      <c r="D37" s="217"/>
      <c r="E37" s="217" t="s">
        <v>339</v>
      </c>
      <c r="F37" s="217"/>
      <c r="G37" s="217"/>
      <c r="H37" s="241"/>
      <c r="I37" s="243">
        <f>[1]EC2!L51</f>
        <v>0</v>
      </c>
      <c r="J37" s="217"/>
      <c r="K37" s="238"/>
      <c r="L37" s="274"/>
    </row>
    <row r="38" spans="1:12">
      <c r="A38" s="280"/>
      <c r="B38" s="206"/>
      <c r="C38" s="239"/>
      <c r="D38" s="244"/>
      <c r="E38" s="217" t="s">
        <v>340</v>
      </c>
      <c r="F38" s="217"/>
      <c r="G38" s="217"/>
      <c r="H38" s="241"/>
      <c r="I38" s="245">
        <f>+I34+I35+I36+I37</f>
        <v>0</v>
      </c>
      <c r="J38" s="217"/>
      <c r="K38" s="238"/>
      <c r="L38" s="274"/>
    </row>
    <row r="39" spans="1:12">
      <c r="A39" s="280"/>
      <c r="B39" s="206"/>
      <c r="C39" s="239"/>
      <c r="D39" s="244"/>
      <c r="E39" s="217" t="s">
        <v>341</v>
      </c>
      <c r="F39" s="246">
        <v>0.1</v>
      </c>
      <c r="G39" s="217"/>
      <c r="H39" s="241"/>
      <c r="I39" s="242">
        <f>I38*10%</f>
        <v>0</v>
      </c>
      <c r="J39" s="217"/>
      <c r="K39" s="238"/>
      <c r="L39" s="274"/>
    </row>
    <row r="40" spans="1:12">
      <c r="A40" s="280"/>
      <c r="B40" s="206"/>
      <c r="C40" s="239"/>
      <c r="D40" s="247"/>
      <c r="E40" s="217" t="s">
        <v>342</v>
      </c>
      <c r="F40" s="217"/>
      <c r="G40" s="217"/>
      <c r="H40" s="241"/>
      <c r="I40" s="242">
        <f>'MOS Register 80%'!I81</f>
        <v>0</v>
      </c>
      <c r="J40" s="217"/>
      <c r="K40" s="238"/>
      <c r="L40" s="274"/>
    </row>
    <row r="41" spans="1:12">
      <c r="A41" s="280"/>
      <c r="B41" s="206"/>
      <c r="C41" s="239"/>
      <c r="D41" s="217"/>
      <c r="E41" s="248"/>
      <c r="F41" s="248"/>
      <c r="G41" s="248"/>
      <c r="H41" s="249"/>
      <c r="I41" s="250"/>
      <c r="J41" s="217"/>
      <c r="K41" s="238"/>
      <c r="L41" s="274"/>
    </row>
    <row r="42" spans="1:12" ht="19.5" customHeight="1">
      <c r="A42" s="280"/>
      <c r="B42" s="206"/>
      <c r="C42" s="239"/>
      <c r="D42" s="251"/>
      <c r="E42" s="217" t="s">
        <v>343</v>
      </c>
      <c r="F42" s="217"/>
      <c r="G42" s="217"/>
      <c r="H42" s="241"/>
      <c r="I42" s="242"/>
      <c r="J42" s="217"/>
      <c r="K42" s="238"/>
      <c r="L42" s="274"/>
    </row>
    <row r="43" spans="1:12">
      <c r="A43" s="280"/>
      <c r="B43" s="206"/>
      <c r="C43" s="239"/>
      <c r="D43" s="251"/>
      <c r="E43" s="217" t="s">
        <v>344</v>
      </c>
      <c r="F43" s="217"/>
      <c r="G43" s="217"/>
      <c r="H43" s="241"/>
      <c r="I43" s="245">
        <f>I38-I39+I40</f>
        <v>0</v>
      </c>
      <c r="J43" s="217"/>
      <c r="K43" s="238"/>
      <c r="L43" s="274"/>
    </row>
    <row r="44" spans="1:12">
      <c r="A44" s="280"/>
      <c r="B44" s="206"/>
      <c r="C44" s="239"/>
      <c r="D44" s="244"/>
      <c r="E44" s="217" t="s">
        <v>345</v>
      </c>
      <c r="F44" s="217"/>
      <c r="G44" s="217"/>
      <c r="H44" s="241"/>
      <c r="I44" s="242">
        <v>6421978.4299999997</v>
      </c>
      <c r="J44" s="217"/>
      <c r="K44" s="238"/>
      <c r="L44" s="274"/>
    </row>
    <row r="45" spans="1:12">
      <c r="A45" s="280"/>
      <c r="B45" s="206"/>
      <c r="C45" s="239"/>
      <c r="D45" s="244"/>
      <c r="E45" s="217"/>
      <c r="F45" s="217"/>
      <c r="G45" s="217"/>
      <c r="H45" s="241"/>
      <c r="I45" s="252"/>
      <c r="J45" s="217"/>
      <c r="K45" s="238"/>
      <c r="L45" s="274"/>
    </row>
    <row r="46" spans="1:12">
      <c r="A46" s="280"/>
      <c r="B46" s="206"/>
      <c r="C46" s="239"/>
      <c r="D46" s="217"/>
      <c r="E46" s="217" t="s">
        <v>340</v>
      </c>
      <c r="F46" s="217"/>
      <c r="G46" s="217"/>
      <c r="H46" s="241"/>
      <c r="I46" s="242">
        <f>+I43-I44</f>
        <v>-6421978.4299999997</v>
      </c>
      <c r="J46" s="217"/>
      <c r="K46" s="238"/>
      <c r="L46" s="274"/>
    </row>
    <row r="47" spans="1:12">
      <c r="A47" s="280"/>
      <c r="B47" s="206"/>
      <c r="C47" s="239"/>
      <c r="D47" s="217"/>
      <c r="E47" s="217" t="s">
        <v>346</v>
      </c>
      <c r="F47" s="217"/>
      <c r="G47" s="213"/>
      <c r="H47" s="253"/>
      <c r="I47" s="242">
        <f>I46*15%</f>
        <v>-963296.76449999993</v>
      </c>
      <c r="J47" s="213"/>
      <c r="K47" s="238"/>
      <c r="L47" s="274"/>
    </row>
    <row r="48" spans="1:12">
      <c r="A48" s="280"/>
      <c r="B48" s="206"/>
      <c r="C48" s="239"/>
      <c r="D48" s="217"/>
      <c r="E48" s="254" t="s">
        <v>347</v>
      </c>
      <c r="F48" s="248"/>
      <c r="G48" s="248"/>
      <c r="H48" s="249"/>
      <c r="I48" s="255">
        <f>I46+I47</f>
        <v>-7385275.1944999993</v>
      </c>
      <c r="J48" s="217"/>
      <c r="K48" s="238"/>
      <c r="L48" s="274"/>
    </row>
    <row r="49" spans="1:12" ht="15" thickBot="1">
      <c r="A49" s="280"/>
      <c r="B49" s="206"/>
      <c r="C49" s="239"/>
      <c r="D49" s="217"/>
      <c r="E49" s="217"/>
      <c r="F49" s="217"/>
      <c r="G49" s="217"/>
      <c r="H49" s="217"/>
      <c r="I49" s="256"/>
      <c r="J49" s="217"/>
      <c r="K49" s="238"/>
      <c r="L49" s="274"/>
    </row>
    <row r="50" spans="1:12" ht="15" thickTop="1">
      <c r="A50" s="280"/>
      <c r="B50" s="206"/>
      <c r="C50" s="507" t="s">
        <v>348</v>
      </c>
      <c r="D50" s="508"/>
      <c r="E50" s="508"/>
      <c r="F50" s="508"/>
      <c r="G50" s="508"/>
      <c r="H50" s="508"/>
      <c r="I50" s="508"/>
      <c r="J50" s="509"/>
      <c r="K50" s="238"/>
      <c r="L50" s="274"/>
    </row>
    <row r="51" spans="1:12">
      <c r="A51" s="280"/>
      <c r="B51" s="206"/>
      <c r="C51" s="510"/>
      <c r="D51" s="511"/>
      <c r="E51" s="511"/>
      <c r="F51" s="511"/>
      <c r="G51" s="511"/>
      <c r="H51" s="511"/>
      <c r="I51" s="511"/>
      <c r="J51" s="512"/>
      <c r="K51" s="238"/>
      <c r="L51" s="274"/>
    </row>
    <row r="52" spans="1:12">
      <c r="A52" s="280"/>
      <c r="B52" s="206"/>
      <c r="C52" s="510"/>
      <c r="D52" s="511"/>
      <c r="E52" s="511"/>
      <c r="F52" s="511"/>
      <c r="G52" s="511"/>
      <c r="H52" s="511"/>
      <c r="I52" s="511"/>
      <c r="J52" s="512"/>
      <c r="K52" s="238"/>
      <c r="L52" s="274"/>
    </row>
    <row r="53" spans="1:12">
      <c r="A53" s="280"/>
      <c r="B53" s="206"/>
      <c r="C53" s="510"/>
      <c r="D53" s="511"/>
      <c r="E53" s="511"/>
      <c r="F53" s="511"/>
      <c r="G53" s="511"/>
      <c r="H53" s="511"/>
      <c r="I53" s="511"/>
      <c r="J53" s="512"/>
      <c r="K53" s="238"/>
      <c r="L53" s="274"/>
    </row>
    <row r="54" spans="1:12" ht="15" thickBot="1">
      <c r="A54" s="280"/>
      <c r="B54" s="206"/>
      <c r="C54" s="510"/>
      <c r="D54" s="511"/>
      <c r="E54" s="511"/>
      <c r="F54" s="511"/>
      <c r="G54" s="511"/>
      <c r="H54" s="513"/>
      <c r="I54" s="513"/>
      <c r="J54" s="514"/>
      <c r="K54" s="238"/>
      <c r="L54" s="274"/>
    </row>
    <row r="55" spans="1:12" ht="15" thickTop="1">
      <c r="A55" s="280"/>
      <c r="B55" s="206"/>
      <c r="C55" s="235"/>
      <c r="D55" s="209"/>
      <c r="E55" s="209"/>
      <c r="F55" s="257"/>
      <c r="G55" s="258"/>
      <c r="H55" s="259"/>
      <c r="I55" s="258"/>
      <c r="J55" s="209"/>
      <c r="K55" s="238"/>
      <c r="L55" s="274"/>
    </row>
    <row r="56" spans="1:12">
      <c r="A56" s="280"/>
      <c r="B56" s="206"/>
      <c r="C56" s="500" t="s">
        <v>349</v>
      </c>
      <c r="D56" s="501"/>
      <c r="E56" s="501"/>
      <c r="F56" s="501"/>
      <c r="G56" s="500" t="s">
        <v>350</v>
      </c>
      <c r="H56" s="502"/>
      <c r="I56" s="515"/>
      <c r="J56" s="516"/>
      <c r="K56" s="238"/>
      <c r="L56" s="274"/>
    </row>
    <row r="57" spans="1:12">
      <c r="A57" s="280"/>
      <c r="B57" s="206"/>
      <c r="C57" s="500"/>
      <c r="D57" s="501"/>
      <c r="E57" s="501"/>
      <c r="F57" s="501"/>
      <c r="G57" s="500"/>
      <c r="H57" s="502"/>
      <c r="I57" s="515"/>
      <c r="J57" s="516"/>
      <c r="K57" s="238"/>
      <c r="L57" s="274"/>
    </row>
    <row r="58" spans="1:12">
      <c r="A58" s="280"/>
      <c r="B58" s="206"/>
      <c r="C58" s="500" t="s">
        <v>351</v>
      </c>
      <c r="D58" s="501"/>
      <c r="E58" s="501"/>
      <c r="F58" s="501"/>
      <c r="G58" s="500" t="s">
        <v>426</v>
      </c>
      <c r="H58" s="502"/>
      <c r="I58" s="500" t="s">
        <v>352</v>
      </c>
      <c r="J58" s="502"/>
      <c r="K58" s="238"/>
      <c r="L58" s="274"/>
    </row>
    <row r="59" spans="1:12">
      <c r="A59" s="280"/>
      <c r="B59" s="206"/>
      <c r="C59" s="239"/>
      <c r="D59" s="244" t="s">
        <v>353</v>
      </c>
      <c r="E59" s="260" t="s">
        <v>425</v>
      </c>
      <c r="F59" s="261"/>
      <c r="G59" s="262" t="s">
        <v>354</v>
      </c>
      <c r="H59" s="260" t="s">
        <v>425</v>
      </c>
      <c r="I59" s="263"/>
      <c r="J59" s="217"/>
      <c r="K59" s="238"/>
      <c r="L59" s="274"/>
    </row>
    <row r="60" spans="1:12" ht="15" thickBot="1">
      <c r="A60" s="280"/>
      <c r="B60" s="206"/>
      <c r="C60" s="239"/>
      <c r="D60" s="217"/>
      <c r="E60" s="217"/>
      <c r="F60" s="264"/>
      <c r="G60" s="265"/>
      <c r="H60" s="266"/>
      <c r="I60" s="267"/>
      <c r="J60" s="217"/>
      <c r="K60" s="238"/>
      <c r="L60" s="274"/>
    </row>
    <row r="61" spans="1:12" ht="16" thickTop="1">
      <c r="A61" s="279"/>
      <c r="B61" s="202"/>
      <c r="C61" s="268"/>
      <c r="D61" s="268"/>
      <c r="E61" s="268"/>
      <c r="F61" s="268"/>
      <c r="G61" s="268"/>
      <c r="H61" s="268"/>
      <c r="I61" s="268"/>
      <c r="J61" s="268"/>
      <c r="K61" s="204"/>
      <c r="L61" s="273"/>
    </row>
    <row r="62" spans="1:12" ht="15.5">
      <c r="A62" s="279"/>
      <c r="B62" s="202"/>
      <c r="C62" s="204"/>
      <c r="D62" s="204"/>
      <c r="E62" s="204"/>
      <c r="F62" s="204"/>
      <c r="G62" s="204"/>
      <c r="H62" s="204"/>
      <c r="I62" s="204"/>
      <c r="J62" s="204"/>
      <c r="K62" s="204"/>
      <c r="L62" s="273"/>
    </row>
    <row r="63" spans="1:12" ht="16" thickBot="1">
      <c r="A63" s="276"/>
      <c r="B63" s="277"/>
      <c r="C63" s="277"/>
      <c r="D63" s="277"/>
      <c r="E63" s="278"/>
      <c r="F63" s="277"/>
      <c r="G63" s="277"/>
      <c r="H63" s="277"/>
      <c r="I63" s="277"/>
      <c r="J63" s="277"/>
      <c r="K63" s="277"/>
      <c r="L63" s="275"/>
    </row>
    <row r="64" spans="1:12" ht="15" thickTop="1"/>
  </sheetData>
  <mergeCells count="9">
    <mergeCell ref="C58:F58"/>
    <mergeCell ref="G58:H58"/>
    <mergeCell ref="I58:J58"/>
    <mergeCell ref="D7:E7"/>
    <mergeCell ref="F16:G19"/>
    <mergeCell ref="C50:J54"/>
    <mergeCell ref="C56:F57"/>
    <mergeCell ref="G56:H57"/>
    <mergeCell ref="I56:J57"/>
  </mergeCells>
  <pageMargins left="0.7" right="0.7" top="0.75" bottom="0.75" header="0.3" footer="0.3"/>
  <pageSetup paperSize="9" scale="3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90"/>
  <sheetViews>
    <sheetView workbookViewId="0">
      <selection activeCell="F3" sqref="F3"/>
    </sheetView>
  </sheetViews>
  <sheetFormatPr defaultRowHeight="12.5"/>
  <cols>
    <col min="2" max="2" width="27.7265625" customWidth="1"/>
    <col min="3" max="3" width="8.81640625" customWidth="1"/>
    <col min="4" max="4" width="16.26953125" customWidth="1"/>
    <col min="5" max="5" width="12.36328125" bestFit="1" customWidth="1"/>
    <col min="8" max="8" width="10.6328125" style="301" bestFit="1" customWidth="1"/>
    <col min="9" max="9" width="12.81640625" customWidth="1"/>
    <col min="10" max="10" width="19.36328125" customWidth="1"/>
    <col min="14" max="14" width="11.08984375" customWidth="1"/>
  </cols>
  <sheetData>
    <row r="1" spans="1:12" ht="13">
      <c r="A1" s="17" t="s">
        <v>415</v>
      </c>
      <c r="B1" s="67"/>
      <c r="C1" s="65"/>
    </row>
    <row r="2" spans="1:12" ht="13">
      <c r="A2" s="17" t="s">
        <v>437</v>
      </c>
      <c r="B2" s="67"/>
      <c r="C2" s="65"/>
    </row>
    <row r="3" spans="1:12" ht="14.5">
      <c r="A3" s="288" t="s">
        <v>355</v>
      </c>
    </row>
    <row r="5" spans="1:12" ht="26">
      <c r="A5" s="289" t="s">
        <v>356</v>
      </c>
      <c r="B5" s="289" t="s">
        <v>357</v>
      </c>
      <c r="C5" s="289" t="s">
        <v>358</v>
      </c>
      <c r="D5" s="289" t="s">
        <v>364</v>
      </c>
      <c r="E5" s="289" t="s">
        <v>359</v>
      </c>
      <c r="F5" s="309" t="s">
        <v>410</v>
      </c>
      <c r="G5" s="289" t="s">
        <v>360</v>
      </c>
      <c r="H5" s="300" t="s">
        <v>361</v>
      </c>
      <c r="I5" s="309" t="s">
        <v>411</v>
      </c>
      <c r="J5" s="289" t="s">
        <v>362</v>
      </c>
      <c r="K5" s="290"/>
      <c r="L5" s="291"/>
    </row>
    <row r="6" spans="1:12" s="287" customFormat="1" ht="13">
      <c r="A6" s="289" t="s">
        <v>312</v>
      </c>
      <c r="B6" s="293" t="s">
        <v>365</v>
      </c>
      <c r="C6" s="292" t="s">
        <v>5</v>
      </c>
      <c r="D6" s="292"/>
      <c r="E6" s="293"/>
      <c r="F6" s="293"/>
      <c r="G6" s="293"/>
      <c r="H6" s="305">
        <v>75</v>
      </c>
      <c r="I6" s="313"/>
      <c r="J6" s="293"/>
      <c r="K6" s="294"/>
    </row>
    <row r="7" spans="1:12" s="287" customFormat="1" ht="13">
      <c r="A7" s="292" t="s">
        <v>311</v>
      </c>
      <c r="B7" s="293" t="s">
        <v>366</v>
      </c>
      <c r="C7" s="292" t="s">
        <v>5</v>
      </c>
      <c r="D7" s="292"/>
      <c r="E7" s="334"/>
      <c r="F7" s="293"/>
      <c r="G7" s="292"/>
      <c r="H7" s="305">
        <v>126</v>
      </c>
      <c r="I7" s="313"/>
      <c r="J7" s="292"/>
      <c r="K7" s="294"/>
    </row>
    <row r="8" spans="1:12" s="287" customFormat="1" ht="13">
      <c r="A8" s="292" t="s">
        <v>310</v>
      </c>
      <c r="B8" s="293" t="s">
        <v>367</v>
      </c>
      <c r="C8" s="292" t="s">
        <v>5</v>
      </c>
      <c r="D8" s="292"/>
      <c r="E8" s="293"/>
      <c r="F8" s="293"/>
      <c r="G8" s="293"/>
      <c r="H8" s="305">
        <v>260</v>
      </c>
      <c r="I8" s="313"/>
      <c r="J8" s="293"/>
      <c r="K8" s="294"/>
    </row>
    <row r="9" spans="1:12" s="287" customFormat="1" ht="13">
      <c r="A9" s="292" t="s">
        <v>309</v>
      </c>
      <c r="B9" s="293" t="s">
        <v>368</v>
      </c>
      <c r="C9" s="292" t="s">
        <v>5</v>
      </c>
      <c r="D9" s="292"/>
      <c r="E9" s="293"/>
      <c r="F9" s="293"/>
      <c r="G9" s="293"/>
      <c r="H9" s="305">
        <v>408</v>
      </c>
      <c r="I9" s="313"/>
      <c r="J9" s="293"/>
      <c r="K9" s="294"/>
    </row>
    <row r="10" spans="1:12" s="287" customFormat="1" ht="13">
      <c r="A10" s="292" t="s">
        <v>308</v>
      </c>
      <c r="B10" s="293" t="s">
        <v>369</v>
      </c>
      <c r="C10" s="292" t="s">
        <v>5</v>
      </c>
      <c r="D10" s="292"/>
      <c r="E10" s="293"/>
      <c r="F10" s="293"/>
      <c r="G10" s="293"/>
      <c r="H10" s="305">
        <v>1011</v>
      </c>
      <c r="I10" s="313"/>
      <c r="J10" s="293"/>
      <c r="K10" s="294"/>
    </row>
    <row r="11" spans="1:12" s="287" customFormat="1" ht="13">
      <c r="A11" s="292" t="s">
        <v>307</v>
      </c>
      <c r="B11" s="306" t="s">
        <v>407</v>
      </c>
      <c r="C11" s="292" t="s">
        <v>406</v>
      </c>
      <c r="D11" s="292"/>
      <c r="E11" s="293"/>
      <c r="F11" s="293"/>
      <c r="G11" s="293"/>
      <c r="H11" s="305">
        <v>174</v>
      </c>
      <c r="I11" s="313"/>
      <c r="J11" s="293"/>
      <c r="K11" s="294"/>
    </row>
    <row r="12" spans="1:12" s="287" customFormat="1" ht="13">
      <c r="A12" s="292" t="s">
        <v>306</v>
      </c>
      <c r="B12" s="293" t="s">
        <v>402</v>
      </c>
      <c r="C12" s="292" t="s">
        <v>406</v>
      </c>
      <c r="D12" s="292"/>
      <c r="E12" s="293"/>
      <c r="F12" s="293"/>
      <c r="G12" s="293"/>
      <c r="H12" s="305">
        <v>193</v>
      </c>
      <c r="I12" s="313"/>
      <c r="J12" s="293"/>
      <c r="K12" s="294"/>
    </row>
    <row r="13" spans="1:12" s="287" customFormat="1" ht="13">
      <c r="A13" s="292" t="s">
        <v>305</v>
      </c>
      <c r="B13" s="293" t="s">
        <v>408</v>
      </c>
      <c r="C13" s="292" t="s">
        <v>406</v>
      </c>
      <c r="D13" s="292"/>
      <c r="E13" s="293"/>
      <c r="F13" s="293"/>
      <c r="G13" s="293"/>
      <c r="H13" s="305">
        <v>225</v>
      </c>
      <c r="I13" s="313"/>
      <c r="J13" s="293"/>
      <c r="K13" s="294"/>
    </row>
    <row r="14" spans="1:12" s="287" customFormat="1" ht="13">
      <c r="A14" s="292" t="s">
        <v>304</v>
      </c>
      <c r="B14" s="293" t="s">
        <v>409</v>
      </c>
      <c r="C14" s="292" t="s">
        <v>406</v>
      </c>
      <c r="D14" s="292"/>
      <c r="E14" s="293"/>
      <c r="F14" s="293"/>
      <c r="G14" s="293"/>
      <c r="H14" s="305">
        <v>225</v>
      </c>
      <c r="I14" s="313"/>
      <c r="J14" s="293"/>
      <c r="K14" s="294"/>
    </row>
    <row r="15" spans="1:12" s="287" customFormat="1" ht="13">
      <c r="A15" s="292" t="s">
        <v>303</v>
      </c>
      <c r="B15" s="293" t="s">
        <v>403</v>
      </c>
      <c r="C15" s="292" t="s">
        <v>406</v>
      </c>
      <c r="D15" s="292"/>
      <c r="E15" s="293"/>
      <c r="F15" s="293"/>
      <c r="G15" s="293"/>
      <c r="H15" s="305">
        <v>266</v>
      </c>
      <c r="I15" s="313"/>
      <c r="J15" s="293"/>
      <c r="K15" s="294"/>
    </row>
    <row r="16" spans="1:12" s="287" customFormat="1" ht="13">
      <c r="A16" s="292" t="s">
        <v>302</v>
      </c>
      <c r="B16" s="293" t="s">
        <v>404</v>
      </c>
      <c r="C16" s="292" t="s">
        <v>406</v>
      </c>
      <c r="D16" s="292"/>
      <c r="E16" s="293"/>
      <c r="F16" s="293"/>
      <c r="G16" s="293"/>
      <c r="H16" s="305">
        <v>509</v>
      </c>
      <c r="I16" s="313"/>
      <c r="J16" s="293"/>
      <c r="K16" s="294"/>
    </row>
    <row r="17" spans="1:11" s="287" customFormat="1" ht="13">
      <c r="A17" s="292" t="s">
        <v>301</v>
      </c>
      <c r="B17" s="293" t="s">
        <v>405</v>
      </c>
      <c r="C17" s="292" t="s">
        <v>406</v>
      </c>
      <c r="D17" s="292"/>
      <c r="E17" s="293"/>
      <c r="F17" s="293"/>
      <c r="G17" s="293"/>
      <c r="H17" s="305">
        <v>581</v>
      </c>
      <c r="I17" s="313"/>
      <c r="J17" s="293"/>
      <c r="K17" s="294"/>
    </row>
    <row r="18" spans="1:11" s="287" customFormat="1" ht="13">
      <c r="A18" s="292" t="s">
        <v>300</v>
      </c>
      <c r="B18" s="293" t="s">
        <v>370</v>
      </c>
      <c r="C18" s="292" t="s">
        <v>406</v>
      </c>
      <c r="D18" s="292"/>
      <c r="E18" s="293"/>
      <c r="F18" s="293"/>
      <c r="G18" s="293"/>
      <c r="H18" s="305">
        <v>343</v>
      </c>
      <c r="I18" s="313"/>
      <c r="J18" s="293"/>
      <c r="K18" s="294"/>
    </row>
    <row r="19" spans="1:11" s="287" customFormat="1" ht="13">
      <c r="A19" s="292" t="s">
        <v>299</v>
      </c>
      <c r="B19" s="293" t="s">
        <v>371</v>
      </c>
      <c r="C19" s="292" t="s">
        <v>406</v>
      </c>
      <c r="D19" s="292"/>
      <c r="E19" s="293"/>
      <c r="F19" s="293"/>
      <c r="G19" s="293"/>
      <c r="H19" s="305">
        <v>1026</v>
      </c>
      <c r="I19" s="313"/>
      <c r="J19" s="293"/>
      <c r="K19" s="294"/>
    </row>
    <row r="20" spans="1:11" s="287" customFormat="1" ht="13">
      <c r="A20" s="292" t="s">
        <v>298</v>
      </c>
      <c r="B20" s="293" t="s">
        <v>372</v>
      </c>
      <c r="C20" s="292" t="s">
        <v>406</v>
      </c>
      <c r="D20" s="292"/>
      <c r="E20" s="293"/>
      <c r="F20" s="293"/>
      <c r="G20" s="293"/>
      <c r="H20" s="305">
        <v>457</v>
      </c>
      <c r="I20" s="313"/>
      <c r="J20" s="293"/>
      <c r="K20" s="294"/>
    </row>
    <row r="21" spans="1:11" s="287" customFormat="1" ht="13">
      <c r="A21" s="292" t="s">
        <v>297</v>
      </c>
      <c r="B21" s="293" t="s">
        <v>373</v>
      </c>
      <c r="C21" s="292" t="s">
        <v>406</v>
      </c>
      <c r="D21" s="292"/>
      <c r="E21" s="293"/>
      <c r="F21" s="293"/>
      <c r="G21" s="293"/>
      <c r="H21" s="305">
        <v>1103</v>
      </c>
      <c r="I21" s="313"/>
      <c r="J21" s="293"/>
      <c r="K21" s="294"/>
    </row>
    <row r="22" spans="1:11" s="287" customFormat="1" ht="13">
      <c r="A22" s="292" t="s">
        <v>296</v>
      </c>
      <c r="B22" s="293" t="s">
        <v>374</v>
      </c>
      <c r="C22" s="292" t="s">
        <v>406</v>
      </c>
      <c r="D22" s="292"/>
      <c r="E22" s="293"/>
      <c r="F22" s="293"/>
      <c r="G22" s="293"/>
      <c r="H22" s="305">
        <v>1092</v>
      </c>
      <c r="I22" s="313"/>
      <c r="J22" s="293"/>
      <c r="K22" s="294"/>
    </row>
    <row r="23" spans="1:11" s="287" customFormat="1" ht="13">
      <c r="A23" s="292" t="s">
        <v>295</v>
      </c>
      <c r="B23" s="293" t="s">
        <v>375</v>
      </c>
      <c r="C23" s="292" t="s">
        <v>406</v>
      </c>
      <c r="D23" s="292"/>
      <c r="E23" s="293"/>
      <c r="F23" s="293"/>
      <c r="G23" s="293"/>
      <c r="H23" s="305">
        <v>1728</v>
      </c>
      <c r="I23" s="313"/>
      <c r="J23" s="293"/>
      <c r="K23" s="294"/>
    </row>
    <row r="24" spans="1:11" s="287" customFormat="1" ht="13">
      <c r="A24" s="292" t="s">
        <v>294</v>
      </c>
      <c r="B24" s="293" t="s">
        <v>376</v>
      </c>
      <c r="C24" s="292" t="s">
        <v>406</v>
      </c>
      <c r="D24" s="292"/>
      <c r="E24" s="293"/>
      <c r="F24" s="293"/>
      <c r="G24" s="293"/>
      <c r="H24" s="305">
        <v>5630</v>
      </c>
      <c r="I24" s="313"/>
      <c r="J24" s="293"/>
      <c r="K24" s="294"/>
    </row>
    <row r="25" spans="1:11" s="287" customFormat="1" ht="13">
      <c r="A25" s="292" t="s">
        <v>293</v>
      </c>
      <c r="B25" s="293" t="s">
        <v>377</v>
      </c>
      <c r="C25" s="292" t="s">
        <v>406</v>
      </c>
      <c r="D25" s="292"/>
      <c r="E25" s="293"/>
      <c r="F25" s="293"/>
      <c r="G25" s="293"/>
      <c r="H25" s="305">
        <v>320</v>
      </c>
      <c r="I25" s="313"/>
      <c r="J25" s="293"/>
      <c r="K25" s="294"/>
    </row>
    <row r="26" spans="1:11" s="287" customFormat="1" ht="13">
      <c r="A26" s="292" t="s">
        <v>292</v>
      </c>
      <c r="B26" s="293" t="s">
        <v>378</v>
      </c>
      <c r="C26" s="292" t="s">
        <v>406</v>
      </c>
      <c r="D26" s="292"/>
      <c r="E26" s="293"/>
      <c r="F26" s="293"/>
      <c r="G26" s="293"/>
      <c r="H26" s="305">
        <v>342</v>
      </c>
      <c r="I26" s="313"/>
      <c r="J26" s="293"/>
      <c r="K26" s="294"/>
    </row>
    <row r="27" spans="1:11" s="287" customFormat="1" ht="13">
      <c r="A27" s="292" t="s">
        <v>291</v>
      </c>
      <c r="B27" s="293" t="s">
        <v>379</v>
      </c>
      <c r="C27" s="292" t="s">
        <v>406</v>
      </c>
      <c r="D27" s="292"/>
      <c r="E27" s="293"/>
      <c r="F27" s="293"/>
      <c r="G27" s="293"/>
      <c r="H27" s="305">
        <v>1174</v>
      </c>
      <c r="I27" s="313"/>
      <c r="J27" s="293"/>
      <c r="K27" s="294"/>
    </row>
    <row r="28" spans="1:11" s="287" customFormat="1" ht="13">
      <c r="A28" s="292" t="s">
        <v>290</v>
      </c>
      <c r="B28" s="293" t="s">
        <v>380</v>
      </c>
      <c r="C28" s="292" t="s">
        <v>406</v>
      </c>
      <c r="D28" s="292"/>
      <c r="E28" s="293"/>
      <c r="F28" s="293"/>
      <c r="G28" s="293"/>
      <c r="H28" s="305">
        <v>98</v>
      </c>
      <c r="I28" s="313"/>
      <c r="J28" s="293"/>
      <c r="K28" s="294"/>
    </row>
    <row r="29" spans="1:11" s="287" customFormat="1" ht="13">
      <c r="A29" s="292" t="s">
        <v>289</v>
      </c>
      <c r="B29" s="293" t="s">
        <v>381</v>
      </c>
      <c r="C29" s="292" t="s">
        <v>406</v>
      </c>
      <c r="D29" s="292"/>
      <c r="E29" s="293"/>
      <c r="F29" s="293"/>
      <c r="G29" s="293"/>
      <c r="H29" s="305">
        <v>98</v>
      </c>
      <c r="I29" s="313"/>
      <c r="J29" s="293"/>
      <c r="K29" s="294"/>
    </row>
    <row r="30" spans="1:11" s="287" customFormat="1" ht="13">
      <c r="A30" s="292" t="s">
        <v>288</v>
      </c>
      <c r="B30" s="293" t="s">
        <v>382</v>
      </c>
      <c r="C30" s="292" t="s">
        <v>406</v>
      </c>
      <c r="D30" s="292"/>
      <c r="E30" s="293"/>
      <c r="F30" s="293"/>
      <c r="G30" s="293"/>
      <c r="H30" s="305">
        <v>386</v>
      </c>
      <c r="I30" s="313"/>
      <c r="J30" s="293"/>
      <c r="K30" s="294"/>
    </row>
    <row r="31" spans="1:11" s="287" customFormat="1" ht="13">
      <c r="A31" s="292" t="s">
        <v>287</v>
      </c>
      <c r="B31" s="293" t="s">
        <v>383</v>
      </c>
      <c r="C31" s="292" t="s">
        <v>406</v>
      </c>
      <c r="D31" s="292"/>
      <c r="E31" s="293"/>
      <c r="F31" s="293"/>
      <c r="G31" s="293"/>
      <c r="H31" s="305">
        <v>386</v>
      </c>
      <c r="I31" s="313"/>
      <c r="J31" s="293"/>
      <c r="K31" s="294"/>
    </row>
    <row r="32" spans="1:11" s="287" customFormat="1" ht="13">
      <c r="A32" s="292" t="s">
        <v>286</v>
      </c>
      <c r="B32" s="293" t="s">
        <v>384</v>
      </c>
      <c r="C32" s="292" t="s">
        <v>406</v>
      </c>
      <c r="D32" s="292"/>
      <c r="E32" s="293"/>
      <c r="F32" s="293"/>
      <c r="G32" s="293"/>
      <c r="H32" s="305">
        <v>716</v>
      </c>
      <c r="I32" s="313"/>
      <c r="J32" s="293"/>
      <c r="K32" s="294"/>
    </row>
    <row r="33" spans="1:11" s="287" customFormat="1" ht="13">
      <c r="A33" s="292" t="s">
        <v>285</v>
      </c>
      <c r="B33" s="293" t="s">
        <v>385</v>
      </c>
      <c r="C33" s="292" t="s">
        <v>406</v>
      </c>
      <c r="D33" s="292"/>
      <c r="E33" s="293"/>
      <c r="F33" s="293"/>
      <c r="G33" s="293"/>
      <c r="H33" s="305">
        <v>1142</v>
      </c>
      <c r="I33" s="313"/>
      <c r="J33" s="293"/>
      <c r="K33" s="294"/>
    </row>
    <row r="34" spans="1:11" s="287" customFormat="1" ht="13">
      <c r="A34" s="292" t="s">
        <v>284</v>
      </c>
      <c r="B34" s="293" t="s">
        <v>386</v>
      </c>
      <c r="C34" s="292" t="s">
        <v>406</v>
      </c>
      <c r="D34" s="292"/>
      <c r="E34" s="293"/>
      <c r="F34" s="293"/>
      <c r="G34" s="293"/>
      <c r="H34" s="305">
        <v>17</v>
      </c>
      <c r="I34" s="313"/>
      <c r="J34" s="293"/>
      <c r="K34" s="294"/>
    </row>
    <row r="35" spans="1:11" s="287" customFormat="1" ht="13">
      <c r="A35" s="292" t="s">
        <v>283</v>
      </c>
      <c r="B35" s="293" t="s">
        <v>387</v>
      </c>
      <c r="C35" s="292" t="s">
        <v>406</v>
      </c>
      <c r="D35" s="292"/>
      <c r="E35" s="293"/>
      <c r="F35" s="293"/>
      <c r="G35" s="293"/>
      <c r="H35" s="305">
        <v>32</v>
      </c>
      <c r="I35" s="313"/>
      <c r="J35" s="293"/>
      <c r="K35" s="294"/>
    </row>
    <row r="36" spans="1:11" s="287" customFormat="1" ht="13">
      <c r="A36" s="292" t="s">
        <v>282</v>
      </c>
      <c r="B36" s="293" t="s">
        <v>388</v>
      </c>
      <c r="C36" s="292" t="s">
        <v>406</v>
      </c>
      <c r="D36" s="292"/>
      <c r="E36" s="293"/>
      <c r="F36" s="293"/>
      <c r="G36" s="293"/>
      <c r="H36" s="305">
        <v>112</v>
      </c>
      <c r="I36" s="313"/>
      <c r="J36" s="293"/>
      <c r="K36" s="294"/>
    </row>
    <row r="37" spans="1:11" s="287" customFormat="1" ht="13">
      <c r="A37" s="292" t="s">
        <v>281</v>
      </c>
      <c r="B37" s="293" t="s">
        <v>389</v>
      </c>
      <c r="C37" s="292" t="s">
        <v>406</v>
      </c>
      <c r="D37" s="292"/>
      <c r="E37" s="293"/>
      <c r="F37" s="293"/>
      <c r="G37" s="293"/>
      <c r="H37" s="305">
        <v>116</v>
      </c>
      <c r="I37" s="313"/>
      <c r="J37" s="293"/>
      <c r="K37" s="294"/>
    </row>
    <row r="38" spans="1:11" s="287" customFormat="1" ht="13">
      <c r="A38" s="292" t="s">
        <v>280</v>
      </c>
      <c r="B38" s="293" t="s">
        <v>390</v>
      </c>
      <c r="C38" s="292" t="s">
        <v>406</v>
      </c>
      <c r="D38" s="292"/>
      <c r="E38" s="293"/>
      <c r="F38" s="293"/>
      <c r="G38" s="293"/>
      <c r="H38" s="305">
        <v>126</v>
      </c>
      <c r="I38" s="313"/>
      <c r="J38" s="293"/>
      <c r="K38" s="294"/>
    </row>
    <row r="39" spans="1:11" s="287" customFormat="1" ht="13">
      <c r="A39" s="292" t="s">
        <v>279</v>
      </c>
      <c r="B39" s="293" t="s">
        <v>391</v>
      </c>
      <c r="C39" s="292" t="s">
        <v>406</v>
      </c>
      <c r="D39" s="292"/>
      <c r="E39" s="293"/>
      <c r="F39" s="293"/>
      <c r="G39" s="293"/>
      <c r="H39" s="305">
        <v>323</v>
      </c>
      <c r="I39" s="313"/>
      <c r="J39" s="293"/>
      <c r="K39" s="294"/>
    </row>
    <row r="40" spans="1:11" s="287" customFormat="1" ht="13">
      <c r="A40" s="292" t="s">
        <v>278</v>
      </c>
      <c r="B40" s="293" t="s">
        <v>392</v>
      </c>
      <c r="C40" s="292" t="s">
        <v>406</v>
      </c>
      <c r="D40" s="292"/>
      <c r="E40" s="293"/>
      <c r="F40" s="293"/>
      <c r="G40" s="293"/>
      <c r="H40" s="305">
        <v>519</v>
      </c>
      <c r="I40" s="313"/>
      <c r="J40" s="293"/>
      <c r="K40" s="294"/>
    </row>
    <row r="41" spans="1:11" s="287" customFormat="1" ht="13">
      <c r="A41" s="292" t="s">
        <v>277</v>
      </c>
      <c r="B41" s="293" t="s">
        <v>393</v>
      </c>
      <c r="C41" s="292" t="s">
        <v>406</v>
      </c>
      <c r="D41" s="292"/>
      <c r="E41" s="293"/>
      <c r="F41" s="293"/>
      <c r="G41" s="293"/>
      <c r="H41" s="305">
        <v>1512</v>
      </c>
      <c r="I41" s="313"/>
      <c r="J41" s="293"/>
      <c r="K41" s="294"/>
    </row>
    <row r="42" spans="1:11" s="287" customFormat="1" ht="13">
      <c r="A42" s="292" t="s">
        <v>56</v>
      </c>
      <c r="B42" s="293" t="s">
        <v>394</v>
      </c>
      <c r="C42" s="292" t="s">
        <v>406</v>
      </c>
      <c r="D42" s="292"/>
      <c r="E42" s="293"/>
      <c r="F42" s="293"/>
      <c r="G42" s="293"/>
      <c r="H42" s="305">
        <v>2542</v>
      </c>
      <c r="I42" s="313"/>
      <c r="J42" s="293"/>
      <c r="K42" s="294"/>
    </row>
    <row r="43" spans="1:11" s="287" customFormat="1" ht="13">
      <c r="A43" s="292" t="s">
        <v>57</v>
      </c>
      <c r="B43" s="293" t="s">
        <v>395</v>
      </c>
      <c r="C43" s="292" t="s">
        <v>406</v>
      </c>
      <c r="D43" s="292"/>
      <c r="E43" s="293"/>
      <c r="F43" s="293"/>
      <c r="G43" s="293"/>
      <c r="H43" s="305">
        <v>2891</v>
      </c>
      <c r="I43" s="313"/>
      <c r="J43" s="293"/>
      <c r="K43" s="294"/>
    </row>
    <row r="44" spans="1:11" s="287" customFormat="1" ht="13">
      <c r="A44" s="292" t="s">
        <v>58</v>
      </c>
      <c r="B44" s="293" t="s">
        <v>396</v>
      </c>
      <c r="C44" s="292" t="s">
        <v>406</v>
      </c>
      <c r="D44" s="292"/>
      <c r="E44" s="293"/>
      <c r="F44" s="293"/>
      <c r="G44" s="293"/>
      <c r="H44" s="305">
        <v>5053</v>
      </c>
      <c r="I44" s="313"/>
      <c r="J44" s="293"/>
      <c r="K44" s="294"/>
    </row>
    <row r="45" spans="1:11" s="287" customFormat="1" ht="13">
      <c r="A45" s="292" t="s">
        <v>276</v>
      </c>
      <c r="B45" s="293" t="s">
        <v>397</v>
      </c>
      <c r="C45" s="292" t="s">
        <v>406</v>
      </c>
      <c r="D45" s="292"/>
      <c r="E45" s="293"/>
      <c r="F45" s="293"/>
      <c r="G45" s="293"/>
      <c r="H45" s="305">
        <v>1710</v>
      </c>
      <c r="I45" s="313"/>
      <c r="J45" s="293"/>
      <c r="K45" s="294"/>
    </row>
    <row r="46" spans="1:11" s="287" customFormat="1" ht="13">
      <c r="A46" s="292" t="s">
        <v>275</v>
      </c>
      <c r="B46" s="293" t="s">
        <v>398</v>
      </c>
      <c r="C46" s="292" t="s">
        <v>406</v>
      </c>
      <c r="D46" s="292"/>
      <c r="E46" s="293"/>
      <c r="F46" s="293"/>
      <c r="G46" s="293"/>
      <c r="H46" s="305">
        <v>870</v>
      </c>
      <c r="I46" s="313"/>
      <c r="J46" s="293"/>
      <c r="K46" s="294"/>
    </row>
    <row r="47" spans="1:11" s="287" customFormat="1" ht="13">
      <c r="A47" s="292" t="s">
        <v>274</v>
      </c>
      <c r="B47" s="293" t="s">
        <v>399</v>
      </c>
      <c r="C47" s="292" t="s">
        <v>5</v>
      </c>
      <c r="D47" s="292"/>
      <c r="E47" s="293"/>
      <c r="F47" s="293"/>
      <c r="G47" s="293"/>
      <c r="H47" s="305">
        <v>4.2</v>
      </c>
      <c r="I47" s="313"/>
      <c r="J47" s="293"/>
      <c r="K47" s="294"/>
    </row>
    <row r="48" spans="1:11" s="287" customFormat="1" ht="13">
      <c r="A48" s="292" t="s">
        <v>273</v>
      </c>
      <c r="B48" s="293" t="s">
        <v>400</v>
      </c>
      <c r="C48" s="292" t="s">
        <v>5</v>
      </c>
      <c r="D48" s="292"/>
      <c r="E48" s="293"/>
      <c r="F48" s="293"/>
      <c r="G48" s="293"/>
      <c r="H48" s="305">
        <v>5.7</v>
      </c>
      <c r="I48" s="313"/>
      <c r="J48" s="293"/>
      <c r="K48" s="294"/>
    </row>
    <row r="49" spans="1:11" s="287" customFormat="1" ht="13">
      <c r="A49" s="292" t="s">
        <v>272</v>
      </c>
      <c r="B49" s="293" t="s">
        <v>401</v>
      </c>
      <c r="C49" s="292" t="s">
        <v>5</v>
      </c>
      <c r="D49" s="292"/>
      <c r="E49" s="293"/>
      <c r="F49" s="293"/>
      <c r="G49" s="293"/>
      <c r="H49" s="305">
        <v>19</v>
      </c>
      <c r="I49" s="313"/>
      <c r="J49" s="293"/>
      <c r="K49" s="294"/>
    </row>
    <row r="50" spans="1:11" s="287" customFormat="1" ht="13">
      <c r="A50" s="292"/>
      <c r="B50" s="293"/>
      <c r="C50" s="292"/>
      <c r="D50" s="292"/>
      <c r="E50" s="293"/>
      <c r="F50" s="293"/>
      <c r="G50" s="293"/>
      <c r="H50" s="302"/>
      <c r="I50" s="313"/>
      <c r="J50" s="293"/>
      <c r="K50" s="294"/>
    </row>
    <row r="51" spans="1:11" s="287" customFormat="1" ht="13">
      <c r="A51" s="292"/>
      <c r="B51" s="293"/>
      <c r="C51" s="292"/>
      <c r="D51" s="292"/>
      <c r="E51" s="293"/>
      <c r="F51" s="293"/>
      <c r="G51" s="293"/>
      <c r="H51" s="302"/>
      <c r="I51" s="313"/>
      <c r="J51" s="293"/>
      <c r="K51" s="294"/>
    </row>
    <row r="52" spans="1:11" s="287" customFormat="1" ht="13">
      <c r="A52" s="292"/>
      <c r="B52" s="293"/>
      <c r="C52" s="292"/>
      <c r="D52" s="292"/>
      <c r="E52" s="293"/>
      <c r="F52" s="293"/>
      <c r="G52" s="293"/>
      <c r="H52" s="302"/>
      <c r="I52" s="313"/>
      <c r="J52" s="293"/>
      <c r="K52" s="294"/>
    </row>
    <row r="53" spans="1:11" s="287" customFormat="1" ht="13">
      <c r="A53" s="292"/>
      <c r="B53" s="293"/>
      <c r="C53" s="292"/>
      <c r="D53" s="292"/>
      <c r="E53" s="293"/>
      <c r="F53" s="293"/>
      <c r="G53" s="293"/>
      <c r="H53" s="302"/>
      <c r="I53" s="313"/>
      <c r="J53" s="293"/>
      <c r="K53" s="294"/>
    </row>
    <row r="54" spans="1:11" s="287" customFormat="1" ht="13">
      <c r="A54" s="292"/>
      <c r="B54" s="293"/>
      <c r="C54" s="292"/>
      <c r="D54" s="292"/>
      <c r="E54" s="293"/>
      <c r="F54" s="293"/>
      <c r="G54" s="293"/>
      <c r="H54" s="302"/>
      <c r="I54" s="313"/>
      <c r="J54" s="293"/>
      <c r="K54" s="294"/>
    </row>
    <row r="55" spans="1:11" s="287" customFormat="1" ht="13">
      <c r="A55" s="292"/>
      <c r="B55" s="293"/>
      <c r="C55" s="292"/>
      <c r="D55" s="292"/>
      <c r="E55" s="293"/>
      <c r="F55" s="293"/>
      <c r="G55" s="293"/>
      <c r="H55" s="302"/>
      <c r="I55" s="313"/>
      <c r="J55" s="293"/>
      <c r="K55" s="294"/>
    </row>
    <row r="56" spans="1:11" s="287" customFormat="1" ht="13">
      <c r="A56" s="292"/>
      <c r="B56" s="293"/>
      <c r="C56" s="292"/>
      <c r="D56" s="292"/>
      <c r="E56" s="293"/>
      <c r="F56" s="293"/>
      <c r="G56" s="293"/>
      <c r="H56" s="302"/>
      <c r="I56" s="313"/>
      <c r="J56" s="293"/>
      <c r="K56" s="294"/>
    </row>
    <row r="57" spans="1:11" s="287" customFormat="1" ht="13">
      <c r="A57" s="292"/>
      <c r="B57" s="293"/>
      <c r="C57" s="292"/>
      <c r="D57" s="292"/>
      <c r="E57" s="293"/>
      <c r="F57" s="293"/>
      <c r="G57" s="293"/>
      <c r="H57" s="302"/>
      <c r="I57" s="313"/>
      <c r="J57" s="293"/>
      <c r="K57" s="294"/>
    </row>
    <row r="58" spans="1:11" s="287" customFormat="1" ht="13">
      <c r="A58" s="292"/>
      <c r="B58" s="293"/>
      <c r="C58" s="292"/>
      <c r="D58" s="292"/>
      <c r="E58" s="293"/>
      <c r="F58" s="293"/>
      <c r="G58" s="293"/>
      <c r="H58" s="302"/>
      <c r="I58" s="313"/>
      <c r="J58" s="293"/>
      <c r="K58" s="294"/>
    </row>
    <row r="59" spans="1:11" s="287" customFormat="1" ht="13">
      <c r="A59" s="292"/>
      <c r="B59" s="293"/>
      <c r="C59" s="292"/>
      <c r="D59" s="292"/>
      <c r="E59" s="293"/>
      <c r="F59" s="293"/>
      <c r="G59" s="293"/>
      <c r="H59" s="302"/>
      <c r="I59" s="313"/>
      <c r="J59" s="293"/>
      <c r="K59" s="294"/>
    </row>
    <row r="60" spans="1:11" s="287" customFormat="1" ht="13">
      <c r="A60" s="292"/>
      <c r="B60" s="293"/>
      <c r="C60" s="292"/>
      <c r="D60" s="292"/>
      <c r="E60" s="293"/>
      <c r="F60" s="293"/>
      <c r="G60" s="293"/>
      <c r="H60" s="302"/>
      <c r="I60" s="313"/>
      <c r="J60" s="293"/>
      <c r="K60" s="294"/>
    </row>
    <row r="61" spans="1:11" s="287" customFormat="1" ht="13">
      <c r="A61" s="292"/>
      <c r="B61" s="293"/>
      <c r="C61" s="292"/>
      <c r="D61" s="292"/>
      <c r="E61" s="293"/>
      <c r="F61" s="293"/>
      <c r="G61" s="293"/>
      <c r="H61" s="302"/>
      <c r="I61" s="313"/>
      <c r="J61" s="293"/>
      <c r="K61" s="294"/>
    </row>
    <row r="62" spans="1:11" s="287" customFormat="1" ht="13">
      <c r="A62" s="292"/>
      <c r="B62" s="293"/>
      <c r="C62" s="292"/>
      <c r="D62" s="292"/>
      <c r="E62" s="293"/>
      <c r="F62" s="293"/>
      <c r="G62" s="293"/>
      <c r="H62" s="302"/>
      <c r="I62" s="313"/>
      <c r="J62" s="293"/>
      <c r="K62" s="294"/>
    </row>
    <row r="63" spans="1:11" s="287" customFormat="1" ht="13">
      <c r="A63" s="292"/>
      <c r="B63" s="293"/>
      <c r="C63" s="292"/>
      <c r="D63" s="292"/>
      <c r="E63" s="293"/>
      <c r="F63" s="293"/>
      <c r="G63" s="293"/>
      <c r="H63" s="302"/>
      <c r="I63" s="313"/>
      <c r="J63" s="293"/>
      <c r="K63" s="294"/>
    </row>
    <row r="64" spans="1:11" s="287" customFormat="1" ht="13">
      <c r="A64" s="292"/>
      <c r="B64" s="293"/>
      <c r="C64" s="292"/>
      <c r="D64" s="292"/>
      <c r="E64" s="293"/>
      <c r="F64" s="293"/>
      <c r="G64" s="293"/>
      <c r="H64" s="302"/>
      <c r="I64" s="313"/>
      <c r="J64" s="293"/>
      <c r="K64" s="294"/>
    </row>
    <row r="65" spans="1:11" s="287" customFormat="1" ht="13">
      <c r="A65" s="292"/>
      <c r="B65" s="293"/>
      <c r="C65" s="292"/>
      <c r="D65" s="292"/>
      <c r="E65" s="293"/>
      <c r="F65" s="293"/>
      <c r="G65" s="293"/>
      <c r="H65" s="302"/>
      <c r="I65" s="313"/>
      <c r="J65" s="293"/>
      <c r="K65" s="294"/>
    </row>
    <row r="66" spans="1:11" s="287" customFormat="1" ht="13">
      <c r="A66" s="292"/>
      <c r="B66" s="293"/>
      <c r="C66" s="292"/>
      <c r="D66" s="292"/>
      <c r="E66" s="293"/>
      <c r="F66" s="293"/>
      <c r="G66" s="293"/>
      <c r="H66" s="302"/>
      <c r="I66" s="313"/>
      <c r="J66" s="293"/>
      <c r="K66" s="294"/>
    </row>
    <row r="67" spans="1:11" s="287" customFormat="1" ht="13">
      <c r="A67" s="292"/>
      <c r="B67" s="293"/>
      <c r="C67" s="292"/>
      <c r="D67" s="292"/>
      <c r="E67" s="293"/>
      <c r="F67" s="293"/>
      <c r="G67" s="293"/>
      <c r="H67" s="302"/>
      <c r="I67" s="313"/>
      <c r="J67" s="293"/>
      <c r="K67" s="294"/>
    </row>
    <row r="68" spans="1:11" s="287" customFormat="1" ht="13">
      <c r="A68" s="292"/>
      <c r="B68" s="293"/>
      <c r="C68" s="292"/>
      <c r="D68" s="292"/>
      <c r="E68" s="293"/>
      <c r="F68" s="293"/>
      <c r="G68" s="293"/>
      <c r="H68" s="302"/>
      <c r="I68" s="313"/>
      <c r="J68" s="293"/>
      <c r="K68" s="294"/>
    </row>
    <row r="69" spans="1:11" s="287" customFormat="1" ht="13">
      <c r="A69" s="292"/>
      <c r="B69" s="293"/>
      <c r="C69" s="292"/>
      <c r="D69" s="292"/>
      <c r="E69" s="293"/>
      <c r="F69" s="293"/>
      <c r="G69" s="293"/>
      <c r="H69" s="302"/>
      <c r="I69" s="313"/>
      <c r="J69" s="293"/>
      <c r="K69" s="294"/>
    </row>
    <row r="70" spans="1:11" s="287" customFormat="1" ht="13">
      <c r="A70" s="292"/>
      <c r="B70" s="293"/>
      <c r="C70" s="292"/>
      <c r="D70" s="292"/>
      <c r="E70" s="293"/>
      <c r="F70" s="293"/>
      <c r="G70" s="293"/>
      <c r="H70" s="302"/>
      <c r="I70" s="313"/>
      <c r="J70" s="293"/>
      <c r="K70" s="294"/>
    </row>
    <row r="71" spans="1:11" s="287" customFormat="1" ht="13">
      <c r="A71" s="292"/>
      <c r="B71" s="293"/>
      <c r="C71" s="292"/>
      <c r="D71" s="292"/>
      <c r="E71" s="293"/>
      <c r="F71" s="293"/>
      <c r="G71" s="293"/>
      <c r="H71" s="302"/>
      <c r="I71" s="313"/>
      <c r="J71" s="293"/>
      <c r="K71" s="294"/>
    </row>
    <row r="72" spans="1:11" s="287" customFormat="1" ht="13">
      <c r="A72" s="292"/>
      <c r="B72" s="293"/>
      <c r="C72" s="292"/>
      <c r="D72" s="292"/>
      <c r="E72" s="293"/>
      <c r="F72" s="293"/>
      <c r="G72" s="293"/>
      <c r="H72" s="302"/>
      <c r="I72" s="313"/>
      <c r="J72" s="293"/>
      <c r="K72" s="294"/>
    </row>
    <row r="73" spans="1:11" s="287" customFormat="1" ht="13">
      <c r="A73" s="292"/>
      <c r="B73" s="293"/>
      <c r="C73" s="292"/>
      <c r="D73" s="292"/>
      <c r="E73" s="293"/>
      <c r="F73" s="293"/>
      <c r="G73" s="293"/>
      <c r="H73" s="302"/>
      <c r="I73" s="313"/>
      <c r="J73" s="293"/>
      <c r="K73" s="294"/>
    </row>
    <row r="74" spans="1:11" s="287" customFormat="1" ht="13">
      <c r="A74" s="292"/>
      <c r="B74" s="293"/>
      <c r="C74" s="292"/>
      <c r="D74" s="292"/>
      <c r="E74" s="293"/>
      <c r="F74" s="293"/>
      <c r="G74" s="293"/>
      <c r="H74" s="302"/>
      <c r="I74" s="313"/>
      <c r="J74" s="293"/>
      <c r="K74" s="294"/>
    </row>
    <row r="75" spans="1:11" s="287" customFormat="1" ht="13">
      <c r="A75" s="292"/>
      <c r="B75" s="293"/>
      <c r="C75" s="292"/>
      <c r="D75" s="292"/>
      <c r="E75" s="293"/>
      <c r="F75" s="293"/>
      <c r="G75" s="293"/>
      <c r="H75" s="302"/>
      <c r="I75" s="313"/>
      <c r="J75" s="293"/>
      <c r="K75" s="294"/>
    </row>
    <row r="76" spans="1:11" s="287" customFormat="1" ht="13">
      <c r="A76" s="292"/>
      <c r="B76" s="293"/>
      <c r="C76" s="292"/>
      <c r="D76" s="292"/>
      <c r="E76" s="293"/>
      <c r="F76" s="293"/>
      <c r="G76" s="293"/>
      <c r="H76" s="302"/>
      <c r="I76" s="313"/>
      <c r="J76" s="293"/>
      <c r="K76" s="294"/>
    </row>
    <row r="77" spans="1:11" s="287" customFormat="1" ht="13">
      <c r="A77" s="292"/>
      <c r="B77" s="293"/>
      <c r="C77" s="292"/>
      <c r="D77" s="292"/>
      <c r="E77" s="293"/>
      <c r="F77" s="293"/>
      <c r="G77" s="293"/>
      <c r="H77" s="302"/>
      <c r="I77" s="313"/>
      <c r="J77" s="293"/>
      <c r="K77" s="294"/>
    </row>
    <row r="78" spans="1:11" s="287" customFormat="1" ht="13">
      <c r="A78" s="292"/>
      <c r="B78" s="293"/>
      <c r="C78" s="292"/>
      <c r="D78" s="292"/>
      <c r="E78" s="293"/>
      <c r="F78" s="293"/>
      <c r="G78" s="293"/>
      <c r="H78" s="302"/>
      <c r="I78" s="313"/>
      <c r="J78" s="293"/>
      <c r="K78" s="294"/>
    </row>
    <row r="79" spans="1:11" s="287" customFormat="1" ht="13">
      <c r="A79" s="295"/>
      <c r="B79" s="296"/>
      <c r="C79" s="295"/>
      <c r="D79" s="295"/>
      <c r="E79" s="296"/>
      <c r="F79" s="296"/>
      <c r="G79" s="296"/>
      <c r="H79" s="303"/>
      <c r="I79" s="310"/>
      <c r="J79" s="296"/>
      <c r="K79" s="294"/>
    </row>
    <row r="80" spans="1:11" s="287" customFormat="1" ht="13">
      <c r="A80" s="297"/>
      <c r="B80" s="298"/>
      <c r="C80" s="297"/>
      <c r="D80" s="297"/>
      <c r="E80" s="298"/>
      <c r="F80" s="298"/>
      <c r="G80" s="298"/>
      <c r="H80" s="304"/>
      <c r="I80" s="311">
        <f>SUM(I6:I79)</f>
        <v>0</v>
      </c>
      <c r="J80" s="298"/>
    </row>
    <row r="81" spans="6:14" ht="14.5">
      <c r="F81" s="288" t="s">
        <v>363</v>
      </c>
      <c r="I81" s="312">
        <f>I80*0.8</f>
        <v>0</v>
      </c>
    </row>
    <row r="89" spans="6:14">
      <c r="N89" s="299"/>
    </row>
    <row r="90" spans="6:14">
      <c r="N90" s="299"/>
    </row>
  </sheetData>
  <phoneticPr fontId="1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J237"/>
  <sheetViews>
    <sheetView showGridLines="0" view="pageBreakPreview" topLeftCell="A75" zoomScaleSheetLayoutView="100" workbookViewId="0">
      <selection activeCell="G1" sqref="G1"/>
    </sheetView>
  </sheetViews>
  <sheetFormatPr defaultRowHeight="12.5"/>
  <cols>
    <col min="1" max="1" width="4.7265625" style="28" customWidth="1"/>
    <col min="2" max="2" width="3.36328125" style="28" customWidth="1"/>
    <col min="3" max="3" width="8.81640625" style="32" customWidth="1"/>
    <col min="4" max="4" width="11" style="31" customWidth="1"/>
    <col min="5" max="5" width="54" style="30" customWidth="1"/>
    <col min="6" max="6" width="7.81640625" style="28" customWidth="1"/>
    <col min="7" max="7" width="13.7265625" style="28" customWidth="1"/>
    <col min="8" max="8" width="10.81640625" style="409" customWidth="1"/>
    <col min="9" max="9" width="18.7265625" style="467" customWidth="1"/>
    <col min="10" max="10" width="6.08984375" style="28" customWidth="1"/>
  </cols>
  <sheetData>
    <row r="2" spans="1:10" ht="6" customHeight="1">
      <c r="A2" s="1"/>
      <c r="B2" s="1"/>
      <c r="C2" s="17"/>
      <c r="D2" s="17"/>
      <c r="E2" s="115"/>
      <c r="F2" s="1"/>
      <c r="G2" s="114"/>
      <c r="H2" s="390"/>
      <c r="I2" s="398"/>
      <c r="J2" s="1"/>
    </row>
    <row r="3" spans="1:10" ht="13">
      <c r="A3" s="110"/>
      <c r="B3" s="110"/>
      <c r="C3" s="17" t="s">
        <v>441</v>
      </c>
      <c r="D3" s="388" t="s">
        <v>472</v>
      </c>
      <c r="E3" s="65"/>
      <c r="F3" s="64"/>
      <c r="G3" s="63"/>
      <c r="H3" s="410"/>
      <c r="I3" s="415"/>
      <c r="J3" s="113"/>
    </row>
    <row r="4" spans="1:10" ht="13">
      <c r="A4" s="110"/>
      <c r="B4" s="110"/>
      <c r="C4" s="17" t="s">
        <v>473</v>
      </c>
      <c r="D4" s="67"/>
      <c r="E4" s="65"/>
      <c r="F4" s="64"/>
      <c r="G4" s="66"/>
      <c r="H4" s="410"/>
      <c r="I4" s="416"/>
      <c r="J4" s="111"/>
    </row>
    <row r="5" spans="1:10" ht="13">
      <c r="A5" s="110"/>
      <c r="B5" s="110"/>
      <c r="C5" s="17" t="s">
        <v>106</v>
      </c>
      <c r="D5" s="64"/>
      <c r="E5" s="65"/>
      <c r="F5" s="64"/>
      <c r="G5" s="63"/>
      <c r="H5" s="410"/>
      <c r="I5" s="399"/>
      <c r="J5" s="109"/>
    </row>
    <row r="6" spans="1:10" ht="12.75" customHeight="1">
      <c r="A6" s="29"/>
      <c r="B6" s="29"/>
      <c r="C6" s="530" t="s">
        <v>105</v>
      </c>
      <c r="D6" s="519" t="s">
        <v>104</v>
      </c>
      <c r="E6" s="525" t="s">
        <v>103</v>
      </c>
      <c r="F6" s="519" t="s">
        <v>50</v>
      </c>
      <c r="G6" s="519" t="s">
        <v>414</v>
      </c>
      <c r="H6" s="521" t="s">
        <v>51</v>
      </c>
      <c r="I6" s="521" t="s">
        <v>413</v>
      </c>
      <c r="J6" s="108"/>
    </row>
    <row r="7" spans="1:10">
      <c r="C7" s="531"/>
      <c r="D7" s="520"/>
      <c r="E7" s="526"/>
      <c r="F7" s="520"/>
      <c r="G7" s="520"/>
      <c r="H7" s="522"/>
      <c r="I7" s="522"/>
      <c r="J7" s="108"/>
    </row>
    <row r="8" spans="1:10">
      <c r="C8" s="351"/>
      <c r="D8" s="107"/>
      <c r="E8" s="106"/>
      <c r="F8" s="85"/>
      <c r="G8" s="85"/>
      <c r="H8" s="440"/>
      <c r="I8" s="456"/>
      <c r="J8" s="98"/>
    </row>
    <row r="9" spans="1:10" ht="13">
      <c r="C9" s="105">
        <v>1</v>
      </c>
      <c r="D9" s="536"/>
      <c r="E9" s="101" t="s">
        <v>106</v>
      </c>
      <c r="F9" s="43"/>
      <c r="G9" s="43"/>
      <c r="H9" s="441"/>
      <c r="I9" s="457"/>
      <c r="J9" s="98"/>
    </row>
    <row r="10" spans="1:10" ht="13">
      <c r="C10" s="103"/>
      <c r="D10" s="536"/>
      <c r="E10" s="101"/>
      <c r="F10" s="43"/>
      <c r="G10" s="43"/>
      <c r="H10" s="441"/>
      <c r="I10" s="457"/>
      <c r="J10" s="98"/>
    </row>
    <row r="11" spans="1:10" ht="13.15" customHeight="1">
      <c r="C11" s="103"/>
      <c r="D11" s="536" t="s">
        <v>146</v>
      </c>
      <c r="E11" s="101" t="s">
        <v>184</v>
      </c>
      <c r="F11" s="43"/>
      <c r="G11" s="43"/>
      <c r="H11" s="441"/>
      <c r="I11" s="457"/>
      <c r="J11" s="98"/>
    </row>
    <row r="12" spans="1:10" ht="13">
      <c r="C12" s="103"/>
      <c r="D12" s="536"/>
      <c r="E12" s="101"/>
      <c r="F12" s="43"/>
      <c r="G12" s="43"/>
      <c r="H12" s="441"/>
      <c r="I12" s="457"/>
      <c r="J12" s="98"/>
    </row>
    <row r="13" spans="1:10" ht="13">
      <c r="C13" s="352">
        <v>1.1000000000000001</v>
      </c>
      <c r="D13" s="102">
        <v>8.3000000000000007</v>
      </c>
      <c r="E13" s="104" t="s">
        <v>59</v>
      </c>
      <c r="F13" s="43"/>
      <c r="G13" s="43"/>
      <c r="H13" s="441"/>
      <c r="I13" s="457"/>
      <c r="J13" s="98"/>
    </row>
    <row r="14" spans="1:10" ht="13">
      <c r="C14" s="103"/>
      <c r="D14" s="102"/>
      <c r="E14" s="101"/>
      <c r="F14" s="43"/>
      <c r="G14" s="43"/>
      <c r="H14" s="441"/>
      <c r="I14" s="457"/>
      <c r="J14" s="98"/>
    </row>
    <row r="15" spans="1:10">
      <c r="C15" s="352" t="s">
        <v>183</v>
      </c>
      <c r="D15" s="100" t="s">
        <v>182</v>
      </c>
      <c r="E15" s="99" t="s">
        <v>181</v>
      </c>
      <c r="F15" s="43" t="s">
        <v>0</v>
      </c>
      <c r="G15" s="89">
        <v>1</v>
      </c>
      <c r="H15" s="422"/>
      <c r="I15" s="336"/>
      <c r="J15" s="98"/>
    </row>
    <row r="16" spans="1:10">
      <c r="C16" s="339"/>
      <c r="D16" s="43"/>
      <c r="E16" s="38"/>
      <c r="F16" s="43"/>
      <c r="G16" s="52"/>
      <c r="H16" s="419"/>
      <c r="I16" s="336"/>
      <c r="J16" s="44"/>
    </row>
    <row r="17" spans="3:10" ht="13" hidden="1">
      <c r="C17" s="339"/>
      <c r="D17" s="43" t="s">
        <v>10</v>
      </c>
      <c r="E17" s="46" t="s">
        <v>180</v>
      </c>
      <c r="F17" s="43"/>
      <c r="G17" s="43"/>
      <c r="H17" s="411"/>
      <c r="I17" s="336"/>
      <c r="J17" s="44"/>
    </row>
    <row r="18" spans="3:10" ht="13" hidden="1">
      <c r="C18" s="339"/>
      <c r="D18" s="43"/>
      <c r="E18" s="46"/>
      <c r="F18" s="43"/>
      <c r="G18" s="43"/>
      <c r="H18" s="411"/>
      <c r="I18" s="336"/>
      <c r="J18" s="44"/>
    </row>
    <row r="19" spans="3:10" ht="13" hidden="1">
      <c r="C19" s="339"/>
      <c r="D19" s="43" t="s">
        <v>49</v>
      </c>
      <c r="E19" s="55" t="s">
        <v>179</v>
      </c>
      <c r="F19" s="43"/>
      <c r="G19" s="43"/>
      <c r="H19" s="411"/>
      <c r="I19" s="336"/>
      <c r="J19" s="44"/>
    </row>
    <row r="20" spans="3:10" hidden="1">
      <c r="C20" s="339"/>
      <c r="D20" s="43"/>
      <c r="E20" s="38"/>
      <c r="F20" s="43"/>
      <c r="G20" s="43"/>
      <c r="H20" s="411"/>
      <c r="I20" s="336"/>
      <c r="J20" s="44"/>
    </row>
    <row r="21" spans="3:10" ht="50" hidden="1">
      <c r="C21" s="353" t="s">
        <v>21</v>
      </c>
      <c r="D21" s="47" t="s">
        <v>178</v>
      </c>
      <c r="E21" s="38" t="s">
        <v>177</v>
      </c>
      <c r="F21" s="43" t="s">
        <v>0</v>
      </c>
      <c r="G21" s="89">
        <v>1</v>
      </c>
      <c r="H21" s="422">
        <v>0</v>
      </c>
      <c r="I21" s="336" t="e">
        <f>#REF!*H21</f>
        <v>#REF!</v>
      </c>
      <c r="J21" s="44"/>
    </row>
    <row r="22" spans="3:10">
      <c r="C22" s="353"/>
      <c r="D22" s="43"/>
      <c r="E22" s="38"/>
      <c r="F22" s="43"/>
      <c r="G22" s="52"/>
      <c r="H22" s="419"/>
      <c r="I22" s="336"/>
      <c r="J22" s="44"/>
    </row>
    <row r="23" spans="3:10" hidden="1">
      <c r="C23" s="353" t="s">
        <v>22</v>
      </c>
      <c r="D23" s="43"/>
      <c r="E23" s="38" t="s">
        <v>176</v>
      </c>
      <c r="F23" s="43" t="s">
        <v>0</v>
      </c>
      <c r="G23" s="89">
        <v>1</v>
      </c>
      <c r="H23" s="422">
        <v>0</v>
      </c>
      <c r="I23" s="336" t="e">
        <f>#REF!*H23</f>
        <v>#REF!</v>
      </c>
      <c r="J23" s="44"/>
    </row>
    <row r="24" spans="3:10">
      <c r="C24" s="353"/>
      <c r="D24" s="43"/>
      <c r="E24" s="38"/>
      <c r="F24" s="43"/>
      <c r="G24" s="52"/>
      <c r="H24" s="419"/>
      <c r="I24" s="336"/>
      <c r="J24" s="44"/>
    </row>
    <row r="25" spans="3:10" ht="25">
      <c r="C25" s="353" t="s">
        <v>21</v>
      </c>
      <c r="D25" s="43" t="s">
        <v>60</v>
      </c>
      <c r="E25" s="26" t="s">
        <v>474</v>
      </c>
      <c r="F25" s="43" t="s">
        <v>9</v>
      </c>
      <c r="G25" s="89">
        <v>1</v>
      </c>
      <c r="H25" s="422"/>
      <c r="I25" s="336"/>
      <c r="J25" s="44"/>
    </row>
    <row r="26" spans="3:10">
      <c r="C26" s="353"/>
      <c r="D26" s="43"/>
      <c r="E26" s="38"/>
      <c r="F26" s="43"/>
      <c r="G26" s="52"/>
      <c r="H26" s="419"/>
      <c r="I26" s="336"/>
      <c r="J26" s="44"/>
    </row>
    <row r="27" spans="3:10" ht="25" hidden="1">
      <c r="C27" s="353" t="s">
        <v>24</v>
      </c>
      <c r="D27" s="43"/>
      <c r="E27" s="38" t="s">
        <v>175</v>
      </c>
      <c r="F27" s="43" t="s">
        <v>0</v>
      </c>
      <c r="G27" s="89">
        <v>0</v>
      </c>
      <c r="H27" s="422">
        <v>0</v>
      </c>
      <c r="I27" s="336" t="e">
        <f>#REF!*H27</f>
        <v>#REF!</v>
      </c>
      <c r="J27" s="44"/>
    </row>
    <row r="28" spans="3:10" hidden="1">
      <c r="C28" s="353"/>
      <c r="D28" s="43"/>
      <c r="E28" s="38"/>
      <c r="F28" s="43"/>
      <c r="G28" s="52"/>
      <c r="H28" s="419"/>
      <c r="I28" s="336"/>
      <c r="J28" s="44"/>
    </row>
    <row r="29" spans="3:10" ht="25" hidden="1">
      <c r="C29" s="353" t="s">
        <v>25</v>
      </c>
      <c r="D29" s="43"/>
      <c r="E29" s="38" t="s">
        <v>174</v>
      </c>
      <c r="F29" s="43" t="s">
        <v>0</v>
      </c>
      <c r="G29" s="89">
        <v>1</v>
      </c>
      <c r="H29" s="422">
        <v>0</v>
      </c>
      <c r="I29" s="336" t="e">
        <f>#REF!*H29</f>
        <v>#REF!</v>
      </c>
      <c r="J29" s="44"/>
    </row>
    <row r="30" spans="3:10" hidden="1">
      <c r="C30" s="353"/>
      <c r="D30" s="43"/>
      <c r="E30" s="38"/>
      <c r="F30" s="43"/>
      <c r="G30" s="52"/>
      <c r="H30" s="419"/>
      <c r="I30" s="336"/>
      <c r="J30" s="44"/>
    </row>
    <row r="31" spans="3:10" ht="25" hidden="1">
      <c r="C31" s="353" t="s">
        <v>62</v>
      </c>
      <c r="D31" s="47"/>
      <c r="E31" s="38" t="s">
        <v>173</v>
      </c>
      <c r="F31" s="43" t="s">
        <v>0</v>
      </c>
      <c r="G31" s="89">
        <v>1</v>
      </c>
      <c r="H31" s="422">
        <v>0</v>
      </c>
      <c r="I31" s="336" t="e">
        <f>#REF!*H31</f>
        <v>#REF!</v>
      </c>
      <c r="J31" s="44"/>
    </row>
    <row r="32" spans="3:10" hidden="1">
      <c r="C32" s="353"/>
      <c r="D32" s="43"/>
      <c r="E32" s="38"/>
      <c r="F32" s="43"/>
      <c r="G32" s="52"/>
      <c r="H32" s="419"/>
      <c r="I32" s="336"/>
      <c r="J32" s="44"/>
    </row>
    <row r="33" spans="1:10" ht="13">
      <c r="A33" s="75"/>
      <c r="B33" s="75"/>
      <c r="C33" s="354" t="s">
        <v>22</v>
      </c>
      <c r="D33" s="537" t="s">
        <v>171</v>
      </c>
      <c r="E33" s="78" t="s">
        <v>26</v>
      </c>
      <c r="F33" s="15"/>
      <c r="G33" s="97"/>
      <c r="H33" s="442"/>
      <c r="I33" s="336"/>
      <c r="J33" s="75"/>
    </row>
    <row r="34" spans="1:10">
      <c r="A34" s="75"/>
      <c r="B34" s="75"/>
      <c r="C34" s="354"/>
      <c r="D34" s="537"/>
      <c r="E34" s="12"/>
      <c r="F34" s="15"/>
      <c r="G34" s="97"/>
      <c r="H34" s="442"/>
      <c r="I34" s="336"/>
      <c r="J34" s="75"/>
    </row>
    <row r="35" spans="1:10">
      <c r="A35" s="75"/>
      <c r="B35" s="75"/>
      <c r="C35" s="354" t="s">
        <v>448</v>
      </c>
      <c r="D35" s="11"/>
      <c r="E35" s="12" t="s">
        <v>61</v>
      </c>
      <c r="F35" s="15" t="s">
        <v>0</v>
      </c>
      <c r="G35" s="89">
        <v>1</v>
      </c>
      <c r="H35" s="422"/>
      <c r="I35" s="336"/>
      <c r="J35" s="75"/>
    </row>
    <row r="36" spans="1:10" hidden="1">
      <c r="A36" s="75"/>
      <c r="B36" s="75"/>
      <c r="C36" s="354"/>
      <c r="D36" s="15"/>
      <c r="E36" s="12"/>
      <c r="F36" s="15"/>
      <c r="G36" s="52"/>
      <c r="H36" s="419"/>
      <c r="I36" s="336"/>
      <c r="J36" s="75"/>
    </row>
    <row r="37" spans="1:10" hidden="1">
      <c r="A37" s="75"/>
      <c r="B37" s="75"/>
      <c r="C37" s="354" t="s">
        <v>170</v>
      </c>
      <c r="D37" s="11"/>
      <c r="E37" s="12" t="s">
        <v>133</v>
      </c>
      <c r="F37" s="15" t="s">
        <v>0</v>
      </c>
      <c r="G37" s="89">
        <v>1</v>
      </c>
      <c r="H37" s="422">
        <v>0</v>
      </c>
      <c r="I37" s="336" t="e">
        <f>#REF!*H37</f>
        <v>#REF!</v>
      </c>
      <c r="J37" s="75"/>
    </row>
    <row r="38" spans="1:10" hidden="1">
      <c r="A38" s="75"/>
      <c r="B38" s="75"/>
      <c r="C38" s="354"/>
      <c r="D38" s="15"/>
      <c r="E38" s="12"/>
      <c r="F38" s="15"/>
      <c r="G38" s="52"/>
      <c r="H38" s="419"/>
      <c r="I38" s="336"/>
      <c r="J38" s="75"/>
    </row>
    <row r="39" spans="1:10" hidden="1">
      <c r="A39" s="75"/>
      <c r="B39" s="75"/>
      <c r="C39" s="354" t="s">
        <v>169</v>
      </c>
      <c r="D39" s="11"/>
      <c r="E39" s="12" t="s">
        <v>131</v>
      </c>
      <c r="F39" s="15" t="s">
        <v>0</v>
      </c>
      <c r="G39" s="89">
        <v>1</v>
      </c>
      <c r="H39" s="422">
        <v>0</v>
      </c>
      <c r="I39" s="336" t="e">
        <f>#REF!*H39</f>
        <v>#REF!</v>
      </c>
      <c r="J39" s="75"/>
    </row>
    <row r="40" spans="1:10">
      <c r="A40" s="75"/>
      <c r="B40" s="75"/>
      <c r="C40" s="354"/>
      <c r="D40" s="15"/>
      <c r="E40" s="12"/>
      <c r="F40" s="15"/>
      <c r="G40" s="52"/>
      <c r="H40" s="419"/>
      <c r="I40" s="336"/>
      <c r="J40" s="75"/>
    </row>
    <row r="41" spans="1:10" hidden="1">
      <c r="A41" s="75"/>
      <c r="B41" s="75"/>
      <c r="C41" s="354" t="s">
        <v>168</v>
      </c>
      <c r="D41" s="11"/>
      <c r="E41" s="12" t="s">
        <v>129</v>
      </c>
      <c r="F41" s="15" t="s">
        <v>0</v>
      </c>
      <c r="G41" s="89">
        <v>1</v>
      </c>
      <c r="H41" s="422">
        <v>0</v>
      </c>
      <c r="I41" s="336" t="e">
        <f>#REF!*H41</f>
        <v>#REF!</v>
      </c>
      <c r="J41" s="75"/>
    </row>
    <row r="42" spans="1:10" hidden="1">
      <c r="A42" s="75"/>
      <c r="B42" s="75"/>
      <c r="C42" s="354"/>
      <c r="D42" s="15"/>
      <c r="E42" s="12"/>
      <c r="F42" s="15"/>
      <c r="G42" s="52"/>
      <c r="H42" s="419"/>
      <c r="I42" s="336"/>
      <c r="J42" s="75"/>
    </row>
    <row r="43" spans="1:10">
      <c r="A43" s="75"/>
      <c r="B43" s="75"/>
      <c r="C43" s="354" t="s">
        <v>449</v>
      </c>
      <c r="D43" s="15"/>
      <c r="E43" s="38" t="s">
        <v>438</v>
      </c>
      <c r="F43" s="43" t="s">
        <v>0</v>
      </c>
      <c r="G43" s="89">
        <v>1</v>
      </c>
      <c r="H43" s="422"/>
      <c r="I43" s="336"/>
      <c r="J43" s="75"/>
    </row>
    <row r="44" spans="1:10">
      <c r="A44" s="75"/>
      <c r="B44" s="75"/>
      <c r="C44" s="354"/>
      <c r="D44" s="15"/>
      <c r="E44" s="38"/>
      <c r="F44" s="43"/>
      <c r="G44" s="52"/>
      <c r="H44" s="419"/>
      <c r="I44" s="336"/>
      <c r="J44" s="75"/>
    </row>
    <row r="45" spans="1:10" hidden="1">
      <c r="A45" s="75"/>
      <c r="B45" s="75"/>
      <c r="C45" s="354" t="s">
        <v>167</v>
      </c>
      <c r="D45" s="15"/>
      <c r="E45" s="38" t="s">
        <v>127</v>
      </c>
      <c r="F45" s="43" t="s">
        <v>0</v>
      </c>
      <c r="G45" s="89">
        <v>1</v>
      </c>
      <c r="H45" s="422">
        <v>0</v>
      </c>
      <c r="I45" s="336" t="e">
        <f>#REF!*H45</f>
        <v>#REF!</v>
      </c>
      <c r="J45" s="75"/>
    </row>
    <row r="46" spans="1:10" hidden="1">
      <c r="A46" s="75"/>
      <c r="B46" s="75"/>
      <c r="C46" s="354"/>
      <c r="D46" s="15"/>
      <c r="E46" s="38"/>
      <c r="F46" s="43"/>
      <c r="G46" s="52"/>
      <c r="H46" s="419"/>
      <c r="I46" s="336"/>
      <c r="J46" s="75"/>
    </row>
    <row r="47" spans="1:10" ht="25">
      <c r="A47" s="75"/>
      <c r="B47" s="75"/>
      <c r="C47" s="354" t="s">
        <v>450</v>
      </c>
      <c r="D47" s="15"/>
      <c r="E47" s="38" t="s">
        <v>439</v>
      </c>
      <c r="F47" s="43" t="s">
        <v>0</v>
      </c>
      <c r="G47" s="89">
        <v>1</v>
      </c>
      <c r="H47" s="422"/>
      <c r="I47" s="336"/>
      <c r="J47" s="75"/>
    </row>
    <row r="48" spans="1:10">
      <c r="A48" s="75"/>
      <c r="B48" s="75"/>
      <c r="C48" s="354"/>
      <c r="D48" s="15"/>
      <c r="E48" s="38"/>
      <c r="F48" s="43"/>
      <c r="G48" s="52"/>
      <c r="H48" s="419"/>
      <c r="I48" s="336"/>
      <c r="J48" s="75"/>
    </row>
    <row r="49" spans="1:10" hidden="1">
      <c r="A49" s="75"/>
      <c r="B49" s="75"/>
      <c r="C49" s="354" t="s">
        <v>166</v>
      </c>
      <c r="D49" s="15"/>
      <c r="E49" s="38" t="s">
        <v>440</v>
      </c>
      <c r="F49" s="43" t="s">
        <v>0</v>
      </c>
      <c r="G49" s="89">
        <v>1</v>
      </c>
      <c r="H49" s="422">
        <v>0</v>
      </c>
      <c r="I49" s="336" t="e">
        <f>#REF!*H49</f>
        <v>#REF!</v>
      </c>
      <c r="J49" s="75"/>
    </row>
    <row r="50" spans="1:10" hidden="1">
      <c r="A50" s="75"/>
      <c r="B50" s="75"/>
      <c r="C50" s="354"/>
      <c r="D50" s="15"/>
      <c r="E50" s="38"/>
      <c r="F50" s="43"/>
      <c r="G50" s="52"/>
      <c r="H50" s="419"/>
      <c r="I50" s="336"/>
      <c r="J50" s="75"/>
    </row>
    <row r="51" spans="1:10" hidden="1">
      <c r="A51" s="75"/>
      <c r="B51" s="75"/>
      <c r="C51" s="354" t="s">
        <v>165</v>
      </c>
      <c r="D51" s="15"/>
      <c r="E51" s="38" t="s">
        <v>123</v>
      </c>
      <c r="F51" s="43" t="s">
        <v>0</v>
      </c>
      <c r="G51" s="89">
        <v>1</v>
      </c>
      <c r="H51" s="422">
        <v>0</v>
      </c>
      <c r="I51" s="336" t="e">
        <f>#REF!*H51</f>
        <v>#REF!</v>
      </c>
      <c r="J51" s="75"/>
    </row>
    <row r="52" spans="1:10" hidden="1">
      <c r="A52" s="75"/>
      <c r="B52" s="75"/>
      <c r="C52" s="354"/>
      <c r="D52" s="15"/>
      <c r="E52" s="38"/>
      <c r="F52" s="43"/>
      <c r="G52" s="52"/>
      <c r="H52" s="419"/>
      <c r="I52" s="336"/>
      <c r="J52" s="75"/>
    </row>
    <row r="53" spans="1:10" hidden="1">
      <c r="A53" s="75"/>
      <c r="B53" s="75"/>
      <c r="C53" s="355" t="s">
        <v>164</v>
      </c>
      <c r="D53" s="15"/>
      <c r="E53" s="38" t="s">
        <v>121</v>
      </c>
      <c r="F53" s="43" t="s">
        <v>0</v>
      </c>
      <c r="G53" s="89">
        <v>1</v>
      </c>
      <c r="H53" s="422">
        <v>0</v>
      </c>
      <c r="I53" s="336" t="e">
        <f>#REF!*H53</f>
        <v>#REF!</v>
      </c>
      <c r="J53" s="75"/>
    </row>
    <row r="54" spans="1:10" hidden="1">
      <c r="C54" s="356"/>
      <c r="D54" s="43"/>
      <c r="E54" s="38"/>
      <c r="F54" s="43"/>
      <c r="G54" s="52"/>
      <c r="H54" s="419"/>
      <c r="I54" s="336"/>
      <c r="J54" s="44"/>
    </row>
    <row r="55" spans="1:10" ht="16.5" customHeight="1">
      <c r="C55" s="353" t="s">
        <v>455</v>
      </c>
      <c r="D55" s="43" t="s">
        <v>8</v>
      </c>
      <c r="E55" s="38" t="s">
        <v>162</v>
      </c>
      <c r="F55" s="43" t="s">
        <v>0</v>
      </c>
      <c r="G55" s="89">
        <v>1</v>
      </c>
      <c r="H55" s="422"/>
      <c r="I55" s="336"/>
      <c r="J55" s="44"/>
    </row>
    <row r="56" spans="1:10">
      <c r="C56" s="339"/>
      <c r="D56" s="43"/>
      <c r="E56" s="38"/>
      <c r="F56" s="43"/>
      <c r="G56" s="52"/>
      <c r="H56" s="419"/>
      <c r="I56" s="336"/>
      <c r="J56" s="44"/>
    </row>
    <row r="57" spans="1:10" ht="37.5" hidden="1">
      <c r="C57" s="339" t="s">
        <v>161</v>
      </c>
      <c r="D57" s="43" t="s">
        <v>160</v>
      </c>
      <c r="E57" s="38" t="s">
        <v>159</v>
      </c>
      <c r="F57" s="43" t="s">
        <v>0</v>
      </c>
      <c r="G57" s="89">
        <v>1</v>
      </c>
      <c r="H57" s="422">
        <v>0</v>
      </c>
      <c r="I57" s="336" t="e">
        <f>#REF!*H57</f>
        <v>#REF!</v>
      </c>
      <c r="J57" s="44"/>
    </row>
    <row r="58" spans="1:10" hidden="1">
      <c r="C58" s="339"/>
      <c r="D58" s="43"/>
      <c r="E58" s="38"/>
      <c r="F58" s="43"/>
      <c r="G58" s="89"/>
      <c r="H58" s="422"/>
      <c r="I58" s="336"/>
      <c r="J58" s="44"/>
    </row>
    <row r="59" spans="1:10">
      <c r="C59" s="339"/>
      <c r="D59" s="43"/>
      <c r="E59" s="38"/>
      <c r="F59" s="43"/>
      <c r="G59" s="89"/>
      <c r="H59" s="422"/>
      <c r="I59" s="336"/>
      <c r="J59" s="44"/>
    </row>
    <row r="60" spans="1:10">
      <c r="C60" s="523" t="s">
        <v>81</v>
      </c>
      <c r="D60" s="524"/>
      <c r="E60" s="524"/>
      <c r="F60" s="82"/>
      <c r="G60" s="82"/>
      <c r="H60" s="443"/>
      <c r="I60" s="458"/>
      <c r="J60" s="44"/>
    </row>
    <row r="61" spans="1:10">
      <c r="C61" s="523"/>
      <c r="D61" s="524"/>
      <c r="E61" s="524"/>
      <c r="F61" s="96"/>
      <c r="G61" s="95"/>
      <c r="H61" s="444"/>
      <c r="I61" s="459"/>
      <c r="J61" s="44"/>
    </row>
    <row r="62" spans="1:10" ht="13">
      <c r="C62" s="68"/>
      <c r="D62" s="68"/>
      <c r="E62" s="68"/>
      <c r="F62" s="61"/>
      <c r="G62" s="29"/>
      <c r="H62" s="445"/>
      <c r="I62" s="460"/>
      <c r="J62" s="62"/>
    </row>
    <row r="63" spans="1:10" ht="13">
      <c r="C63" s="68"/>
      <c r="D63" s="68"/>
      <c r="E63" s="68"/>
      <c r="F63" s="61"/>
      <c r="G63" s="29"/>
      <c r="H63" s="445"/>
      <c r="I63" s="460"/>
      <c r="J63" s="62"/>
    </row>
    <row r="64" spans="1:10" ht="13">
      <c r="C64" s="68"/>
      <c r="D64" s="68"/>
      <c r="E64" s="68"/>
      <c r="F64" s="61"/>
      <c r="G64" s="29"/>
      <c r="H64" s="445"/>
      <c r="I64" s="460"/>
      <c r="J64" s="62"/>
    </row>
    <row r="65" spans="3:10" ht="13">
      <c r="C65" s="68"/>
      <c r="D65" s="68"/>
      <c r="E65" s="68"/>
      <c r="F65" s="61"/>
      <c r="G65" s="29"/>
      <c r="H65" s="445"/>
      <c r="I65" s="460"/>
      <c r="J65" s="62"/>
    </row>
    <row r="66" spans="3:10" ht="13">
      <c r="C66" s="17"/>
      <c r="D66" s="67"/>
      <c r="E66" s="65"/>
      <c r="F66" s="64"/>
      <c r="G66" s="63"/>
      <c r="H66" s="427"/>
      <c r="I66" s="436"/>
      <c r="J66" s="62"/>
    </row>
    <row r="67" spans="3:10" ht="13">
      <c r="C67" s="17"/>
      <c r="D67" s="67"/>
      <c r="E67" s="65"/>
      <c r="F67" s="64"/>
      <c r="G67" s="66"/>
      <c r="H67" s="427"/>
      <c r="I67" s="436"/>
      <c r="J67" s="62"/>
    </row>
    <row r="68" spans="3:10" ht="13">
      <c r="C68" s="17" t="s">
        <v>106</v>
      </c>
      <c r="D68" s="64"/>
      <c r="E68" s="65"/>
      <c r="F68" s="64"/>
      <c r="G68" s="63"/>
      <c r="H68" s="427"/>
      <c r="I68" s="436"/>
      <c r="J68" s="62"/>
    </row>
    <row r="69" spans="3:10">
      <c r="C69" s="357"/>
      <c r="D69" s="29"/>
      <c r="E69" s="33"/>
      <c r="F69" s="61"/>
      <c r="G69" s="60"/>
      <c r="H69" s="427"/>
      <c r="I69" s="461"/>
      <c r="J69" s="62"/>
    </row>
    <row r="70" spans="3:10">
      <c r="C70" s="530" t="s">
        <v>105</v>
      </c>
      <c r="D70" s="519" t="s">
        <v>104</v>
      </c>
      <c r="E70" s="525" t="s">
        <v>103</v>
      </c>
      <c r="F70" s="519" t="s">
        <v>50</v>
      </c>
      <c r="G70" s="519" t="s">
        <v>416</v>
      </c>
      <c r="H70" s="521" t="s">
        <v>51</v>
      </c>
      <c r="I70" s="521" t="str">
        <f>I6</f>
        <v>AMOUNT</v>
      </c>
      <c r="J70" s="44"/>
    </row>
    <row r="71" spans="3:10">
      <c r="C71" s="531"/>
      <c r="D71" s="520"/>
      <c r="E71" s="526"/>
      <c r="F71" s="520"/>
      <c r="G71" s="520"/>
      <c r="H71" s="522"/>
      <c r="I71" s="522"/>
      <c r="J71" s="44"/>
    </row>
    <row r="72" spans="3:10">
      <c r="C72" s="532" t="s">
        <v>81</v>
      </c>
      <c r="D72" s="533"/>
      <c r="E72" s="533"/>
      <c r="F72" s="58"/>
      <c r="G72" s="58"/>
      <c r="H72" s="446"/>
      <c r="I72" s="528"/>
      <c r="J72" s="44"/>
    </row>
    <row r="73" spans="3:10">
      <c r="C73" s="534"/>
      <c r="D73" s="535"/>
      <c r="E73" s="535"/>
      <c r="F73" s="57"/>
      <c r="G73" s="56"/>
      <c r="H73" s="447"/>
      <c r="I73" s="529"/>
      <c r="J73" s="44"/>
    </row>
    <row r="74" spans="3:10">
      <c r="C74" s="356"/>
      <c r="D74" s="43"/>
      <c r="E74" s="38"/>
      <c r="F74" s="43"/>
      <c r="G74" s="43"/>
      <c r="H74" s="411"/>
      <c r="I74" s="336"/>
      <c r="J74" s="44"/>
    </row>
    <row r="75" spans="3:10" ht="25">
      <c r="C75" s="354" t="s">
        <v>23</v>
      </c>
      <c r="D75" s="11" t="s">
        <v>158</v>
      </c>
      <c r="E75" s="26" t="s">
        <v>157</v>
      </c>
      <c r="F75" s="15" t="s">
        <v>0</v>
      </c>
      <c r="G75" s="89">
        <v>1</v>
      </c>
      <c r="H75" s="422"/>
      <c r="I75" s="336"/>
      <c r="J75" s="44"/>
    </row>
    <row r="76" spans="3:10">
      <c r="C76" s="358"/>
      <c r="D76" s="52"/>
      <c r="E76" s="38"/>
      <c r="F76" s="43"/>
      <c r="G76" s="52"/>
      <c r="H76" s="419"/>
      <c r="I76" s="336"/>
      <c r="J76" s="44"/>
    </row>
    <row r="77" spans="3:10" ht="12.75" customHeight="1">
      <c r="C77" s="339" t="s">
        <v>24</v>
      </c>
      <c r="D77" s="43" t="s">
        <v>156</v>
      </c>
      <c r="E77" s="55" t="s">
        <v>155</v>
      </c>
      <c r="F77" s="43"/>
      <c r="G77" s="43"/>
      <c r="H77" s="424"/>
      <c r="I77" s="336"/>
      <c r="J77" s="44"/>
    </row>
    <row r="78" spans="3:10">
      <c r="C78" s="339"/>
      <c r="D78" s="43"/>
      <c r="E78" s="94"/>
      <c r="F78" s="43"/>
      <c r="G78" s="43"/>
      <c r="H78" s="424"/>
      <c r="I78" s="336"/>
      <c r="J78" s="44"/>
    </row>
    <row r="79" spans="3:10" ht="112.5">
      <c r="C79" s="339"/>
      <c r="D79" s="43"/>
      <c r="E79" s="38" t="s">
        <v>154</v>
      </c>
      <c r="F79" s="43" t="s">
        <v>0</v>
      </c>
      <c r="G79" s="89">
        <v>1</v>
      </c>
      <c r="H79" s="422"/>
      <c r="I79" s="336"/>
      <c r="J79" s="44"/>
    </row>
    <row r="80" spans="3:10">
      <c r="C80" s="339"/>
      <c r="D80" s="43"/>
      <c r="E80" s="38"/>
      <c r="F80" s="43"/>
      <c r="G80" s="52"/>
      <c r="H80" s="419"/>
      <c r="I80" s="336"/>
      <c r="J80" s="44"/>
    </row>
    <row r="81" spans="3:10" ht="37.5">
      <c r="C81" s="372" t="s">
        <v>25</v>
      </c>
      <c r="D81" s="43"/>
      <c r="E81" s="38" t="s">
        <v>153</v>
      </c>
      <c r="F81" s="43" t="s">
        <v>0</v>
      </c>
      <c r="G81" s="89">
        <v>1</v>
      </c>
      <c r="H81" s="422"/>
      <c r="I81" s="336"/>
      <c r="J81" s="44"/>
    </row>
    <row r="82" spans="3:10">
      <c r="C82" s="359"/>
      <c r="D82" s="43"/>
      <c r="E82" s="38"/>
      <c r="F82" s="43"/>
      <c r="G82" s="52"/>
      <c r="H82" s="419"/>
      <c r="I82" s="336"/>
      <c r="J82" s="44"/>
    </row>
    <row r="83" spans="3:10" ht="13">
      <c r="C83" s="360" t="s">
        <v>62</v>
      </c>
      <c r="D83" s="93"/>
      <c r="E83" s="55" t="s">
        <v>152</v>
      </c>
      <c r="F83" s="53"/>
      <c r="G83" s="43"/>
      <c r="H83" s="424"/>
      <c r="I83" s="336"/>
      <c r="J83" s="44"/>
    </row>
    <row r="84" spans="3:10" ht="13">
      <c r="C84" s="361"/>
      <c r="D84" s="93"/>
      <c r="E84" s="38" t="s">
        <v>151</v>
      </c>
      <c r="F84" s="53"/>
      <c r="G84" s="43"/>
      <c r="H84" s="424"/>
      <c r="I84" s="336"/>
      <c r="J84" s="44"/>
    </row>
    <row r="85" spans="3:10">
      <c r="C85" s="38"/>
      <c r="D85" s="43"/>
      <c r="E85" s="38"/>
      <c r="F85" s="53"/>
      <c r="G85" s="43"/>
      <c r="H85" s="424"/>
      <c r="I85" s="336"/>
      <c r="J85" s="44"/>
    </row>
    <row r="86" spans="3:10" ht="37.5">
      <c r="C86" s="362"/>
      <c r="D86" s="43"/>
      <c r="E86" s="38" t="s">
        <v>442</v>
      </c>
      <c r="F86" s="43" t="s">
        <v>0</v>
      </c>
      <c r="G86" s="89">
        <v>1</v>
      </c>
      <c r="H86" s="422"/>
      <c r="I86" s="336"/>
      <c r="J86" s="44"/>
    </row>
    <row r="87" spans="3:10">
      <c r="C87" s="362"/>
      <c r="D87" s="43"/>
      <c r="E87" s="38"/>
      <c r="F87" s="43"/>
      <c r="G87" s="52"/>
      <c r="H87" s="419"/>
      <c r="I87" s="336"/>
      <c r="J87" s="44"/>
    </row>
    <row r="88" spans="3:10">
      <c r="C88" s="360" t="s">
        <v>172</v>
      </c>
      <c r="D88" s="43"/>
      <c r="E88" s="38" t="s">
        <v>150</v>
      </c>
      <c r="F88" s="43" t="s">
        <v>0</v>
      </c>
      <c r="G88" s="89">
        <v>1</v>
      </c>
      <c r="H88" s="422"/>
      <c r="I88" s="336"/>
      <c r="J88" s="44"/>
    </row>
    <row r="89" spans="3:10">
      <c r="C89" s="360"/>
      <c r="D89" s="43"/>
      <c r="E89" s="38"/>
      <c r="F89" s="43"/>
      <c r="G89" s="52"/>
      <c r="H89" s="419"/>
      <c r="I89" s="336"/>
      <c r="J89" s="44"/>
    </row>
    <row r="90" spans="3:10">
      <c r="C90" s="360" t="s">
        <v>163</v>
      </c>
      <c r="D90" s="43"/>
      <c r="E90" s="38" t="s">
        <v>149</v>
      </c>
      <c r="F90" s="43" t="s">
        <v>0</v>
      </c>
      <c r="G90" s="89">
        <v>1</v>
      </c>
      <c r="H90" s="422"/>
      <c r="I90" s="336"/>
      <c r="J90" s="44"/>
    </row>
    <row r="91" spans="3:10">
      <c r="C91" s="360"/>
      <c r="D91" s="43"/>
      <c r="E91" s="38"/>
      <c r="F91" s="43"/>
      <c r="G91" s="52"/>
      <c r="H91" s="419"/>
      <c r="I91" s="336"/>
      <c r="J91" s="44"/>
    </row>
    <row r="92" spans="3:10" ht="25" hidden="1">
      <c r="C92" s="360" t="s">
        <v>148</v>
      </c>
      <c r="D92" s="43"/>
      <c r="E92" s="38" t="s">
        <v>147</v>
      </c>
      <c r="F92" s="53" t="s">
        <v>0</v>
      </c>
      <c r="G92" s="89">
        <v>1</v>
      </c>
      <c r="H92" s="422"/>
      <c r="I92" s="336" t="e">
        <f>#REF!*H92</f>
        <v>#REF!</v>
      </c>
      <c r="J92" s="44"/>
    </row>
    <row r="93" spans="3:10">
      <c r="C93" s="363"/>
      <c r="D93" s="92"/>
      <c r="E93" s="91"/>
      <c r="F93" s="90"/>
      <c r="G93" s="88"/>
      <c r="H93" s="448"/>
      <c r="I93" s="462"/>
      <c r="J93" s="44"/>
    </row>
    <row r="94" spans="3:10" ht="26">
      <c r="C94" s="364" t="s">
        <v>451</v>
      </c>
      <c r="D94" s="87" t="s">
        <v>146</v>
      </c>
      <c r="E94" s="86" t="s">
        <v>145</v>
      </c>
      <c r="F94" s="85"/>
      <c r="G94" s="84"/>
      <c r="H94" s="449"/>
      <c r="I94" s="463"/>
      <c r="J94" s="83"/>
    </row>
    <row r="95" spans="3:10">
      <c r="C95" s="339"/>
      <c r="D95" s="43"/>
      <c r="E95" s="38"/>
      <c r="F95" s="43"/>
      <c r="G95" s="39"/>
      <c r="H95" s="411"/>
      <c r="I95" s="336"/>
      <c r="J95" s="83"/>
    </row>
    <row r="96" spans="3:10" ht="25">
      <c r="C96" s="353" t="s">
        <v>27</v>
      </c>
      <c r="D96" s="43" t="s">
        <v>144</v>
      </c>
      <c r="E96" s="38" t="s">
        <v>143</v>
      </c>
      <c r="F96" s="37" t="s">
        <v>100</v>
      </c>
      <c r="G96" s="39">
        <v>3</v>
      </c>
      <c r="H96" s="424"/>
      <c r="I96" s="336"/>
      <c r="J96" s="83"/>
    </row>
    <row r="97" spans="1:10">
      <c r="C97" s="358"/>
      <c r="D97" s="52"/>
      <c r="E97" s="38"/>
      <c r="F97" s="43"/>
      <c r="G97" s="39"/>
      <c r="H97" s="424"/>
      <c r="I97" s="336"/>
      <c r="J97" s="44"/>
    </row>
    <row r="98" spans="1:10" ht="13">
      <c r="C98" s="339" t="s">
        <v>28</v>
      </c>
      <c r="D98" s="47" t="s">
        <v>142</v>
      </c>
      <c r="E98" s="46" t="s">
        <v>141</v>
      </c>
      <c r="F98" s="43"/>
      <c r="G98" s="39"/>
      <c r="H98" s="424"/>
      <c r="I98" s="336"/>
      <c r="J98" s="44"/>
    </row>
    <row r="99" spans="1:10">
      <c r="C99" s="339"/>
      <c r="D99" s="43"/>
      <c r="E99" s="38"/>
      <c r="F99" s="43"/>
      <c r="G99" s="39"/>
      <c r="H99" s="424"/>
      <c r="I99" s="336"/>
      <c r="J99" s="44"/>
    </row>
    <row r="100" spans="1:10" ht="26" hidden="1">
      <c r="C100" s="353"/>
      <c r="D100" s="43" t="s">
        <v>63</v>
      </c>
      <c r="E100" s="55" t="s">
        <v>140</v>
      </c>
      <c r="F100" s="43"/>
      <c r="G100" s="39"/>
      <c r="H100" s="424"/>
      <c r="I100" s="336"/>
      <c r="J100" s="44"/>
    </row>
    <row r="101" spans="1:10" hidden="1">
      <c r="C101" s="353"/>
      <c r="D101" s="43"/>
      <c r="E101" s="38"/>
      <c r="F101" s="43"/>
      <c r="G101" s="39"/>
      <c r="H101" s="424"/>
      <c r="I101" s="336"/>
      <c r="J101" s="44"/>
    </row>
    <row r="102" spans="1:10" ht="37.5" hidden="1">
      <c r="C102" s="353" t="s">
        <v>28</v>
      </c>
      <c r="D102" s="43" t="s">
        <v>139</v>
      </c>
      <c r="E102" s="38" t="s">
        <v>138</v>
      </c>
      <c r="F102" s="43" t="s">
        <v>100</v>
      </c>
      <c r="G102" s="39">
        <v>6</v>
      </c>
      <c r="H102" s="424">
        <v>0</v>
      </c>
      <c r="I102" s="336" t="e">
        <f>#REF!*H102</f>
        <v>#REF!</v>
      </c>
      <c r="J102" s="44"/>
    </row>
    <row r="103" spans="1:10" hidden="1">
      <c r="C103" s="353"/>
      <c r="D103" s="43"/>
      <c r="E103" s="38"/>
      <c r="F103" s="43"/>
      <c r="G103" s="39"/>
      <c r="H103" s="424"/>
      <c r="I103" s="336"/>
      <c r="J103" s="44"/>
    </row>
    <row r="104" spans="1:10" hidden="1">
      <c r="C104" s="353" t="s">
        <v>29</v>
      </c>
      <c r="D104" s="43"/>
      <c r="E104" s="38" t="s">
        <v>137</v>
      </c>
      <c r="F104" s="43" t="s">
        <v>100</v>
      </c>
      <c r="G104" s="39">
        <v>6</v>
      </c>
      <c r="H104" s="424">
        <v>0</v>
      </c>
      <c r="I104" s="336" t="e">
        <f>#REF!*H104</f>
        <v>#REF!</v>
      </c>
      <c r="J104" s="44"/>
    </row>
    <row r="105" spans="1:10" hidden="1">
      <c r="C105" s="353"/>
      <c r="D105" s="43"/>
      <c r="E105" s="38"/>
      <c r="F105" s="43"/>
      <c r="G105" s="39"/>
      <c r="H105" s="424"/>
      <c r="I105" s="336"/>
      <c r="J105" s="44"/>
    </row>
    <row r="106" spans="1:10" hidden="1">
      <c r="C106" s="353" t="s">
        <v>30</v>
      </c>
      <c r="D106" s="43"/>
      <c r="E106" s="38" t="s">
        <v>136</v>
      </c>
      <c r="F106" s="43" t="s">
        <v>100</v>
      </c>
      <c r="G106" s="39">
        <v>6</v>
      </c>
      <c r="H106" s="424">
        <v>0</v>
      </c>
      <c r="I106" s="336" t="e">
        <f>#REF!*H106</f>
        <v>#REF!</v>
      </c>
      <c r="J106" s="44"/>
    </row>
    <row r="107" spans="1:10" hidden="1">
      <c r="A107" s="75"/>
      <c r="B107" s="75"/>
      <c r="C107" s="365"/>
      <c r="D107" s="15"/>
      <c r="E107" s="12"/>
      <c r="F107" s="15"/>
      <c r="G107" s="71"/>
      <c r="H107" s="423"/>
      <c r="I107" s="336"/>
      <c r="J107" s="75"/>
    </row>
    <row r="108" spans="1:10" hidden="1">
      <c r="A108" s="75"/>
      <c r="B108" s="75"/>
      <c r="C108" s="365"/>
      <c r="D108" s="15"/>
      <c r="E108" s="12"/>
      <c r="F108" s="15"/>
      <c r="G108" s="71"/>
      <c r="H108" s="423"/>
      <c r="I108" s="336"/>
      <c r="J108" s="75"/>
    </row>
    <row r="109" spans="1:10" hidden="1">
      <c r="A109" s="75"/>
      <c r="B109" s="75"/>
      <c r="C109" s="365"/>
      <c r="D109" s="15"/>
      <c r="E109" s="12"/>
      <c r="F109" s="15"/>
      <c r="G109" s="71"/>
      <c r="H109" s="423"/>
      <c r="I109" s="336"/>
      <c r="J109" s="75"/>
    </row>
    <row r="110" spans="1:10" hidden="1">
      <c r="A110" s="75"/>
      <c r="B110" s="75"/>
      <c r="C110" s="365"/>
      <c r="D110" s="15"/>
      <c r="E110" s="12"/>
      <c r="F110" s="15"/>
      <c r="G110" s="71"/>
      <c r="H110" s="423"/>
      <c r="I110" s="336"/>
      <c r="J110" s="75"/>
    </row>
    <row r="111" spans="1:10" hidden="1">
      <c r="A111" s="75"/>
      <c r="B111" s="75"/>
      <c r="C111" s="365"/>
      <c r="D111" s="15"/>
      <c r="E111" s="12"/>
      <c r="F111" s="15"/>
      <c r="G111" s="71"/>
      <c r="H111" s="423"/>
      <c r="I111" s="336"/>
      <c r="J111" s="75"/>
    </row>
    <row r="112" spans="1:10" hidden="1">
      <c r="A112" s="75"/>
      <c r="B112" s="75"/>
      <c r="C112" s="365"/>
      <c r="D112" s="15"/>
      <c r="E112" s="12"/>
      <c r="F112" s="15"/>
      <c r="G112" s="71"/>
      <c r="H112" s="423"/>
      <c r="I112" s="336"/>
      <c r="J112" s="75"/>
    </row>
    <row r="113" spans="1:10" hidden="1">
      <c r="A113" s="75"/>
      <c r="B113" s="75"/>
      <c r="C113" s="365"/>
      <c r="D113" s="15"/>
      <c r="E113" s="12"/>
      <c r="F113" s="15"/>
      <c r="G113" s="71"/>
      <c r="H113" s="423"/>
      <c r="I113" s="336"/>
      <c r="J113" s="75"/>
    </row>
    <row r="114" spans="1:10" hidden="1">
      <c r="A114" s="75"/>
      <c r="B114" s="75"/>
      <c r="C114" s="365"/>
      <c r="D114" s="15"/>
      <c r="E114" s="12"/>
      <c r="F114" s="15"/>
      <c r="G114" s="71"/>
      <c r="H114" s="423"/>
      <c r="I114" s="336"/>
      <c r="J114" s="75"/>
    </row>
    <row r="115" spans="1:10">
      <c r="A115" s="75"/>
      <c r="B115" s="75"/>
      <c r="C115" s="365"/>
      <c r="D115" s="15"/>
      <c r="E115" s="12"/>
      <c r="F115" s="15"/>
      <c r="G115" s="71"/>
      <c r="H115" s="423"/>
      <c r="I115" s="336"/>
      <c r="J115" s="75"/>
    </row>
    <row r="116" spans="1:10" ht="21.75" customHeight="1">
      <c r="A116" s="75"/>
      <c r="B116" s="75"/>
      <c r="C116" s="523" t="s">
        <v>81</v>
      </c>
      <c r="D116" s="524"/>
      <c r="E116" s="524"/>
      <c r="F116" s="82"/>
      <c r="G116" s="82"/>
      <c r="H116" s="443"/>
      <c r="I116" s="458"/>
      <c r="J116" s="75"/>
    </row>
    <row r="117" spans="1:10" ht="13">
      <c r="A117" s="75"/>
      <c r="B117" s="75"/>
      <c r="C117" s="81"/>
      <c r="D117" s="81"/>
      <c r="E117" s="81"/>
      <c r="F117" s="80"/>
      <c r="G117" s="79"/>
      <c r="H117" s="450"/>
      <c r="I117" s="464"/>
      <c r="J117" s="75"/>
    </row>
    <row r="118" spans="1:10" ht="13">
      <c r="A118" s="75"/>
      <c r="B118" s="75"/>
      <c r="C118" s="68"/>
      <c r="D118" s="68"/>
      <c r="E118" s="68"/>
      <c r="F118" s="61"/>
      <c r="G118" s="29"/>
      <c r="H118" s="445"/>
      <c r="I118" s="460"/>
      <c r="J118" s="75"/>
    </row>
    <row r="119" spans="1:10" ht="13">
      <c r="A119" s="75"/>
      <c r="B119" s="75"/>
      <c r="C119" s="68"/>
      <c r="D119" s="68"/>
      <c r="E119" s="68"/>
      <c r="F119" s="61"/>
      <c r="G119" s="29"/>
      <c r="H119" s="445"/>
      <c r="I119" s="460"/>
      <c r="J119" s="75"/>
    </row>
    <row r="120" spans="1:10" ht="13">
      <c r="A120" s="75"/>
      <c r="B120" s="75"/>
      <c r="C120" s="17"/>
      <c r="D120" s="67"/>
      <c r="E120" s="65"/>
      <c r="F120" s="64"/>
      <c r="G120" s="63"/>
      <c r="H120" s="427"/>
      <c r="I120" s="436"/>
      <c r="J120" s="75"/>
    </row>
    <row r="121" spans="1:10" ht="13">
      <c r="A121" s="75"/>
      <c r="B121" s="75"/>
      <c r="C121" s="17"/>
      <c r="D121" s="67"/>
      <c r="E121" s="65"/>
      <c r="F121" s="64"/>
      <c r="G121" s="66"/>
      <c r="H121" s="427"/>
      <c r="I121" s="436"/>
      <c r="J121" s="75"/>
    </row>
    <row r="122" spans="1:10" ht="13">
      <c r="A122" s="75"/>
      <c r="B122" s="75"/>
      <c r="C122" s="17" t="s">
        <v>106</v>
      </c>
      <c r="D122" s="64"/>
      <c r="E122" s="65"/>
      <c r="F122" s="64"/>
      <c r="G122" s="63"/>
      <c r="H122" s="427"/>
      <c r="I122" s="436"/>
      <c r="J122" s="75"/>
    </row>
    <row r="123" spans="1:10">
      <c r="A123" s="75"/>
      <c r="B123" s="75"/>
      <c r="C123" s="357"/>
      <c r="D123" s="29"/>
      <c r="E123" s="33"/>
      <c r="F123" s="61"/>
      <c r="G123" s="60"/>
      <c r="H123" s="427"/>
      <c r="I123" s="461"/>
      <c r="J123" s="75"/>
    </row>
    <row r="124" spans="1:10" ht="12.75" customHeight="1">
      <c r="A124" s="75"/>
      <c r="B124" s="75"/>
      <c r="C124" s="530" t="s">
        <v>105</v>
      </c>
      <c r="D124" s="519" t="s">
        <v>104</v>
      </c>
      <c r="E124" s="525" t="s">
        <v>103</v>
      </c>
      <c r="F124" s="519" t="s">
        <v>50</v>
      </c>
      <c r="G124" s="519" t="s">
        <v>416</v>
      </c>
      <c r="H124" s="521" t="s">
        <v>51</v>
      </c>
      <c r="I124" s="521" t="str">
        <f>I6</f>
        <v>AMOUNT</v>
      </c>
      <c r="J124" s="75"/>
    </row>
    <row r="125" spans="1:10">
      <c r="A125" s="75"/>
      <c r="B125" s="75"/>
      <c r="C125" s="531"/>
      <c r="D125" s="520"/>
      <c r="E125" s="526"/>
      <c r="F125" s="520"/>
      <c r="G125" s="520"/>
      <c r="H125" s="522"/>
      <c r="I125" s="522"/>
      <c r="J125" s="75"/>
    </row>
    <row r="126" spans="1:10" ht="12.75" customHeight="1">
      <c r="A126" s="75"/>
      <c r="B126" s="75"/>
      <c r="C126" s="532" t="s">
        <v>81</v>
      </c>
      <c r="D126" s="533"/>
      <c r="E126" s="533"/>
      <c r="F126" s="58"/>
      <c r="G126" s="58"/>
      <c r="H126" s="446"/>
      <c r="I126" s="528"/>
      <c r="J126" s="75"/>
    </row>
    <row r="127" spans="1:10">
      <c r="A127" s="75"/>
      <c r="B127" s="75"/>
      <c r="C127" s="534"/>
      <c r="D127" s="535"/>
      <c r="E127" s="535"/>
      <c r="F127" s="57"/>
      <c r="G127" s="56"/>
      <c r="H127" s="447"/>
      <c r="I127" s="529"/>
      <c r="J127" s="75"/>
    </row>
    <row r="128" spans="1:10">
      <c r="C128" s="356"/>
      <c r="D128" s="43"/>
      <c r="E128" s="38"/>
      <c r="F128" s="43"/>
      <c r="G128" s="43"/>
      <c r="H128" s="411"/>
      <c r="I128" s="336"/>
      <c r="J128" s="44"/>
    </row>
    <row r="129" spans="1:10" ht="26">
      <c r="C129" s="103" t="s">
        <v>452</v>
      </c>
      <c r="D129" s="43" t="s">
        <v>63</v>
      </c>
      <c r="E129" s="55" t="s">
        <v>140</v>
      </c>
      <c r="F129" s="43"/>
      <c r="G129" s="43"/>
      <c r="H129" s="411"/>
      <c r="I129" s="336"/>
      <c r="J129" s="62"/>
    </row>
    <row r="130" spans="1:10">
      <c r="C130" s="356"/>
      <c r="D130" s="43"/>
      <c r="E130" s="38"/>
      <c r="F130" s="43"/>
      <c r="G130" s="43"/>
      <c r="H130" s="411"/>
      <c r="I130" s="336"/>
      <c r="J130" s="62"/>
    </row>
    <row r="131" spans="1:10" ht="37.5">
      <c r="C131" s="339" t="s">
        <v>466</v>
      </c>
      <c r="D131" s="43" t="s">
        <v>139</v>
      </c>
      <c r="E131" s="38" t="s">
        <v>138</v>
      </c>
      <c r="F131" s="43" t="s">
        <v>100</v>
      </c>
      <c r="G131" s="39">
        <v>3</v>
      </c>
      <c r="H131" s="424"/>
      <c r="I131" s="336"/>
      <c r="J131" s="62"/>
    </row>
    <row r="132" spans="1:10" ht="17.25" customHeight="1">
      <c r="C132" s="356"/>
      <c r="D132" s="43"/>
      <c r="E132" s="38"/>
      <c r="F132" s="43"/>
      <c r="G132" s="39"/>
      <c r="H132" s="424"/>
      <c r="I132" s="336"/>
      <c r="J132" s="62"/>
    </row>
    <row r="133" spans="1:10" ht="13">
      <c r="A133" s="75"/>
      <c r="B133" s="75"/>
      <c r="C133" s="354" t="s">
        <v>29</v>
      </c>
      <c r="D133" s="527" t="s">
        <v>135</v>
      </c>
      <c r="E133" s="78" t="s">
        <v>26</v>
      </c>
      <c r="F133" s="15"/>
      <c r="G133" s="71"/>
      <c r="H133" s="423"/>
      <c r="I133" s="336"/>
      <c r="J133" s="75"/>
    </row>
    <row r="134" spans="1:10">
      <c r="A134" s="75"/>
      <c r="B134" s="75"/>
      <c r="C134" s="365"/>
      <c r="D134" s="527"/>
      <c r="E134" s="77"/>
      <c r="F134" s="76"/>
      <c r="G134" s="71"/>
      <c r="H134" s="423"/>
      <c r="I134" s="336"/>
      <c r="J134" s="75"/>
    </row>
    <row r="135" spans="1:10">
      <c r="A135" s="75"/>
      <c r="B135" s="75"/>
      <c r="C135" s="354" t="s">
        <v>467</v>
      </c>
      <c r="D135" s="11"/>
      <c r="E135" s="24" t="s">
        <v>61</v>
      </c>
      <c r="F135" s="43" t="s">
        <v>100</v>
      </c>
      <c r="G135" s="39">
        <v>3</v>
      </c>
      <c r="H135" s="423"/>
      <c r="I135" s="336"/>
      <c r="J135" s="75"/>
    </row>
    <row r="136" spans="1:10">
      <c r="A136" s="75"/>
      <c r="B136" s="75"/>
      <c r="C136" s="354"/>
      <c r="D136" s="15"/>
      <c r="E136" s="24"/>
      <c r="F136" s="15"/>
      <c r="G136" s="71"/>
      <c r="H136" s="423"/>
      <c r="I136" s="336"/>
      <c r="J136" s="75"/>
    </row>
    <row r="137" spans="1:10" hidden="1">
      <c r="A137" s="75"/>
      <c r="B137" s="75"/>
      <c r="C137" s="354" t="s">
        <v>134</v>
      </c>
      <c r="D137" s="15"/>
      <c r="E137" s="24" t="s">
        <v>133</v>
      </c>
      <c r="F137" s="37" t="s">
        <v>100</v>
      </c>
      <c r="G137" s="39">
        <v>6</v>
      </c>
      <c r="H137" s="423">
        <v>0</v>
      </c>
      <c r="I137" s="336" t="e">
        <f>#REF!*H137</f>
        <v>#REF!</v>
      </c>
      <c r="J137" s="75"/>
    </row>
    <row r="138" spans="1:10" hidden="1">
      <c r="A138" s="75"/>
      <c r="B138" s="75"/>
      <c r="C138" s="354"/>
      <c r="D138" s="15"/>
      <c r="E138" s="24"/>
      <c r="F138" s="15"/>
      <c r="G138" s="71"/>
      <c r="H138" s="423"/>
      <c r="I138" s="336"/>
      <c r="J138" s="75"/>
    </row>
    <row r="139" spans="1:10" hidden="1">
      <c r="A139" s="75"/>
      <c r="B139" s="75"/>
      <c r="C139" s="354" t="s">
        <v>132</v>
      </c>
      <c r="D139" s="11"/>
      <c r="E139" s="24" t="s">
        <v>131</v>
      </c>
      <c r="F139" s="37" t="s">
        <v>100</v>
      </c>
      <c r="G139" s="39">
        <v>6</v>
      </c>
      <c r="H139" s="423">
        <v>0</v>
      </c>
      <c r="I139" s="336" t="e">
        <f>#REF!*H139</f>
        <v>#REF!</v>
      </c>
      <c r="J139" s="75"/>
    </row>
    <row r="140" spans="1:10" hidden="1">
      <c r="A140" s="75"/>
      <c r="B140" s="75"/>
      <c r="C140" s="354"/>
      <c r="D140" s="15"/>
      <c r="E140" s="24"/>
      <c r="F140" s="15"/>
      <c r="G140" s="71"/>
      <c r="H140" s="423"/>
      <c r="I140" s="336"/>
      <c r="J140" s="75"/>
    </row>
    <row r="141" spans="1:10" hidden="1">
      <c r="A141" s="75"/>
      <c r="B141" s="75"/>
      <c r="C141" s="354" t="s">
        <v>130</v>
      </c>
      <c r="D141" s="11"/>
      <c r="E141" s="24" t="s">
        <v>129</v>
      </c>
      <c r="F141" s="37" t="s">
        <v>100</v>
      </c>
      <c r="G141" s="39">
        <v>6</v>
      </c>
      <c r="H141" s="423">
        <v>0</v>
      </c>
      <c r="I141" s="336" t="e">
        <f>#REF!*H141</f>
        <v>#REF!</v>
      </c>
      <c r="J141" s="75"/>
    </row>
    <row r="142" spans="1:10" hidden="1">
      <c r="A142" s="75"/>
      <c r="B142" s="75"/>
      <c r="C142" s="354"/>
      <c r="D142" s="15"/>
      <c r="E142" s="24"/>
      <c r="F142" s="15"/>
      <c r="G142" s="71"/>
      <c r="H142" s="423"/>
      <c r="I142" s="336"/>
      <c r="J142" s="75"/>
    </row>
    <row r="143" spans="1:10">
      <c r="A143" s="75"/>
      <c r="B143" s="75"/>
      <c r="C143" s="354" t="s">
        <v>468</v>
      </c>
      <c r="D143" s="15"/>
      <c r="E143" s="42" t="s">
        <v>438</v>
      </c>
      <c r="F143" s="37" t="s">
        <v>100</v>
      </c>
      <c r="G143" s="39">
        <v>3</v>
      </c>
      <c r="H143" s="412"/>
      <c r="I143" s="336"/>
      <c r="J143" s="75"/>
    </row>
    <row r="144" spans="1:10" hidden="1">
      <c r="A144" s="75"/>
      <c r="B144" s="75"/>
      <c r="C144" s="354"/>
      <c r="D144" s="15"/>
      <c r="E144" s="42"/>
      <c r="F144" s="15"/>
      <c r="G144" s="71"/>
      <c r="H144" s="419"/>
      <c r="I144" s="336"/>
      <c r="J144" s="75"/>
    </row>
    <row r="145" spans="1:10" hidden="1">
      <c r="A145" s="75"/>
      <c r="B145" s="75"/>
      <c r="C145" s="354" t="s">
        <v>128</v>
      </c>
      <c r="D145" s="15"/>
      <c r="E145" s="42" t="s">
        <v>127</v>
      </c>
      <c r="F145" s="37" t="s">
        <v>100</v>
      </c>
      <c r="G145" s="39">
        <v>6</v>
      </c>
      <c r="H145" s="412">
        <v>0</v>
      </c>
      <c r="I145" s="336" t="e">
        <f>#REF!*H145</f>
        <v>#REF!</v>
      </c>
      <c r="J145" s="75"/>
    </row>
    <row r="146" spans="1:10">
      <c r="A146" s="75"/>
      <c r="B146" s="75"/>
      <c r="C146" s="354"/>
      <c r="D146" s="15"/>
      <c r="E146" s="42"/>
      <c r="F146" s="15"/>
      <c r="G146" s="71"/>
      <c r="H146" s="419"/>
      <c r="I146" s="336"/>
      <c r="J146" s="75"/>
    </row>
    <row r="147" spans="1:10">
      <c r="A147" s="75"/>
      <c r="B147" s="75"/>
      <c r="C147" s="354" t="s">
        <v>469</v>
      </c>
      <c r="D147" s="15"/>
      <c r="E147" s="38" t="s">
        <v>443</v>
      </c>
      <c r="F147" s="37" t="s">
        <v>100</v>
      </c>
      <c r="G147" s="39">
        <v>3</v>
      </c>
      <c r="H147" s="412"/>
      <c r="I147" s="336"/>
      <c r="J147" s="75"/>
    </row>
    <row r="148" spans="1:10" hidden="1">
      <c r="A148" s="75"/>
      <c r="B148" s="75"/>
      <c r="C148" s="354"/>
      <c r="D148" s="15"/>
      <c r="E148" s="42"/>
      <c r="F148" s="15"/>
      <c r="G148" s="71"/>
      <c r="H148" s="419"/>
      <c r="I148" s="336"/>
      <c r="J148" s="75"/>
    </row>
    <row r="149" spans="1:10" hidden="1">
      <c r="A149" s="75"/>
      <c r="B149" s="75"/>
      <c r="C149" s="354" t="s">
        <v>126</v>
      </c>
      <c r="D149" s="15"/>
      <c r="E149" s="42" t="s">
        <v>125</v>
      </c>
      <c r="F149" s="37" t="s">
        <v>100</v>
      </c>
      <c r="G149" s="39">
        <v>6</v>
      </c>
      <c r="H149" s="412">
        <v>0</v>
      </c>
      <c r="I149" s="336" t="e">
        <f>#REF!*H149</f>
        <v>#REF!</v>
      </c>
      <c r="J149" s="75"/>
    </row>
    <row r="150" spans="1:10" hidden="1">
      <c r="A150" s="75"/>
      <c r="B150" s="75"/>
      <c r="C150" s="354"/>
      <c r="D150" s="15"/>
      <c r="E150" s="42"/>
      <c r="F150" s="15"/>
      <c r="G150" s="71"/>
      <c r="H150" s="419"/>
      <c r="I150" s="336"/>
      <c r="J150" s="75"/>
    </row>
    <row r="151" spans="1:10" hidden="1">
      <c r="A151" s="75"/>
      <c r="B151" s="75"/>
      <c r="C151" s="354" t="s">
        <v>124</v>
      </c>
      <c r="D151" s="15"/>
      <c r="E151" s="42" t="s">
        <v>123</v>
      </c>
      <c r="F151" s="37" t="s">
        <v>100</v>
      </c>
      <c r="G151" s="39">
        <v>6</v>
      </c>
      <c r="H151" s="412">
        <v>0</v>
      </c>
      <c r="I151" s="336" t="e">
        <f>#REF!*H151</f>
        <v>#REF!</v>
      </c>
      <c r="J151" s="75"/>
    </row>
    <row r="152" spans="1:10" hidden="1">
      <c r="A152" s="75"/>
      <c r="B152" s="75"/>
      <c r="C152" s="354"/>
      <c r="D152" s="15"/>
      <c r="E152" s="38"/>
      <c r="F152" s="15"/>
      <c r="G152" s="71"/>
      <c r="H152" s="419"/>
      <c r="I152" s="336"/>
      <c r="J152" s="75"/>
    </row>
    <row r="153" spans="1:10" hidden="1">
      <c r="A153" s="75"/>
      <c r="B153" s="75"/>
      <c r="C153" s="355" t="s">
        <v>122</v>
      </c>
      <c r="D153" s="15"/>
      <c r="E153" s="38" t="s">
        <v>121</v>
      </c>
      <c r="F153" s="37" t="s">
        <v>100</v>
      </c>
      <c r="G153" s="39">
        <v>6</v>
      </c>
      <c r="H153" s="412">
        <v>0</v>
      </c>
      <c r="I153" s="336" t="e">
        <f>#REF!*H153</f>
        <v>#REF!</v>
      </c>
      <c r="J153" s="75"/>
    </row>
    <row r="154" spans="1:10">
      <c r="C154" s="366"/>
      <c r="D154" s="43"/>
      <c r="E154" s="38"/>
      <c r="F154" s="15"/>
      <c r="G154" s="71"/>
      <c r="H154" s="424"/>
      <c r="I154" s="336"/>
      <c r="J154" s="44"/>
    </row>
    <row r="155" spans="1:10" ht="25">
      <c r="C155" s="42" t="s">
        <v>30</v>
      </c>
      <c r="D155" s="74" t="s">
        <v>120</v>
      </c>
      <c r="E155" s="12" t="s">
        <v>119</v>
      </c>
      <c r="F155" s="43" t="s">
        <v>100</v>
      </c>
      <c r="G155" s="39">
        <v>3</v>
      </c>
      <c r="H155" s="451"/>
      <c r="I155" s="336"/>
      <c r="J155" s="44"/>
    </row>
    <row r="156" spans="1:10">
      <c r="C156" s="339"/>
      <c r="D156" s="47"/>
      <c r="E156" s="50"/>
      <c r="F156" s="15"/>
      <c r="G156" s="71"/>
      <c r="H156" s="452"/>
      <c r="I156" s="336"/>
      <c r="J156" s="44"/>
    </row>
    <row r="157" spans="1:10">
      <c r="C157" s="354" t="s">
        <v>31</v>
      </c>
      <c r="D157" s="73" t="s">
        <v>52</v>
      </c>
      <c r="E157" s="72" t="s">
        <v>118</v>
      </c>
      <c r="F157" s="37" t="s">
        <v>100</v>
      </c>
      <c r="G157" s="39">
        <v>3</v>
      </c>
      <c r="H157" s="451"/>
      <c r="I157" s="336"/>
      <c r="J157" s="44"/>
    </row>
    <row r="158" spans="1:10" hidden="1">
      <c r="C158" s="339"/>
      <c r="D158" s="47"/>
      <c r="E158" s="50"/>
      <c r="F158" s="15"/>
      <c r="G158" s="71"/>
      <c r="H158" s="452"/>
      <c r="I158" s="336"/>
      <c r="J158" s="44"/>
    </row>
    <row r="159" spans="1:10" hidden="1">
      <c r="C159" s="42" t="s">
        <v>34</v>
      </c>
      <c r="D159" s="47"/>
      <c r="E159" s="50" t="s">
        <v>117</v>
      </c>
      <c r="F159" s="47" t="s">
        <v>100</v>
      </c>
      <c r="G159" s="39">
        <v>6</v>
      </c>
      <c r="H159" s="451">
        <v>0</v>
      </c>
      <c r="I159" s="336" t="e">
        <f>#REF!*H159</f>
        <v>#REF!</v>
      </c>
      <c r="J159" s="44"/>
    </row>
    <row r="160" spans="1:10" hidden="1">
      <c r="C160" s="42"/>
      <c r="D160" s="47"/>
      <c r="E160" s="50"/>
      <c r="F160" s="47"/>
      <c r="G160" s="39"/>
      <c r="H160" s="451"/>
      <c r="I160" s="336"/>
      <c r="J160" s="44"/>
    </row>
    <row r="161" spans="3:10" ht="12.65" hidden="1" customHeight="1">
      <c r="C161" s="38" t="s">
        <v>35</v>
      </c>
      <c r="D161" s="47" t="s">
        <v>116</v>
      </c>
      <c r="E161" s="50" t="s">
        <v>115</v>
      </c>
      <c r="F161" s="47" t="s">
        <v>100</v>
      </c>
      <c r="G161" s="39">
        <v>6</v>
      </c>
      <c r="H161" s="430">
        <v>0</v>
      </c>
      <c r="I161" s="336" t="e">
        <f>#REF!*H161</f>
        <v>#REF!</v>
      </c>
      <c r="J161" s="44"/>
    </row>
    <row r="162" spans="3:10">
      <c r="C162" s="38"/>
      <c r="D162" s="47"/>
      <c r="E162" s="50"/>
      <c r="F162" s="47"/>
      <c r="G162" s="49"/>
      <c r="H162" s="451"/>
      <c r="I162" s="336"/>
      <c r="J162" s="44"/>
    </row>
    <row r="163" spans="3:10" ht="13" hidden="1">
      <c r="C163" s="38"/>
      <c r="D163" s="47" t="s">
        <v>114</v>
      </c>
      <c r="E163" s="51" t="s">
        <v>113</v>
      </c>
      <c r="F163" s="47"/>
      <c r="G163" s="49"/>
      <c r="H163" s="451"/>
      <c r="I163" s="336"/>
      <c r="J163" s="44"/>
    </row>
    <row r="164" spans="3:10" hidden="1">
      <c r="C164" s="38"/>
      <c r="D164" s="47"/>
      <c r="E164" s="50"/>
      <c r="F164" s="47"/>
      <c r="G164" s="49"/>
      <c r="H164" s="451"/>
      <c r="I164" s="336"/>
      <c r="J164" s="44"/>
    </row>
    <row r="165" spans="3:10" ht="25.5" hidden="1" customHeight="1">
      <c r="C165" s="360" t="s">
        <v>36</v>
      </c>
      <c r="D165" s="47"/>
      <c r="E165" s="48" t="s">
        <v>112</v>
      </c>
      <c r="F165" s="47" t="s">
        <v>100</v>
      </c>
      <c r="G165" s="39">
        <v>6</v>
      </c>
      <c r="H165" s="430">
        <v>0</v>
      </c>
      <c r="I165" s="336" t="e">
        <f>#REF!*H165</f>
        <v>#REF!</v>
      </c>
      <c r="J165" s="44"/>
    </row>
    <row r="166" spans="3:10" hidden="1">
      <c r="C166" s="358"/>
      <c r="D166" s="43"/>
      <c r="E166" s="38"/>
      <c r="F166" s="43"/>
      <c r="G166" s="39"/>
      <c r="H166" s="424"/>
      <c r="I166" s="336"/>
      <c r="J166" s="44"/>
    </row>
    <row r="167" spans="3:10" ht="13">
      <c r="C167" s="360" t="s">
        <v>32</v>
      </c>
      <c r="D167" s="43" t="s">
        <v>111</v>
      </c>
      <c r="E167" s="55" t="s">
        <v>110</v>
      </c>
      <c r="F167" s="43"/>
      <c r="G167" s="39"/>
      <c r="H167" s="424"/>
      <c r="I167" s="336"/>
      <c r="J167" s="44"/>
    </row>
    <row r="168" spans="3:10">
      <c r="C168" s="38"/>
      <c r="D168" s="43"/>
      <c r="E168" s="38"/>
      <c r="F168" s="43"/>
      <c r="G168" s="39"/>
      <c r="H168" s="424"/>
      <c r="I168" s="336"/>
      <c r="J168" s="44"/>
    </row>
    <row r="169" spans="3:10" ht="112.5">
      <c r="C169" s="362"/>
      <c r="D169" s="43"/>
      <c r="E169" s="99" t="s">
        <v>109</v>
      </c>
      <c r="F169" s="43" t="s">
        <v>100</v>
      </c>
      <c r="G169" s="39">
        <v>3</v>
      </c>
      <c r="H169" s="424"/>
      <c r="I169" s="336"/>
      <c r="J169" s="44"/>
    </row>
    <row r="170" spans="3:10">
      <c r="C170" s="339"/>
      <c r="D170" s="43"/>
      <c r="E170" s="38"/>
      <c r="F170" s="43"/>
      <c r="G170" s="43"/>
      <c r="H170" s="424"/>
      <c r="I170" s="336"/>
      <c r="J170" s="44"/>
    </row>
    <row r="171" spans="3:10" ht="25">
      <c r="C171" s="373" t="s">
        <v>33</v>
      </c>
      <c r="D171" s="43"/>
      <c r="E171" s="38" t="s">
        <v>108</v>
      </c>
      <c r="F171" s="43" t="s">
        <v>100</v>
      </c>
      <c r="G171" s="39">
        <v>3</v>
      </c>
      <c r="H171" s="424"/>
      <c r="I171" s="336"/>
      <c r="J171" s="44"/>
    </row>
    <row r="172" spans="3:10" ht="10.5" customHeight="1">
      <c r="C172" s="367"/>
      <c r="D172" s="43"/>
      <c r="E172" s="38"/>
      <c r="F172" s="43"/>
      <c r="G172" s="39"/>
      <c r="H172" s="424"/>
      <c r="I172" s="336"/>
      <c r="J172" s="44"/>
    </row>
    <row r="173" spans="3:10" ht="37.5">
      <c r="C173" s="373" t="s">
        <v>34</v>
      </c>
      <c r="D173" s="43"/>
      <c r="E173" s="38" t="s">
        <v>107</v>
      </c>
      <c r="F173" s="43" t="s">
        <v>100</v>
      </c>
      <c r="G173" s="39">
        <v>3</v>
      </c>
      <c r="H173" s="424"/>
      <c r="I173" s="336"/>
      <c r="J173" s="44"/>
    </row>
    <row r="174" spans="3:10">
      <c r="C174" s="356"/>
      <c r="D174" s="43"/>
      <c r="E174" s="38"/>
      <c r="F174" s="43"/>
      <c r="G174" s="43"/>
      <c r="H174" s="411"/>
      <c r="I174" s="336"/>
      <c r="J174" s="44"/>
    </row>
    <row r="175" spans="3:10">
      <c r="C175" s="356"/>
      <c r="D175" s="43"/>
      <c r="E175" s="38"/>
      <c r="F175" s="43"/>
      <c r="G175" s="43"/>
      <c r="H175" s="411"/>
      <c r="I175" s="336"/>
      <c r="J175" s="44"/>
    </row>
    <row r="176" spans="3:10">
      <c r="C176" s="356"/>
      <c r="D176" s="43"/>
      <c r="E176" s="38"/>
      <c r="F176" s="43"/>
      <c r="G176" s="43"/>
      <c r="H176" s="411"/>
      <c r="I176" s="336"/>
      <c r="J176" s="44"/>
    </row>
    <row r="177" spans="3:10" ht="20.25" customHeight="1">
      <c r="C177" s="523" t="s">
        <v>81</v>
      </c>
      <c r="D177" s="524"/>
      <c r="E177" s="524"/>
      <c r="F177" s="69"/>
      <c r="G177" s="69"/>
      <c r="H177" s="453"/>
      <c r="I177" s="465"/>
      <c r="J177" s="44"/>
    </row>
    <row r="178" spans="3:10" ht="13">
      <c r="C178" s="68"/>
      <c r="D178" s="68"/>
      <c r="E178" s="68"/>
      <c r="F178" s="61"/>
      <c r="G178" s="29"/>
      <c r="H178" s="445"/>
      <c r="I178" s="460"/>
      <c r="J178" s="62"/>
    </row>
    <row r="179" spans="3:10" ht="13">
      <c r="C179" s="68"/>
      <c r="D179" s="68"/>
      <c r="E179" s="68"/>
      <c r="F179" s="61"/>
      <c r="G179" s="29"/>
      <c r="H179" s="445"/>
      <c r="I179" s="460"/>
      <c r="J179" s="62"/>
    </row>
    <row r="180" spans="3:10">
      <c r="C180" s="368"/>
      <c r="D180" s="29"/>
      <c r="E180" s="33"/>
      <c r="F180" s="29"/>
      <c r="G180" s="29"/>
      <c r="H180" s="454"/>
      <c r="I180" s="436"/>
      <c r="J180" s="62"/>
    </row>
    <row r="181" spans="3:10" ht="13">
      <c r="C181" s="17"/>
      <c r="D181" s="67"/>
      <c r="E181" s="65"/>
      <c r="F181" s="64"/>
      <c r="G181" s="63"/>
      <c r="H181" s="427"/>
      <c r="I181" s="436"/>
      <c r="J181" s="62"/>
    </row>
    <row r="182" spans="3:10" ht="12.75" customHeight="1">
      <c r="C182" s="17"/>
      <c r="D182" s="67"/>
      <c r="E182" s="65"/>
      <c r="F182" s="64"/>
      <c r="G182" s="66"/>
      <c r="H182" s="427"/>
      <c r="I182" s="436"/>
      <c r="J182" s="62"/>
    </row>
    <row r="183" spans="3:10" ht="12.75" customHeight="1">
      <c r="C183" s="17" t="s">
        <v>106</v>
      </c>
      <c r="D183" s="64"/>
      <c r="E183" s="65"/>
      <c r="F183" s="64"/>
      <c r="G183" s="63"/>
      <c r="H183" s="427"/>
      <c r="I183" s="436"/>
      <c r="J183" s="62"/>
    </row>
    <row r="184" spans="3:10">
      <c r="C184" s="357"/>
      <c r="D184" s="29"/>
      <c r="E184" s="33"/>
      <c r="F184" s="61"/>
      <c r="G184" s="60"/>
      <c r="H184" s="427"/>
      <c r="I184" s="461"/>
      <c r="J184" s="62"/>
    </row>
    <row r="185" spans="3:10" ht="12.75" customHeight="1">
      <c r="C185" s="530" t="s">
        <v>105</v>
      </c>
      <c r="D185" s="519" t="s">
        <v>104</v>
      </c>
      <c r="E185" s="525" t="s">
        <v>103</v>
      </c>
      <c r="F185" s="519" t="s">
        <v>50</v>
      </c>
      <c r="G185" s="519" t="s">
        <v>416</v>
      </c>
      <c r="H185" s="521" t="s">
        <v>51</v>
      </c>
      <c r="I185" s="538" t="str">
        <f>I6</f>
        <v>AMOUNT</v>
      </c>
      <c r="J185" s="44"/>
    </row>
    <row r="186" spans="3:10">
      <c r="C186" s="531"/>
      <c r="D186" s="520"/>
      <c r="E186" s="526"/>
      <c r="F186" s="520"/>
      <c r="G186" s="520"/>
      <c r="H186" s="522"/>
      <c r="I186" s="522"/>
      <c r="J186" s="44"/>
    </row>
    <row r="187" spans="3:10" ht="12.75" customHeight="1">
      <c r="C187" s="532" t="s">
        <v>81</v>
      </c>
      <c r="D187" s="533"/>
      <c r="E187" s="533"/>
      <c r="F187" s="58"/>
      <c r="G187" s="58"/>
      <c r="H187" s="446"/>
      <c r="I187" s="528"/>
      <c r="J187" s="44"/>
    </row>
    <row r="188" spans="3:10">
      <c r="C188" s="534"/>
      <c r="D188" s="535"/>
      <c r="E188" s="535"/>
      <c r="F188" s="57"/>
      <c r="G188" s="56"/>
      <c r="H188" s="447"/>
      <c r="I188" s="529"/>
      <c r="J188" s="44"/>
    </row>
    <row r="189" spans="3:10">
      <c r="C189" s="356"/>
      <c r="D189" s="43"/>
      <c r="E189" s="38"/>
      <c r="F189" s="43"/>
      <c r="G189" s="43"/>
      <c r="H189" s="411"/>
      <c r="I189" s="336"/>
      <c r="J189" s="44"/>
    </row>
    <row r="190" spans="3:10">
      <c r="C190" s="356"/>
      <c r="D190" s="43"/>
      <c r="E190" s="38"/>
      <c r="F190" s="43"/>
      <c r="G190" s="43"/>
      <c r="H190" s="411"/>
      <c r="I190" s="336"/>
      <c r="J190" s="44"/>
    </row>
    <row r="191" spans="3:10" ht="37.5">
      <c r="C191" s="360" t="s">
        <v>35</v>
      </c>
      <c r="D191" s="43"/>
      <c r="E191" s="38" t="s">
        <v>102</v>
      </c>
      <c r="F191" s="43" t="s">
        <v>100</v>
      </c>
      <c r="G191" s="39">
        <v>3</v>
      </c>
      <c r="H191" s="424"/>
      <c r="I191" s="336"/>
      <c r="J191" s="44"/>
    </row>
    <row r="192" spans="3:10">
      <c r="C192" s="358"/>
      <c r="D192" s="52"/>
      <c r="E192" s="38"/>
      <c r="F192" s="43"/>
      <c r="G192" s="39"/>
      <c r="H192" s="424"/>
      <c r="I192" s="336"/>
      <c r="J192" s="44"/>
    </row>
    <row r="193" spans="3:10" ht="13">
      <c r="C193" s="38"/>
      <c r="D193" s="43"/>
      <c r="E193" s="55" t="s">
        <v>464</v>
      </c>
      <c r="F193" s="43"/>
      <c r="G193" s="39"/>
      <c r="H193" s="424"/>
      <c r="I193" s="336"/>
      <c r="J193" s="44"/>
    </row>
    <row r="194" spans="3:10">
      <c r="C194" s="38"/>
      <c r="D194" s="43"/>
      <c r="E194" s="38"/>
      <c r="F194" s="43"/>
      <c r="G194" s="39"/>
      <c r="H194" s="424"/>
      <c r="I194" s="336"/>
      <c r="J194" s="44"/>
    </row>
    <row r="195" spans="3:10" ht="37.5" hidden="1">
      <c r="C195" s="369" t="s">
        <v>64</v>
      </c>
      <c r="E195" s="50" t="s">
        <v>444</v>
      </c>
      <c r="F195" s="53" t="s">
        <v>100</v>
      </c>
      <c r="G195" s="39">
        <v>6</v>
      </c>
      <c r="H195" s="412">
        <v>0</v>
      </c>
      <c r="I195" s="336" t="e">
        <f>#REF!*H195</f>
        <v>#REF!</v>
      </c>
      <c r="J195" s="34"/>
    </row>
    <row r="196" spans="3:10" ht="18" hidden="1" customHeight="1">
      <c r="C196" s="42"/>
      <c r="D196" s="37"/>
      <c r="E196" s="38"/>
      <c r="F196" s="53"/>
      <c r="G196" s="54"/>
      <c r="H196" s="412"/>
      <c r="I196" s="336"/>
      <c r="J196" s="34"/>
    </row>
    <row r="197" spans="3:10" ht="37.5">
      <c r="C197" s="374" t="s">
        <v>36</v>
      </c>
      <c r="D197" s="43" t="s">
        <v>101</v>
      </c>
      <c r="E197" s="38" t="s">
        <v>445</v>
      </c>
      <c r="F197" s="43" t="s">
        <v>100</v>
      </c>
      <c r="G197" s="39">
        <v>3</v>
      </c>
      <c r="H197" s="424">
        <v>5300</v>
      </c>
      <c r="I197" s="336">
        <f>G197*H197</f>
        <v>15900</v>
      </c>
      <c r="J197" s="34"/>
    </row>
    <row r="198" spans="3:10">
      <c r="C198" s="374"/>
      <c r="D198" s="43"/>
      <c r="E198" s="38"/>
      <c r="F198" s="43"/>
      <c r="G198" s="39"/>
      <c r="H198" s="424"/>
      <c r="I198" s="336"/>
      <c r="J198" s="34"/>
    </row>
    <row r="199" spans="3:10">
      <c r="C199" s="369" t="s">
        <v>456</v>
      </c>
      <c r="D199" s="43"/>
      <c r="E199" s="38" t="s">
        <v>462</v>
      </c>
      <c r="F199" s="53" t="s">
        <v>46</v>
      </c>
      <c r="G199" s="39">
        <f>I197</f>
        <v>15900</v>
      </c>
      <c r="H199" s="421" t="s">
        <v>461</v>
      </c>
      <c r="I199" s="336"/>
      <c r="J199" s="34"/>
    </row>
    <row r="200" spans="3:10" ht="13" hidden="1">
      <c r="C200" s="358"/>
      <c r="D200" s="517" t="s">
        <v>205</v>
      </c>
      <c r="E200" s="376" t="s">
        <v>204</v>
      </c>
      <c r="F200" s="37"/>
      <c r="G200" s="37"/>
      <c r="H200" s="431"/>
      <c r="I200" s="382"/>
      <c r="J200" s="44"/>
    </row>
    <row r="201" spans="3:10" ht="59.25" hidden="1" customHeight="1">
      <c r="C201" s="358"/>
      <c r="D201" s="517"/>
      <c r="E201" s="38"/>
      <c r="F201" s="43"/>
      <c r="G201" s="43"/>
      <c r="H201" s="424"/>
      <c r="I201" s="382"/>
      <c r="J201" s="44"/>
    </row>
    <row r="202" spans="3:10" ht="18.75" customHeight="1">
      <c r="C202" s="358"/>
      <c r="D202" s="43"/>
      <c r="E202" s="38"/>
      <c r="F202" s="43"/>
      <c r="G202" s="43"/>
      <c r="H202" s="424"/>
      <c r="I202" s="382"/>
      <c r="J202" s="44"/>
    </row>
    <row r="203" spans="3:10" ht="37.5">
      <c r="C203" s="375" t="s">
        <v>37</v>
      </c>
      <c r="D203" s="52"/>
      <c r="E203" s="38" t="s">
        <v>447</v>
      </c>
      <c r="F203" s="37" t="s">
        <v>9</v>
      </c>
      <c r="G203" s="37">
        <v>3</v>
      </c>
      <c r="H203" s="412">
        <v>5000</v>
      </c>
      <c r="I203" s="382">
        <f>G203*H203</f>
        <v>15000</v>
      </c>
      <c r="J203" s="44"/>
    </row>
    <row r="204" spans="3:10">
      <c r="C204" s="358"/>
      <c r="D204" s="43"/>
      <c r="E204"/>
      <c r="F204" s="389"/>
      <c r="G204" s="389"/>
      <c r="H204" s="455"/>
      <c r="I204" s="434"/>
      <c r="J204" s="44"/>
    </row>
    <row r="205" spans="3:10" ht="17.25" customHeight="1">
      <c r="C205" s="358" t="s">
        <v>457</v>
      </c>
      <c r="D205" s="70"/>
      <c r="E205" s="38" t="s">
        <v>465</v>
      </c>
      <c r="F205" s="53" t="s">
        <v>100</v>
      </c>
      <c r="G205" s="39">
        <v>3</v>
      </c>
      <c r="H205" s="424">
        <v>300</v>
      </c>
      <c r="I205" s="382">
        <f>H205*G205</f>
        <v>900</v>
      </c>
      <c r="J205" s="44"/>
    </row>
    <row r="206" spans="3:10">
      <c r="C206" s="38"/>
      <c r="D206" s="43"/>
      <c r="E206" s="38"/>
      <c r="F206" s="43"/>
      <c r="G206" s="43"/>
      <c r="H206" s="424"/>
      <c r="I206" s="382"/>
      <c r="J206" s="44"/>
    </row>
    <row r="207" spans="3:10">
      <c r="C207" s="38" t="s">
        <v>470</v>
      </c>
      <c r="D207" s="43"/>
      <c r="E207" s="38" t="s">
        <v>471</v>
      </c>
      <c r="F207" s="37" t="s">
        <v>46</v>
      </c>
      <c r="G207" s="120">
        <f>I203+I205</f>
        <v>15900</v>
      </c>
      <c r="H207" s="421" t="s">
        <v>461</v>
      </c>
      <c r="I207" s="382"/>
      <c r="J207" s="44"/>
    </row>
    <row r="208" spans="3:10">
      <c r="C208" s="38"/>
      <c r="D208" s="47"/>
      <c r="E208" s="50"/>
      <c r="F208" s="47"/>
      <c r="G208" s="49"/>
      <c r="H208" s="451"/>
      <c r="I208" s="336"/>
      <c r="J208" s="44"/>
    </row>
    <row r="209" spans="3:10">
      <c r="C209" s="358"/>
      <c r="D209" s="43"/>
      <c r="E209" s="38"/>
      <c r="F209" s="43"/>
      <c r="G209" s="39"/>
      <c r="H209" s="424"/>
      <c r="I209" s="336"/>
      <c r="J209" s="44"/>
    </row>
    <row r="210" spans="3:10" ht="13">
      <c r="C210" s="130" t="s">
        <v>453</v>
      </c>
      <c r="D210" s="37">
        <v>8.8000000000000007</v>
      </c>
      <c r="E210" s="46" t="s">
        <v>38</v>
      </c>
      <c r="F210" s="37"/>
      <c r="G210" s="45"/>
      <c r="H210" s="412"/>
      <c r="I210" s="336"/>
      <c r="J210" s="44"/>
    </row>
    <row r="211" spans="3:10" ht="13">
      <c r="C211" s="130"/>
      <c r="D211" s="37" t="s">
        <v>99</v>
      </c>
      <c r="E211" s="46"/>
      <c r="F211" s="37"/>
      <c r="G211" s="45"/>
      <c r="H211" s="412"/>
      <c r="I211" s="336"/>
      <c r="J211" s="44"/>
    </row>
    <row r="212" spans="3:10">
      <c r="C212" s="130"/>
      <c r="D212" s="37"/>
      <c r="E212" s="38"/>
      <c r="F212" s="37"/>
      <c r="G212" s="37"/>
      <c r="H212" s="412"/>
      <c r="I212" s="336"/>
      <c r="J212" s="44"/>
    </row>
    <row r="213" spans="3:10" ht="25">
      <c r="C213" s="42" t="s">
        <v>39</v>
      </c>
      <c r="D213" s="43" t="s">
        <v>97</v>
      </c>
      <c r="E213" s="38" t="s">
        <v>96</v>
      </c>
      <c r="F213" s="47" t="s">
        <v>100</v>
      </c>
      <c r="G213" s="39">
        <v>3</v>
      </c>
      <c r="H213" s="422"/>
      <c r="I213" s="336"/>
      <c r="J213" s="44"/>
    </row>
    <row r="214" spans="3:10">
      <c r="C214" s="130"/>
      <c r="D214" s="37"/>
      <c r="E214" s="38"/>
      <c r="F214" s="37"/>
      <c r="G214" s="37"/>
      <c r="H214" s="412"/>
      <c r="I214" s="336"/>
      <c r="J214" s="44"/>
    </row>
    <row r="215" spans="3:10">
      <c r="C215" s="42" t="s">
        <v>98</v>
      </c>
      <c r="D215" s="37" t="s">
        <v>94</v>
      </c>
      <c r="E215" s="38" t="s">
        <v>93</v>
      </c>
      <c r="F215" s="47" t="s">
        <v>100</v>
      </c>
      <c r="G215" s="39">
        <v>3</v>
      </c>
      <c r="H215" s="422"/>
      <c r="I215" s="336"/>
      <c r="J215" s="44"/>
    </row>
    <row r="216" spans="3:10">
      <c r="C216" s="130"/>
      <c r="D216" s="37"/>
      <c r="E216" s="38"/>
      <c r="F216" s="37"/>
      <c r="G216" s="37"/>
      <c r="H216" s="412"/>
      <c r="I216" s="336"/>
      <c r="J216" s="44"/>
    </row>
    <row r="217" spans="3:10">
      <c r="C217" s="42" t="s">
        <v>95</v>
      </c>
      <c r="D217" s="37" t="s">
        <v>91</v>
      </c>
      <c r="E217" s="38" t="s">
        <v>90</v>
      </c>
      <c r="F217" s="47" t="s">
        <v>100</v>
      </c>
      <c r="G217" s="39">
        <v>3</v>
      </c>
      <c r="H217" s="422"/>
      <c r="I217" s="336"/>
      <c r="J217" s="44"/>
    </row>
    <row r="218" spans="3:10">
      <c r="C218" s="42"/>
      <c r="D218" s="37"/>
      <c r="E218" s="38"/>
      <c r="F218" s="37"/>
      <c r="G218" s="36"/>
      <c r="H218" s="422"/>
      <c r="I218" s="336"/>
      <c r="J218" s="44"/>
    </row>
    <row r="219" spans="3:10">
      <c r="C219" s="42" t="s">
        <v>92</v>
      </c>
      <c r="D219" s="37" t="s">
        <v>79</v>
      </c>
      <c r="E219" s="38" t="s">
        <v>88</v>
      </c>
      <c r="F219" s="47" t="s">
        <v>100</v>
      </c>
      <c r="G219" s="39">
        <v>3</v>
      </c>
      <c r="H219" s="422"/>
      <c r="I219" s="336"/>
      <c r="J219" s="44"/>
    </row>
    <row r="220" spans="3:10">
      <c r="C220" s="42"/>
      <c r="D220" s="37"/>
      <c r="E220" s="38"/>
      <c r="F220" s="37"/>
      <c r="G220" s="37"/>
      <c r="H220" s="412"/>
      <c r="I220" s="336"/>
      <c r="J220" s="44"/>
    </row>
    <row r="221" spans="3:10">
      <c r="C221" s="42" t="s">
        <v>89</v>
      </c>
      <c r="D221" s="37" t="s">
        <v>77</v>
      </c>
      <c r="E221" s="38" t="s">
        <v>87</v>
      </c>
      <c r="F221" s="47" t="s">
        <v>100</v>
      </c>
      <c r="G221" s="39">
        <v>3</v>
      </c>
      <c r="H221" s="422"/>
      <c r="I221" s="336"/>
      <c r="J221" s="44"/>
    </row>
    <row r="222" spans="3:10" hidden="1">
      <c r="C222" s="42"/>
      <c r="D222" s="37"/>
      <c r="E222" s="38"/>
      <c r="F222" s="37"/>
      <c r="G222" s="37"/>
      <c r="H222" s="412"/>
      <c r="I222" s="336"/>
      <c r="J222" s="44"/>
    </row>
    <row r="223" spans="3:10" hidden="1">
      <c r="C223" s="42" t="s">
        <v>86</v>
      </c>
      <c r="D223" s="37" t="s">
        <v>78</v>
      </c>
      <c r="E223" s="38" t="s">
        <v>85</v>
      </c>
      <c r="F223" s="47" t="s">
        <v>100</v>
      </c>
      <c r="G223" s="39">
        <v>6</v>
      </c>
      <c r="H223" s="422">
        <v>0</v>
      </c>
      <c r="I223" s="336">
        <f>G223*H223</f>
        <v>0</v>
      </c>
      <c r="J223" s="34"/>
    </row>
    <row r="224" spans="3:10">
      <c r="C224" s="42"/>
      <c r="D224" s="37"/>
      <c r="E224" s="38"/>
      <c r="F224" s="37"/>
      <c r="G224" s="41"/>
      <c r="H224" s="422"/>
      <c r="I224" s="336"/>
      <c r="J224" s="34"/>
    </row>
    <row r="225" spans="1:10" ht="37.5" hidden="1">
      <c r="C225" s="42" t="s">
        <v>84</v>
      </c>
      <c r="D225" s="43" t="s">
        <v>83</v>
      </c>
      <c r="E225" s="38" t="s">
        <v>82</v>
      </c>
      <c r="F225" s="37" t="s">
        <v>0</v>
      </c>
      <c r="G225" s="41">
        <v>1</v>
      </c>
      <c r="H225" s="422">
        <v>0</v>
      </c>
      <c r="I225" s="336" t="e">
        <f>#REF!*H225</f>
        <v>#REF!</v>
      </c>
      <c r="J225" s="40"/>
    </row>
    <row r="226" spans="1:10" hidden="1">
      <c r="C226" s="42"/>
      <c r="D226" s="37"/>
      <c r="E226" s="38"/>
      <c r="F226" s="37"/>
      <c r="G226" s="41"/>
      <c r="H226" s="422"/>
      <c r="I226" s="336"/>
      <c r="J226" s="40"/>
    </row>
    <row r="227" spans="1:10" hidden="1">
      <c r="A227" s="34"/>
      <c r="B227" s="34"/>
      <c r="C227" s="339"/>
      <c r="D227" s="37"/>
      <c r="E227" s="38"/>
      <c r="F227" s="37"/>
      <c r="G227" s="36"/>
      <c r="H227" s="422"/>
      <c r="I227" s="336"/>
      <c r="J227" s="34"/>
    </row>
    <row r="228" spans="1:10" hidden="1">
      <c r="A228" s="34"/>
      <c r="B228" s="34"/>
      <c r="C228" s="339"/>
      <c r="D228" s="37"/>
      <c r="E228" s="38"/>
      <c r="F228" s="37"/>
      <c r="G228" s="36"/>
      <c r="H228" s="422"/>
      <c r="I228" s="336"/>
      <c r="J228" s="34"/>
    </row>
    <row r="229" spans="1:10" hidden="1">
      <c r="A229" s="34"/>
      <c r="B229" s="34"/>
      <c r="C229" s="339"/>
      <c r="D229" s="37"/>
      <c r="E229" s="38"/>
      <c r="F229" s="37"/>
      <c r="G229" s="36"/>
      <c r="H229" s="422"/>
      <c r="I229" s="336"/>
      <c r="J229" s="34"/>
    </row>
    <row r="230" spans="1:10" hidden="1">
      <c r="A230" s="34"/>
      <c r="B230" s="34"/>
      <c r="C230" s="339"/>
      <c r="D230" s="37"/>
      <c r="E230" s="38"/>
      <c r="F230" s="37"/>
      <c r="G230" s="36"/>
      <c r="H230" s="422"/>
      <c r="I230" s="336"/>
      <c r="J230" s="34"/>
    </row>
    <row r="231" spans="1:10" hidden="1">
      <c r="A231" s="34"/>
      <c r="B231" s="34"/>
      <c r="C231" s="339"/>
      <c r="D231" s="37"/>
      <c r="E231" s="38"/>
      <c r="F231" s="37"/>
      <c r="G231" s="36"/>
      <c r="H231" s="422"/>
      <c r="I231" s="336"/>
      <c r="J231" s="34"/>
    </row>
    <row r="232" spans="1:10" hidden="1">
      <c r="A232" s="34"/>
      <c r="B232" s="34"/>
      <c r="C232" s="339"/>
      <c r="D232" s="37"/>
      <c r="E232" s="38"/>
      <c r="F232" s="37"/>
      <c r="G232" s="36"/>
      <c r="H232" s="422"/>
      <c r="I232" s="336"/>
      <c r="J232" s="34"/>
    </row>
    <row r="233" spans="1:10" hidden="1">
      <c r="A233" s="34"/>
      <c r="B233" s="34"/>
      <c r="C233" s="339"/>
      <c r="D233" s="37"/>
      <c r="E233" s="38"/>
      <c r="F233" s="37"/>
      <c r="G233" s="36"/>
      <c r="H233" s="422"/>
      <c r="I233" s="336"/>
      <c r="J233" s="34"/>
    </row>
    <row r="234" spans="1:10">
      <c r="A234" s="34"/>
      <c r="B234" s="34"/>
      <c r="C234" s="339"/>
      <c r="D234" s="37"/>
      <c r="E234" s="38"/>
      <c r="F234" s="37"/>
      <c r="G234" s="36"/>
      <c r="H234" s="422"/>
      <c r="I234" s="336"/>
      <c r="J234" s="34"/>
    </row>
    <row r="235" spans="1:10" ht="12.75" customHeight="1">
      <c r="A235" s="34"/>
      <c r="B235" s="34"/>
      <c r="C235" s="518" t="s">
        <v>81</v>
      </c>
      <c r="D235" s="518"/>
      <c r="E235" s="518"/>
      <c r="F235" s="518"/>
      <c r="G235" s="518"/>
      <c r="H235" s="518"/>
      <c r="I235" s="417"/>
      <c r="J235" s="34"/>
    </row>
    <row r="236" spans="1:10" ht="12.75" customHeight="1">
      <c r="A236" s="34"/>
      <c r="B236" s="34"/>
      <c r="C236" s="35"/>
      <c r="D236" s="35"/>
      <c r="E236" s="35"/>
      <c r="F236" s="35"/>
      <c r="G236" s="35"/>
      <c r="H236" s="426"/>
      <c r="I236" s="435"/>
      <c r="J236" s="34"/>
    </row>
    <row r="237" spans="1:10">
      <c r="C237" s="33"/>
      <c r="D237" s="28"/>
      <c r="E237" s="28"/>
      <c r="H237" s="413"/>
      <c r="I237" s="466"/>
    </row>
  </sheetData>
  <mergeCells count="43">
    <mergeCell ref="I185:I186"/>
    <mergeCell ref="C187:E188"/>
    <mergeCell ref="I187:I188"/>
    <mergeCell ref="C185:C186"/>
    <mergeCell ref="D185:D186"/>
    <mergeCell ref="E185:E186"/>
    <mergeCell ref="F185:F186"/>
    <mergeCell ref="G185:G186"/>
    <mergeCell ref="H6:H7"/>
    <mergeCell ref="I6:I7"/>
    <mergeCell ref="D9:D10"/>
    <mergeCell ref="D33:D34"/>
    <mergeCell ref="C60:E61"/>
    <mergeCell ref="G6:G7"/>
    <mergeCell ref="D11:D12"/>
    <mergeCell ref="C6:C7"/>
    <mergeCell ref="D6:D7"/>
    <mergeCell ref="E6:E7"/>
    <mergeCell ref="F6:F7"/>
    <mergeCell ref="I70:I71"/>
    <mergeCell ref="D133:D134"/>
    <mergeCell ref="I72:I73"/>
    <mergeCell ref="C70:C71"/>
    <mergeCell ref="D70:D71"/>
    <mergeCell ref="E70:E71"/>
    <mergeCell ref="F70:F71"/>
    <mergeCell ref="C116:E116"/>
    <mergeCell ref="C72:E73"/>
    <mergeCell ref="C124:C125"/>
    <mergeCell ref="I124:I125"/>
    <mergeCell ref="C126:E127"/>
    <mergeCell ref="I126:I127"/>
    <mergeCell ref="D200:D201"/>
    <mergeCell ref="C235:H235"/>
    <mergeCell ref="G70:G71"/>
    <mergeCell ref="H70:H71"/>
    <mergeCell ref="C177:E177"/>
    <mergeCell ref="G124:G125"/>
    <mergeCell ref="D124:D125"/>
    <mergeCell ref="E124:E125"/>
    <mergeCell ref="F124:F125"/>
    <mergeCell ref="H124:H125"/>
    <mergeCell ref="H185:H186"/>
  </mergeCells>
  <pageMargins left="0.70866141732283472" right="0.70866141732283472" top="0.74803149606299213" bottom="0.74803149606299213" header="0.31496062992125984" footer="0.31496062992125984"/>
  <pageSetup paperSize="9" scale="28" firstPageNumber="5" orientation="portrait" useFirstPageNumber="1" r:id="rId1"/>
  <headerFooter>
    <oddFooter>&amp;CC2-&amp;P</oddFooter>
  </headerFooter>
  <colBreaks count="1" manualBreakCount="1">
    <brk id="1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00"/>
  <sheetViews>
    <sheetView showGridLines="0" view="pageBreakPreview" zoomScaleSheetLayoutView="100" workbookViewId="0">
      <selection activeCell="E12" sqref="E12"/>
    </sheetView>
  </sheetViews>
  <sheetFormatPr defaultRowHeight="12.5"/>
  <cols>
    <col min="1" max="1" width="4.7265625" customWidth="1"/>
    <col min="2" max="2" width="0.7265625" customWidth="1"/>
    <col min="3" max="3" width="7.36328125" style="33" customWidth="1"/>
    <col min="4" max="4" width="11" style="29" customWidth="1"/>
    <col min="5" max="5" width="38.7265625" style="33" customWidth="1"/>
    <col min="6" max="6" width="8.7265625" style="116" customWidth="1"/>
    <col min="7" max="7" width="12" style="117" bestFit="1" customWidth="1"/>
    <col min="8" max="8" width="13.81640625" style="414" customWidth="1"/>
    <col min="9" max="9" width="15" style="414" customWidth="1"/>
    <col min="10" max="10" width="3.7265625" customWidth="1"/>
    <col min="11" max="11" width="10.26953125" bestFit="1" customWidth="1"/>
  </cols>
  <sheetData>
    <row r="1" spans="1:10">
      <c r="A1" s="28"/>
      <c r="B1" s="28"/>
      <c r="C1" s="35"/>
      <c r="F1" s="28"/>
      <c r="G1" s="29"/>
      <c r="H1" s="413"/>
      <c r="I1" s="413"/>
      <c r="J1" s="28"/>
    </row>
    <row r="2" spans="1:10" ht="13">
      <c r="A2" s="1"/>
      <c r="B2" s="1"/>
      <c r="C2" s="25"/>
      <c r="D2" s="25"/>
      <c r="E2" s="115"/>
      <c r="F2" s="1"/>
      <c r="G2" s="128"/>
      <c r="H2" s="390"/>
      <c r="I2" s="390"/>
      <c r="J2" s="1"/>
    </row>
    <row r="3" spans="1:10" ht="13">
      <c r="A3" s="1"/>
      <c r="B3" s="1"/>
      <c r="C3" s="17" t="str">
        <f>'1 - P &amp; G'!C3</f>
        <v>BID NO. …...............................</v>
      </c>
      <c r="D3" s="388" t="s">
        <v>472</v>
      </c>
      <c r="E3" s="65"/>
      <c r="F3" s="64"/>
      <c r="G3" s="63"/>
      <c r="H3" s="390"/>
      <c r="I3" s="390"/>
      <c r="J3" s="1"/>
    </row>
    <row r="4" spans="1:10" ht="13">
      <c r="A4" s="1"/>
      <c r="B4" s="1"/>
      <c r="C4" s="17" t="str">
        <f>'1 - P &amp; G'!C4</f>
        <v>UPGRADE OF MPHUTHUMI MAFUMBATHA STADIUM</v>
      </c>
      <c r="D4" s="67"/>
      <c r="E4" s="65"/>
      <c r="F4" s="64"/>
      <c r="G4" s="112"/>
      <c r="H4" s="390"/>
      <c r="I4" s="390"/>
      <c r="J4" s="1"/>
    </row>
    <row r="5" spans="1:10" ht="13">
      <c r="C5" s="25" t="s">
        <v>219</v>
      </c>
      <c r="D5" s="64"/>
      <c r="E5" s="65"/>
      <c r="F5" s="64"/>
      <c r="G5" s="64"/>
      <c r="H5" s="392"/>
      <c r="I5" s="416"/>
    </row>
    <row r="6" spans="1:10" ht="12.75" customHeight="1">
      <c r="C6" s="542" t="s">
        <v>105</v>
      </c>
      <c r="D6" s="543" t="s">
        <v>104</v>
      </c>
      <c r="E6" s="544" t="s">
        <v>103</v>
      </c>
      <c r="F6" s="543" t="s">
        <v>50</v>
      </c>
      <c r="G6" s="543" t="s">
        <v>416</v>
      </c>
      <c r="H6" s="541" t="s">
        <v>51</v>
      </c>
      <c r="I6" s="541" t="s">
        <v>427</v>
      </c>
    </row>
    <row r="7" spans="1:10">
      <c r="C7" s="542"/>
      <c r="D7" s="543"/>
      <c r="E7" s="544"/>
      <c r="F7" s="543"/>
      <c r="G7" s="543"/>
      <c r="H7" s="541"/>
      <c r="I7" s="541"/>
    </row>
    <row r="8" spans="1:10">
      <c r="C8" s="370"/>
      <c r="D8" s="43"/>
      <c r="E8" s="38"/>
      <c r="F8" s="127"/>
      <c r="G8" s="127"/>
      <c r="H8" s="418"/>
      <c r="I8" s="418"/>
    </row>
    <row r="9" spans="1:10" ht="26">
      <c r="C9" s="371">
        <v>2</v>
      </c>
      <c r="D9" s="93" t="s">
        <v>146</v>
      </c>
      <c r="E9" s="46" t="s">
        <v>219</v>
      </c>
      <c r="F9" s="43"/>
      <c r="G9" s="43"/>
      <c r="H9" s="411"/>
      <c r="I9" s="411"/>
    </row>
    <row r="10" spans="1:10" ht="13">
      <c r="C10" s="339"/>
      <c r="D10" s="43">
        <v>8.6999999999999993</v>
      </c>
      <c r="E10" s="46"/>
      <c r="F10" s="43"/>
      <c r="G10" s="43"/>
      <c r="H10" s="411"/>
      <c r="I10" s="411"/>
    </row>
    <row r="11" spans="1:10" ht="13">
      <c r="C11" s="42" t="s">
        <v>458</v>
      </c>
      <c r="D11" s="37" t="s">
        <v>250</v>
      </c>
      <c r="E11" s="46" t="s">
        <v>249</v>
      </c>
      <c r="F11" s="37"/>
      <c r="G11" s="37"/>
      <c r="H11" s="412"/>
      <c r="I11" s="382"/>
    </row>
    <row r="12" spans="1:10" ht="13">
      <c r="C12" s="42"/>
      <c r="D12" s="37"/>
      <c r="E12" s="46"/>
      <c r="F12" s="37"/>
      <c r="G12" s="37"/>
      <c r="H12" s="412"/>
      <c r="I12" s="382"/>
    </row>
    <row r="13" spans="1:10" ht="13">
      <c r="C13" s="42"/>
      <c r="D13" s="37"/>
      <c r="E13" s="55" t="s">
        <v>248</v>
      </c>
      <c r="F13" s="37"/>
      <c r="G13" s="37"/>
      <c r="H13" s="412"/>
      <c r="I13" s="382"/>
    </row>
    <row r="14" spans="1:10" ht="13" hidden="1">
      <c r="C14" s="42"/>
      <c r="D14" s="37"/>
      <c r="E14" s="46"/>
      <c r="F14" s="37"/>
      <c r="G14" s="37"/>
      <c r="H14" s="412"/>
      <c r="I14" s="382"/>
    </row>
    <row r="15" spans="1:10" hidden="1">
      <c r="C15" s="42" t="s">
        <v>11</v>
      </c>
      <c r="D15" s="15" t="s">
        <v>230</v>
      </c>
      <c r="E15" s="38" t="s">
        <v>247</v>
      </c>
      <c r="F15" s="37" t="s">
        <v>44</v>
      </c>
      <c r="G15" s="37">
        <v>1</v>
      </c>
      <c r="H15" s="412">
        <v>0</v>
      </c>
      <c r="I15" s="382" t="e">
        <f>#REF!*H15</f>
        <v>#REF!</v>
      </c>
    </row>
    <row r="16" spans="1:10" hidden="1">
      <c r="C16" s="42"/>
      <c r="D16" s="64"/>
      <c r="E16" s="38"/>
      <c r="F16" s="126"/>
      <c r="G16" s="43"/>
      <c r="H16" s="419"/>
      <c r="I16" s="382"/>
    </row>
    <row r="17" spans="3:9" hidden="1">
      <c r="C17" s="42" t="s">
        <v>12</v>
      </c>
      <c r="D17" s="37" t="s">
        <v>45</v>
      </c>
      <c r="E17" s="42" t="s">
        <v>246</v>
      </c>
      <c r="F17" s="37" t="s">
        <v>46</v>
      </c>
      <c r="G17" s="37">
        <v>5000</v>
      </c>
      <c r="H17" s="420">
        <v>0</v>
      </c>
      <c r="I17" s="382" t="e">
        <f>#REF!*H17</f>
        <v>#REF!</v>
      </c>
    </row>
    <row r="18" spans="3:9">
      <c r="C18" s="42"/>
      <c r="D18" s="37"/>
      <c r="E18" s="38"/>
      <c r="F18" s="37"/>
      <c r="G18" s="37"/>
      <c r="H18" s="412"/>
      <c r="I18" s="382"/>
    </row>
    <row r="19" spans="3:9">
      <c r="C19" s="42" t="s">
        <v>11</v>
      </c>
      <c r="D19" s="37"/>
      <c r="E19" s="38" t="s">
        <v>245</v>
      </c>
      <c r="F19" s="37" t="s">
        <v>240</v>
      </c>
      <c r="G19" s="37">
        <v>80</v>
      </c>
      <c r="H19" s="412"/>
      <c r="I19" s="382"/>
    </row>
    <row r="20" spans="3:9">
      <c r="C20" s="42"/>
      <c r="D20" s="37"/>
      <c r="E20" s="38"/>
      <c r="F20" s="37"/>
      <c r="G20" s="37"/>
      <c r="H20" s="412"/>
      <c r="I20" s="382"/>
    </row>
    <row r="21" spans="3:9">
      <c r="C21" s="42" t="s">
        <v>12</v>
      </c>
      <c r="D21" s="37"/>
      <c r="E21" s="38" t="s">
        <v>65</v>
      </c>
      <c r="F21" s="37" t="s">
        <v>240</v>
      </c>
      <c r="G21" s="37">
        <v>80</v>
      </c>
      <c r="H21" s="412"/>
      <c r="I21" s="382"/>
    </row>
    <row r="22" spans="3:9">
      <c r="C22" s="42"/>
      <c r="D22" s="37"/>
      <c r="E22" s="38"/>
      <c r="F22" s="37"/>
      <c r="G22" s="37"/>
      <c r="H22" s="412"/>
      <c r="I22" s="382"/>
    </row>
    <row r="23" spans="3:9">
      <c r="C23" s="42" t="s">
        <v>67</v>
      </c>
      <c r="D23" s="37"/>
      <c r="E23" s="38" t="s">
        <v>244</v>
      </c>
      <c r="F23" s="37" t="s">
        <v>240</v>
      </c>
      <c r="G23" s="37">
        <v>80</v>
      </c>
      <c r="H23" s="412"/>
      <c r="I23" s="382"/>
    </row>
    <row r="24" spans="3:9">
      <c r="C24" s="42"/>
      <c r="D24" s="37"/>
      <c r="E24" s="38"/>
      <c r="F24" s="37"/>
      <c r="G24" s="37"/>
      <c r="H24" s="412"/>
      <c r="I24" s="382"/>
    </row>
    <row r="25" spans="3:9">
      <c r="C25" s="42" t="s">
        <v>68</v>
      </c>
      <c r="D25" s="37"/>
      <c r="E25" s="38" t="s">
        <v>243</v>
      </c>
      <c r="F25" s="37" t="s">
        <v>240</v>
      </c>
      <c r="G25" s="37">
        <v>80</v>
      </c>
      <c r="H25" s="412"/>
      <c r="I25" s="382"/>
    </row>
    <row r="26" spans="3:9">
      <c r="C26" s="42"/>
      <c r="D26" s="37"/>
      <c r="E26" s="38"/>
      <c r="F26" s="37"/>
      <c r="G26" s="37"/>
      <c r="H26" s="412"/>
      <c r="I26" s="382"/>
    </row>
    <row r="27" spans="3:9">
      <c r="C27" s="42" t="s">
        <v>69</v>
      </c>
      <c r="D27" s="37"/>
      <c r="E27" s="38" t="s">
        <v>241</v>
      </c>
      <c r="F27" s="37" t="s">
        <v>240</v>
      </c>
      <c r="G27" s="37">
        <v>80</v>
      </c>
      <c r="H27" s="412"/>
      <c r="I27" s="382"/>
    </row>
    <row r="28" spans="3:9">
      <c r="C28" s="42"/>
      <c r="D28" s="37"/>
      <c r="E28" s="38"/>
      <c r="F28" s="37"/>
      <c r="G28" s="37"/>
      <c r="H28" s="412"/>
      <c r="I28" s="382"/>
    </row>
    <row r="29" spans="3:9" ht="13">
      <c r="C29" s="42"/>
      <c r="D29" s="37"/>
      <c r="E29" s="55" t="s">
        <v>80</v>
      </c>
      <c r="F29" s="37"/>
      <c r="G29" s="37"/>
      <c r="H29" s="412"/>
      <c r="I29" s="382"/>
    </row>
    <row r="30" spans="3:9">
      <c r="C30" s="42"/>
      <c r="D30" s="37"/>
      <c r="E30" s="38"/>
      <c r="F30" s="37"/>
      <c r="G30" s="37"/>
      <c r="H30" s="412"/>
      <c r="I30" s="382"/>
    </row>
    <row r="31" spans="3:9">
      <c r="C31" s="42" t="s">
        <v>70</v>
      </c>
      <c r="D31" s="37" t="s">
        <v>238</v>
      </c>
      <c r="E31" s="38" t="s">
        <v>237</v>
      </c>
      <c r="F31" s="37" t="s">
        <v>44</v>
      </c>
      <c r="G31" s="37">
        <v>1</v>
      </c>
      <c r="H31" s="412">
        <v>10000</v>
      </c>
      <c r="I31" s="382">
        <f>G31*H31</f>
        <v>10000</v>
      </c>
    </row>
    <row r="32" spans="3:9">
      <c r="C32" s="42"/>
      <c r="D32" s="37"/>
      <c r="E32" s="38"/>
      <c r="F32" s="37"/>
      <c r="G32" s="43"/>
      <c r="H32" s="419"/>
      <c r="I32" s="382"/>
    </row>
    <row r="33" spans="3:11">
      <c r="C33" s="42" t="s">
        <v>242</v>
      </c>
      <c r="D33" s="37" t="s">
        <v>45</v>
      </c>
      <c r="E33" s="42" t="s">
        <v>235</v>
      </c>
      <c r="F33" s="37" t="s">
        <v>46</v>
      </c>
      <c r="G33" s="37">
        <f>I31</f>
        <v>10000</v>
      </c>
      <c r="H33" s="421" t="s">
        <v>461</v>
      </c>
      <c r="I33" s="382"/>
    </row>
    <row r="34" spans="3:11">
      <c r="C34" s="42"/>
      <c r="D34" s="37"/>
      <c r="E34" s="38"/>
      <c r="F34" s="37"/>
      <c r="G34" s="37"/>
      <c r="H34" s="412"/>
      <c r="I34" s="382"/>
    </row>
    <row r="35" spans="3:11" ht="13">
      <c r="C35" s="42"/>
      <c r="D35" s="37"/>
      <c r="E35" s="55" t="s">
        <v>234</v>
      </c>
      <c r="F35" s="37"/>
      <c r="G35" s="37"/>
      <c r="H35" s="412"/>
      <c r="I35" s="382"/>
    </row>
    <row r="36" spans="3:11">
      <c r="C36" s="42"/>
      <c r="D36" s="37"/>
      <c r="E36" s="38"/>
      <c r="F36" s="37"/>
      <c r="G36" s="37"/>
      <c r="H36" s="412"/>
      <c r="I36" s="382"/>
    </row>
    <row r="37" spans="3:11" ht="25">
      <c r="C37" s="42" t="s">
        <v>239</v>
      </c>
      <c r="D37" s="37" t="s">
        <v>226</v>
      </c>
      <c r="E37" s="38" t="s">
        <v>232</v>
      </c>
      <c r="F37" s="125" t="s">
        <v>44</v>
      </c>
      <c r="G37" s="41">
        <v>1</v>
      </c>
      <c r="H37" s="422">
        <v>10000</v>
      </c>
      <c r="I37" s="382">
        <f>G37*H37</f>
        <v>10000</v>
      </c>
    </row>
    <row r="38" spans="3:11">
      <c r="C38" s="42"/>
      <c r="D38" s="37"/>
      <c r="E38" s="38"/>
      <c r="F38" s="125"/>
      <c r="G38" s="37"/>
      <c r="H38" s="412"/>
      <c r="I38" s="382"/>
    </row>
    <row r="39" spans="3:11" ht="13">
      <c r="C39" s="42"/>
      <c r="D39" s="37"/>
      <c r="E39" s="55" t="s">
        <v>231</v>
      </c>
      <c r="F39" s="125"/>
      <c r="G39" s="37"/>
      <c r="H39" s="412"/>
      <c r="I39" s="382"/>
    </row>
    <row r="40" spans="3:11">
      <c r="C40" s="42"/>
      <c r="D40" s="37"/>
      <c r="E40" s="38"/>
      <c r="F40" s="125"/>
      <c r="G40" s="37"/>
      <c r="H40" s="412"/>
      <c r="I40" s="382"/>
    </row>
    <row r="41" spans="3:11">
      <c r="C41" s="42" t="s">
        <v>236</v>
      </c>
      <c r="D41" s="37" t="s">
        <v>230</v>
      </c>
      <c r="E41" s="38" t="s">
        <v>229</v>
      </c>
      <c r="F41" s="125" t="s">
        <v>44</v>
      </c>
      <c r="G41" s="41">
        <v>1</v>
      </c>
      <c r="H41" s="422">
        <v>10000</v>
      </c>
      <c r="I41" s="382">
        <f>G41*H41</f>
        <v>10000</v>
      </c>
    </row>
    <row r="42" spans="3:11">
      <c r="C42" s="42"/>
      <c r="D42" s="37"/>
      <c r="E42" s="124"/>
      <c r="F42" s="37"/>
      <c r="G42" s="37"/>
      <c r="H42" s="412"/>
      <c r="I42" s="382"/>
    </row>
    <row r="43" spans="3:11" ht="25">
      <c r="C43" s="42" t="s">
        <v>233</v>
      </c>
      <c r="D43" s="37" t="s">
        <v>45</v>
      </c>
      <c r="E43" s="38" t="s">
        <v>228</v>
      </c>
      <c r="F43" s="37" t="s">
        <v>46</v>
      </c>
      <c r="G43" s="37">
        <f>I41</f>
        <v>10000</v>
      </c>
      <c r="H43" s="421" t="s">
        <v>461</v>
      </c>
      <c r="I43" s="382"/>
    </row>
    <row r="44" spans="3:11">
      <c r="C44" s="42"/>
      <c r="D44" s="123"/>
      <c r="E44" s="52"/>
      <c r="F44" s="52"/>
      <c r="G44" s="43"/>
      <c r="H44" s="419" t="s">
        <v>412</v>
      </c>
      <c r="I44" s="382"/>
      <c r="K44" s="188"/>
    </row>
    <row r="45" spans="3:11" ht="13" hidden="1">
      <c r="C45" s="354"/>
      <c r="D45" s="15"/>
      <c r="E45" s="122" t="s">
        <v>48</v>
      </c>
      <c r="F45" s="15"/>
      <c r="G45" s="15"/>
      <c r="H45" s="423"/>
      <c r="I45" s="382"/>
    </row>
    <row r="46" spans="3:11" hidden="1">
      <c r="C46" s="354"/>
      <c r="D46" s="15"/>
      <c r="E46" s="26"/>
      <c r="F46" s="15"/>
      <c r="G46" s="15"/>
      <c r="H46" s="423"/>
      <c r="I46" s="382"/>
    </row>
    <row r="47" spans="3:11" ht="50" hidden="1">
      <c r="C47" s="354" t="s">
        <v>227</v>
      </c>
      <c r="D47" s="15" t="s">
        <v>226</v>
      </c>
      <c r="E47" s="26" t="s">
        <v>225</v>
      </c>
      <c r="F47" s="15" t="s">
        <v>0</v>
      </c>
      <c r="G47" s="15">
        <v>1</v>
      </c>
      <c r="H47" s="423">
        <v>0</v>
      </c>
      <c r="I47" s="382" t="e">
        <f>#REF!*H47</f>
        <v>#REF!</v>
      </c>
    </row>
    <row r="48" spans="3:11">
      <c r="C48" s="354"/>
      <c r="D48" s="15"/>
      <c r="E48" s="12"/>
      <c r="F48" s="15"/>
      <c r="G48" s="15"/>
      <c r="H48" s="423"/>
      <c r="I48" s="382"/>
    </row>
    <row r="49" spans="3:9" ht="26" hidden="1">
      <c r="C49" s="38">
        <v>2.2000000000000002</v>
      </c>
      <c r="D49" s="43">
        <v>8.5</v>
      </c>
      <c r="E49" s="46" t="s">
        <v>224</v>
      </c>
      <c r="F49" s="43"/>
      <c r="G49" s="43"/>
      <c r="H49" s="424"/>
      <c r="I49" s="382"/>
    </row>
    <row r="50" spans="3:9" hidden="1">
      <c r="C50" s="38"/>
      <c r="D50" s="43" t="s">
        <v>45</v>
      </c>
      <c r="E50" s="38"/>
      <c r="F50" s="43"/>
      <c r="G50" s="43"/>
      <c r="H50" s="424"/>
      <c r="I50" s="382"/>
    </row>
    <row r="51" spans="3:9" ht="13" hidden="1">
      <c r="C51" s="38"/>
      <c r="D51" s="43"/>
      <c r="E51" s="55" t="s">
        <v>223</v>
      </c>
      <c r="F51" s="43"/>
      <c r="G51" s="43"/>
      <c r="H51" s="424"/>
      <c r="I51" s="382"/>
    </row>
    <row r="52" spans="3:9" ht="13" hidden="1">
      <c r="C52" s="38"/>
      <c r="D52" s="43"/>
      <c r="E52" s="55"/>
      <c r="F52" s="43"/>
      <c r="G52" s="43"/>
      <c r="H52" s="424"/>
      <c r="I52" s="382"/>
    </row>
    <row r="53" spans="3:9" ht="24.75" hidden="1" customHeight="1">
      <c r="C53" s="38" t="s">
        <v>53</v>
      </c>
      <c r="D53" s="43"/>
      <c r="E53" s="38" t="s">
        <v>446</v>
      </c>
      <c r="F53" s="37" t="s">
        <v>9</v>
      </c>
      <c r="G53" s="37">
        <v>30</v>
      </c>
      <c r="H53" s="425">
        <v>0</v>
      </c>
      <c r="I53" s="382">
        <f>G53*H53</f>
        <v>0</v>
      </c>
    </row>
    <row r="54" spans="3:9">
      <c r="C54" s="38"/>
      <c r="D54" s="43"/>
      <c r="E54" s="38"/>
      <c r="F54" s="43"/>
      <c r="G54" s="43"/>
      <c r="H54" s="424"/>
      <c r="I54" s="382"/>
    </row>
    <row r="55" spans="3:9" ht="37.5" hidden="1">
      <c r="C55" s="38" t="s">
        <v>54</v>
      </c>
      <c r="D55" s="43"/>
      <c r="E55" s="38" t="s">
        <v>222</v>
      </c>
      <c r="F55" s="37" t="s">
        <v>44</v>
      </c>
      <c r="G55" s="37">
        <v>10</v>
      </c>
      <c r="H55" s="412">
        <v>0</v>
      </c>
      <c r="I55" s="382" t="e">
        <f>#REF!*H55</f>
        <v>#REF!</v>
      </c>
    </row>
    <row r="56" spans="3:9" hidden="1">
      <c r="C56" s="38"/>
      <c r="D56" s="43"/>
      <c r="E56" s="38"/>
      <c r="F56" s="43"/>
      <c r="G56" s="43"/>
      <c r="H56" s="419"/>
      <c r="I56" s="382"/>
    </row>
    <row r="57" spans="3:9" ht="12" hidden="1" customHeight="1">
      <c r="C57" s="38" t="s">
        <v>43</v>
      </c>
      <c r="D57" s="43"/>
      <c r="E57" s="38" t="s">
        <v>221</v>
      </c>
      <c r="F57" s="37" t="s">
        <v>46</v>
      </c>
      <c r="G57" s="37">
        <v>5000</v>
      </c>
      <c r="H57" s="421">
        <v>0.1</v>
      </c>
      <c r="I57" s="382" t="e">
        <f>#REF!*H57</f>
        <v>#REF!</v>
      </c>
    </row>
    <row r="58" spans="3:9" hidden="1">
      <c r="C58" s="38"/>
      <c r="D58" s="43"/>
      <c r="E58" s="38"/>
      <c r="F58" s="37"/>
      <c r="G58" s="37"/>
      <c r="H58" s="424"/>
      <c r="I58" s="382"/>
    </row>
    <row r="59" spans="3:9" ht="37.5" hidden="1">
      <c r="C59" s="38" t="s">
        <v>71</v>
      </c>
      <c r="D59" s="43"/>
      <c r="E59" s="38" t="s">
        <v>220</v>
      </c>
      <c r="F59" s="37" t="s">
        <v>44</v>
      </c>
      <c r="G59" s="37">
        <v>0</v>
      </c>
      <c r="H59" s="412">
        <v>0</v>
      </c>
      <c r="I59" s="382" t="e">
        <f>#REF!*H59</f>
        <v>#REF!</v>
      </c>
    </row>
    <row r="60" spans="3:9">
      <c r="C60" s="38"/>
      <c r="D60" s="43"/>
      <c r="E60" s="38"/>
      <c r="F60" s="37"/>
      <c r="G60" s="37"/>
      <c r="H60" s="421"/>
      <c r="I60" s="382"/>
    </row>
    <row r="61" spans="3:9" ht="12.75" customHeight="1">
      <c r="C61" s="545" t="s">
        <v>81</v>
      </c>
      <c r="D61" s="545"/>
      <c r="E61" s="545"/>
      <c r="F61" s="545"/>
      <c r="G61" s="545"/>
      <c r="H61" s="545"/>
      <c r="I61" s="539"/>
    </row>
    <row r="62" spans="3:9">
      <c r="C62" s="546"/>
      <c r="D62" s="546"/>
      <c r="E62" s="546"/>
      <c r="F62" s="546"/>
      <c r="G62" s="546"/>
      <c r="H62" s="546"/>
      <c r="I62" s="540"/>
    </row>
    <row r="63" spans="3:9" ht="13">
      <c r="C63" s="35"/>
      <c r="D63" s="35"/>
      <c r="E63" s="35"/>
      <c r="F63" s="35"/>
      <c r="G63" s="61"/>
      <c r="H63" s="426"/>
      <c r="I63" s="435"/>
    </row>
    <row r="64" spans="3:9" ht="13">
      <c r="C64" s="35"/>
      <c r="D64" s="35"/>
      <c r="E64" s="35"/>
      <c r="F64" s="35"/>
      <c r="G64" s="61"/>
      <c r="H64" s="426"/>
      <c r="I64" s="435"/>
    </row>
    <row r="65" spans="3:9" ht="13.5" customHeight="1">
      <c r="C65" s="17"/>
      <c r="D65" s="67"/>
      <c r="E65" s="65"/>
      <c r="F65" s="64"/>
      <c r="G65" s="63"/>
      <c r="H65" s="427"/>
      <c r="I65" s="436"/>
    </row>
    <row r="66" spans="3:9" ht="13">
      <c r="C66" s="17"/>
      <c r="D66" s="67"/>
      <c r="E66" s="65"/>
      <c r="F66" s="64"/>
      <c r="G66" s="112"/>
      <c r="H66" s="427"/>
      <c r="I66" s="436"/>
    </row>
    <row r="67" spans="3:9" ht="12.75" customHeight="1">
      <c r="C67" s="25" t="s">
        <v>219</v>
      </c>
      <c r="D67" s="64"/>
      <c r="E67" s="65"/>
      <c r="F67" s="64"/>
      <c r="G67" s="63"/>
      <c r="H67" s="427"/>
      <c r="I67" s="436"/>
    </row>
    <row r="68" spans="3:9" ht="12.75" customHeight="1">
      <c r="C68" s="542" t="s">
        <v>105</v>
      </c>
      <c r="D68" s="543" t="s">
        <v>104</v>
      </c>
      <c r="E68" s="544" t="s">
        <v>103</v>
      </c>
      <c r="F68" s="543" t="s">
        <v>50</v>
      </c>
      <c r="G68" s="543" t="s">
        <v>416</v>
      </c>
      <c r="H68" s="541" t="s">
        <v>51</v>
      </c>
      <c r="I68" s="541" t="str">
        <f>I6</f>
        <v xml:space="preserve"> AMOUNT</v>
      </c>
    </row>
    <row r="69" spans="3:9">
      <c r="C69" s="542"/>
      <c r="D69" s="543"/>
      <c r="E69" s="544"/>
      <c r="F69" s="543"/>
      <c r="G69" s="543"/>
      <c r="H69" s="541"/>
      <c r="I69" s="541"/>
    </row>
    <row r="70" spans="3:9" ht="12.75" customHeight="1">
      <c r="C70" s="532" t="s">
        <v>66</v>
      </c>
      <c r="D70" s="533"/>
      <c r="E70" s="533"/>
      <c r="F70" s="58"/>
      <c r="G70" s="59"/>
      <c r="H70" s="428"/>
      <c r="I70" s="548"/>
    </row>
    <row r="71" spans="3:9">
      <c r="C71" s="534"/>
      <c r="D71" s="535"/>
      <c r="E71" s="535"/>
      <c r="F71" s="57"/>
      <c r="G71" s="56"/>
      <c r="H71" s="429"/>
      <c r="I71" s="548"/>
    </row>
    <row r="72" spans="3:9" ht="12.75" customHeight="1">
      <c r="C72" s="38"/>
      <c r="D72" s="43"/>
      <c r="E72" s="38"/>
      <c r="F72" s="37"/>
      <c r="G72" s="37"/>
      <c r="H72" s="421"/>
      <c r="I72" s="382"/>
    </row>
    <row r="73" spans="3:9" hidden="1">
      <c r="C73" s="38" t="s">
        <v>72</v>
      </c>
      <c r="D73" s="43"/>
      <c r="E73" s="38" t="s">
        <v>218</v>
      </c>
      <c r="F73" s="37" t="s">
        <v>46</v>
      </c>
      <c r="G73" s="37">
        <v>0</v>
      </c>
      <c r="H73" s="421">
        <v>0.1</v>
      </c>
      <c r="I73" s="382" t="e">
        <f>#REF!*H73</f>
        <v>#REF!</v>
      </c>
    </row>
    <row r="74" spans="3:9" hidden="1">
      <c r="C74" s="358"/>
      <c r="D74" s="43"/>
      <c r="E74" s="38"/>
      <c r="F74" s="43"/>
      <c r="G74" s="43"/>
      <c r="H74" s="424"/>
      <c r="I74" s="382"/>
    </row>
    <row r="75" spans="3:9" ht="37.5" hidden="1">
      <c r="C75" s="38" t="s">
        <v>73</v>
      </c>
      <c r="D75" s="43" t="s">
        <v>45</v>
      </c>
      <c r="E75" s="38" t="s">
        <v>217</v>
      </c>
      <c r="F75" s="37" t="s">
        <v>44</v>
      </c>
      <c r="G75" s="37">
        <v>0</v>
      </c>
      <c r="H75" s="412">
        <v>0</v>
      </c>
      <c r="I75" s="382" t="e">
        <f>#REF!*H75</f>
        <v>#REF!</v>
      </c>
    </row>
    <row r="76" spans="3:9" hidden="1">
      <c r="C76" s="38"/>
      <c r="D76" s="43"/>
      <c r="E76" s="38"/>
      <c r="F76" s="43"/>
      <c r="G76" s="43"/>
      <c r="H76" s="419"/>
      <c r="I76" s="382"/>
    </row>
    <row r="77" spans="3:9" hidden="1">
      <c r="C77" s="38" t="s">
        <v>216</v>
      </c>
      <c r="D77" s="43"/>
      <c r="E77" s="38" t="s">
        <v>215</v>
      </c>
      <c r="F77" s="37" t="s">
        <v>46</v>
      </c>
      <c r="G77" s="120">
        <v>0</v>
      </c>
      <c r="H77" s="421">
        <v>0.1</v>
      </c>
      <c r="I77" s="382" t="e">
        <f>#REF!*H77</f>
        <v>#REF!</v>
      </c>
    </row>
    <row r="78" spans="3:9">
      <c r="C78" s="38"/>
      <c r="D78" s="43"/>
      <c r="E78" s="38"/>
      <c r="F78" s="43"/>
      <c r="G78" s="43"/>
      <c r="H78" s="424"/>
      <c r="I78" s="382"/>
    </row>
    <row r="79" spans="3:9" ht="37.5" hidden="1">
      <c r="C79" s="38" t="s">
        <v>214</v>
      </c>
      <c r="D79" s="43"/>
      <c r="E79" s="38" t="s">
        <v>213</v>
      </c>
      <c r="F79" s="37" t="s">
        <v>44</v>
      </c>
      <c r="G79" s="37">
        <v>1</v>
      </c>
      <c r="H79" s="430">
        <v>0</v>
      </c>
      <c r="I79" s="382" t="e">
        <f>#REF!*H79</f>
        <v>#REF!</v>
      </c>
    </row>
    <row r="80" spans="3:9" hidden="1">
      <c r="C80" s="38"/>
      <c r="D80" s="43"/>
      <c r="E80" s="38"/>
      <c r="F80" s="43"/>
      <c r="G80" s="43"/>
      <c r="H80" s="419"/>
      <c r="I80" s="382"/>
    </row>
    <row r="81" spans="3:9" hidden="1">
      <c r="C81" s="38" t="s">
        <v>212</v>
      </c>
      <c r="D81" s="43"/>
      <c r="E81" s="42" t="s">
        <v>211</v>
      </c>
      <c r="F81" s="37" t="s">
        <v>46</v>
      </c>
      <c r="G81" s="120">
        <v>10000</v>
      </c>
      <c r="H81" s="421">
        <v>0.1</v>
      </c>
      <c r="I81" s="382" t="e">
        <f>I79*H81</f>
        <v>#REF!</v>
      </c>
    </row>
    <row r="82" spans="3:9" hidden="1">
      <c r="C82" s="38"/>
      <c r="D82" s="43"/>
      <c r="E82" s="38"/>
      <c r="F82" s="37"/>
      <c r="G82" s="37"/>
      <c r="H82" s="421"/>
      <c r="I82" s="382"/>
    </row>
    <row r="83" spans="3:9" ht="37.5" hidden="1">
      <c r="C83" s="38" t="s">
        <v>209</v>
      </c>
      <c r="D83" s="43"/>
      <c r="E83" s="38" t="s">
        <v>318</v>
      </c>
      <c r="F83" s="37" t="s">
        <v>44</v>
      </c>
      <c r="G83" s="37">
        <v>0</v>
      </c>
      <c r="H83" s="412">
        <v>0</v>
      </c>
      <c r="I83" s="382" t="e">
        <f>#REF!*H83</f>
        <v>#REF!</v>
      </c>
    </row>
    <row r="84" spans="3:9" ht="13" hidden="1">
      <c r="C84" s="38"/>
      <c r="D84" s="43"/>
      <c r="E84" s="55" t="s">
        <v>210</v>
      </c>
      <c r="F84" s="43"/>
      <c r="G84" s="43"/>
      <c r="H84" s="424"/>
      <c r="I84" s="382"/>
    </row>
    <row r="85" spans="3:9" hidden="1">
      <c r="C85" s="38"/>
      <c r="D85" s="43"/>
      <c r="E85" s="38"/>
      <c r="F85" s="43"/>
      <c r="G85" s="43"/>
      <c r="H85" s="424"/>
      <c r="I85" s="382"/>
    </row>
    <row r="86" spans="3:9" ht="25" hidden="1">
      <c r="C86" s="38" t="s">
        <v>207</v>
      </c>
      <c r="D86" s="47"/>
      <c r="E86" s="50" t="s">
        <v>208</v>
      </c>
      <c r="F86" s="307" t="s">
        <v>44</v>
      </c>
      <c r="G86" s="307">
        <v>1</v>
      </c>
      <c r="H86" s="430">
        <v>0</v>
      </c>
      <c r="I86" s="314" t="e">
        <f>#REF!*H86</f>
        <v>#REF!</v>
      </c>
    </row>
    <row r="87" spans="3:9" hidden="1">
      <c r="C87" s="38"/>
      <c r="D87" s="43"/>
      <c r="E87" s="38"/>
      <c r="F87" s="43"/>
      <c r="G87" s="43"/>
      <c r="H87" s="419"/>
      <c r="I87" s="382"/>
    </row>
    <row r="88" spans="3:9" hidden="1">
      <c r="C88" s="38" t="s">
        <v>203</v>
      </c>
      <c r="D88" s="43"/>
      <c r="E88" s="121" t="s">
        <v>206</v>
      </c>
      <c r="F88" s="37" t="s">
        <v>46</v>
      </c>
      <c r="G88" s="120">
        <v>30000</v>
      </c>
      <c r="H88" s="421">
        <v>0.1</v>
      </c>
      <c r="I88" s="382" t="e">
        <f>#REF!*H88</f>
        <v>#REF!</v>
      </c>
    </row>
    <row r="89" spans="3:9">
      <c r="C89" s="42" t="s">
        <v>454</v>
      </c>
      <c r="D89" s="37"/>
      <c r="E89" s="42"/>
      <c r="F89" s="37"/>
      <c r="G89" s="37"/>
      <c r="H89" s="431"/>
      <c r="I89" s="382"/>
    </row>
    <row r="90" spans="3:9" s="308" customFormat="1" ht="25" hidden="1">
      <c r="C90" s="38" t="s">
        <v>201</v>
      </c>
      <c r="D90" s="47"/>
      <c r="E90" s="50" t="s">
        <v>202</v>
      </c>
      <c r="F90" s="307" t="s">
        <v>44</v>
      </c>
      <c r="G90" s="307">
        <v>10</v>
      </c>
      <c r="H90" s="430">
        <v>0</v>
      </c>
      <c r="I90" s="314" t="e">
        <f>#REF!*H90</f>
        <v>#REF!</v>
      </c>
    </row>
    <row r="91" spans="3:9" hidden="1">
      <c r="C91" s="38"/>
      <c r="D91" s="43"/>
      <c r="E91" s="38"/>
      <c r="F91" s="43"/>
      <c r="G91" s="43"/>
      <c r="H91" s="419"/>
      <c r="I91" s="382"/>
    </row>
    <row r="92" spans="3:9" hidden="1">
      <c r="C92" s="38" t="s">
        <v>198</v>
      </c>
      <c r="D92" s="43" t="s">
        <v>45</v>
      </c>
      <c r="E92" s="38" t="s">
        <v>200</v>
      </c>
      <c r="F92" s="37" t="s">
        <v>46</v>
      </c>
      <c r="G92" s="120">
        <v>100000</v>
      </c>
      <c r="H92" s="421">
        <v>0.1</v>
      </c>
      <c r="I92" s="382" t="e">
        <f>#REF!*H92</f>
        <v>#REF!</v>
      </c>
    </row>
    <row r="93" spans="3:9" hidden="1">
      <c r="C93" s="38"/>
      <c r="D93" s="43"/>
      <c r="E93" s="38"/>
      <c r="F93" s="43"/>
      <c r="G93" s="43"/>
      <c r="H93" s="424"/>
      <c r="I93" s="382"/>
    </row>
    <row r="94" spans="3:9" ht="13" hidden="1">
      <c r="C94" s="38"/>
      <c r="D94" s="43"/>
      <c r="E94" s="55" t="s">
        <v>199</v>
      </c>
      <c r="F94" s="43"/>
      <c r="G94" s="43"/>
      <c r="H94" s="424"/>
      <c r="I94" s="382"/>
    </row>
    <row r="95" spans="3:9" hidden="1">
      <c r="C95" s="38"/>
      <c r="D95" s="43"/>
      <c r="E95" s="38"/>
      <c r="F95" s="43"/>
      <c r="G95" s="43"/>
      <c r="H95" s="424"/>
      <c r="I95" s="382"/>
    </row>
    <row r="96" spans="3:9" hidden="1">
      <c r="C96" s="38" t="s">
        <v>196</v>
      </c>
      <c r="D96" s="344"/>
      <c r="E96" s="343" t="s">
        <v>197</v>
      </c>
      <c r="F96" s="345" t="s">
        <v>44</v>
      </c>
      <c r="G96" s="345">
        <v>1</v>
      </c>
      <c r="H96" s="432">
        <v>0</v>
      </c>
      <c r="I96" s="437" t="e">
        <f>#REF!*H96</f>
        <v>#REF!</v>
      </c>
    </row>
    <row r="97" spans="3:9" hidden="1">
      <c r="C97" s="38"/>
      <c r="D97" s="43"/>
      <c r="E97" s="38"/>
      <c r="F97" s="43"/>
      <c r="G97" s="43"/>
      <c r="H97" s="419"/>
      <c r="I97" s="382"/>
    </row>
    <row r="98" spans="3:9" hidden="1">
      <c r="C98" s="38" t="s">
        <v>193</v>
      </c>
      <c r="D98" s="43" t="s">
        <v>45</v>
      </c>
      <c r="E98" s="38" t="s">
        <v>195</v>
      </c>
      <c r="F98" s="37" t="s">
        <v>46</v>
      </c>
      <c r="G98" s="120">
        <v>60000</v>
      </c>
      <c r="H98" s="421">
        <v>0.1</v>
      </c>
      <c r="I98" s="382" t="e">
        <f>#REF!*H98</f>
        <v>#REF!</v>
      </c>
    </row>
    <row r="99" spans="3:9">
      <c r="C99" s="38"/>
      <c r="D99" s="43"/>
      <c r="E99" s="38"/>
      <c r="F99" s="37"/>
      <c r="G99" s="37"/>
      <c r="H99" s="421"/>
      <c r="I99" s="382"/>
    </row>
    <row r="100" spans="3:9" ht="13">
      <c r="C100" s="38"/>
      <c r="D100" s="43"/>
      <c r="E100" s="55" t="s">
        <v>194</v>
      </c>
      <c r="F100" s="43"/>
      <c r="G100" s="43"/>
      <c r="H100" s="424"/>
      <c r="I100" s="382"/>
    </row>
    <row r="101" spans="3:9">
      <c r="C101" s="38"/>
      <c r="D101" s="43"/>
      <c r="E101" s="38"/>
      <c r="F101" s="43"/>
      <c r="G101" s="43"/>
      <c r="H101" s="424"/>
      <c r="I101" s="382"/>
    </row>
    <row r="102" spans="3:9">
      <c r="C102" s="42" t="s">
        <v>53</v>
      </c>
      <c r="D102" s="37" t="s">
        <v>192</v>
      </c>
      <c r="E102" s="38" t="s">
        <v>191</v>
      </c>
      <c r="F102" s="37" t="s">
        <v>9</v>
      </c>
      <c r="G102" s="37">
        <v>30</v>
      </c>
      <c r="H102" s="412">
        <v>4000</v>
      </c>
      <c r="I102" s="382">
        <f>G102*H102</f>
        <v>120000</v>
      </c>
    </row>
    <row r="103" spans="3:9">
      <c r="C103" s="42"/>
      <c r="D103" s="37"/>
      <c r="E103" s="38"/>
      <c r="F103" s="37"/>
      <c r="G103" s="37"/>
      <c r="H103" s="425"/>
      <c r="I103" s="382"/>
    </row>
    <row r="104" spans="3:9">
      <c r="C104" s="42" t="s">
        <v>54</v>
      </c>
      <c r="D104" s="37" t="s">
        <v>190</v>
      </c>
      <c r="E104" s="38" t="s">
        <v>189</v>
      </c>
      <c r="F104" s="37" t="s">
        <v>46</v>
      </c>
      <c r="G104" s="45">
        <f>I102</f>
        <v>120000</v>
      </c>
      <c r="H104" s="421" t="s">
        <v>461</v>
      </c>
      <c r="I104" s="382"/>
    </row>
    <row r="105" spans="3:9">
      <c r="C105" s="358"/>
      <c r="D105" s="43"/>
      <c r="E105" s="38"/>
      <c r="F105" s="43"/>
      <c r="G105" s="43"/>
      <c r="H105" s="424"/>
      <c r="I105" s="382"/>
    </row>
    <row r="106" spans="3:9" ht="13" hidden="1">
      <c r="C106" s="361">
        <v>2.2999999999999998</v>
      </c>
      <c r="D106" s="43" t="s">
        <v>188</v>
      </c>
      <c r="E106" s="46" t="s">
        <v>6</v>
      </c>
      <c r="F106" s="53"/>
      <c r="G106" s="43"/>
      <c r="H106" s="424"/>
      <c r="I106" s="382"/>
    </row>
    <row r="107" spans="3:9" ht="13" hidden="1">
      <c r="C107" s="361"/>
      <c r="D107" s="43"/>
      <c r="E107" s="46"/>
      <c r="F107" s="53"/>
      <c r="G107" s="43"/>
      <c r="H107" s="424"/>
      <c r="I107" s="382"/>
    </row>
    <row r="108" spans="3:9" ht="25" hidden="1">
      <c r="C108" s="361" t="s">
        <v>74</v>
      </c>
      <c r="D108" s="43"/>
      <c r="E108" s="38" t="s">
        <v>187</v>
      </c>
      <c r="F108" s="37" t="s">
        <v>44</v>
      </c>
      <c r="G108" s="37">
        <v>1</v>
      </c>
      <c r="H108" s="412">
        <v>0</v>
      </c>
      <c r="I108" s="382" t="e">
        <f>#REF!*H108</f>
        <v>#REF!</v>
      </c>
    </row>
    <row r="109" spans="3:9" hidden="1">
      <c r="C109" s="358"/>
      <c r="D109" s="43"/>
      <c r="E109" s="38"/>
      <c r="F109" s="43"/>
      <c r="G109" s="43"/>
      <c r="H109" s="424"/>
      <c r="I109" s="382"/>
    </row>
    <row r="110" spans="3:9" hidden="1">
      <c r="C110" s="361" t="s">
        <v>76</v>
      </c>
      <c r="D110" s="43"/>
      <c r="E110" s="38" t="s">
        <v>186</v>
      </c>
      <c r="F110" s="53" t="s">
        <v>46</v>
      </c>
      <c r="G110" s="120">
        <v>5000</v>
      </c>
      <c r="H110" s="421">
        <v>0</v>
      </c>
      <c r="I110" s="382" t="e">
        <f>#REF!*H110</f>
        <v>#REF!</v>
      </c>
    </row>
    <row r="111" spans="3:9" hidden="1">
      <c r="C111" s="361"/>
      <c r="D111" s="43"/>
      <c r="E111" s="38"/>
      <c r="F111" s="53"/>
      <c r="G111" s="37"/>
      <c r="H111" s="421"/>
      <c r="I111" s="382"/>
    </row>
    <row r="112" spans="3:9" ht="37.5" hidden="1">
      <c r="C112" s="354" t="s">
        <v>75</v>
      </c>
      <c r="D112" s="20" t="s">
        <v>79</v>
      </c>
      <c r="E112" s="26" t="s">
        <v>185</v>
      </c>
      <c r="F112" s="15" t="s">
        <v>0</v>
      </c>
      <c r="G112" s="37">
        <v>1</v>
      </c>
      <c r="H112" s="412">
        <v>0</v>
      </c>
      <c r="I112" s="382" t="e">
        <f>#REF!*H112</f>
        <v>#REF!</v>
      </c>
    </row>
    <row r="113" spans="3:14">
      <c r="C113" s="42"/>
      <c r="D113" s="37"/>
      <c r="E113" s="38"/>
      <c r="F113" s="37"/>
      <c r="G113" s="37"/>
      <c r="H113" s="421"/>
      <c r="I113" s="382"/>
    </row>
    <row r="114" spans="3:14" ht="13">
      <c r="C114" s="42"/>
      <c r="D114" s="37"/>
      <c r="E114" s="55"/>
      <c r="F114" s="37"/>
      <c r="G114" s="37"/>
      <c r="H114" s="425"/>
      <c r="I114" s="382"/>
    </row>
    <row r="115" spans="3:14">
      <c r="C115" s="42"/>
      <c r="D115" s="37"/>
      <c r="E115" s="38"/>
      <c r="F115" s="37"/>
      <c r="G115" s="37"/>
      <c r="H115" s="425"/>
      <c r="I115" s="382"/>
    </row>
    <row r="116" spans="3:14">
      <c r="C116" s="42"/>
      <c r="D116" s="37"/>
      <c r="E116" s="38"/>
      <c r="F116" s="37"/>
      <c r="G116" s="37"/>
      <c r="H116" s="412"/>
      <c r="I116" s="382"/>
      <c r="N116" s="119"/>
    </row>
    <row r="117" spans="3:14" ht="13">
      <c r="C117" s="38"/>
      <c r="D117" s="43"/>
      <c r="E117" s="38"/>
      <c r="F117" s="53"/>
      <c r="G117" s="43"/>
      <c r="H117" s="433"/>
      <c r="I117" s="438"/>
    </row>
    <row r="118" spans="3:14" ht="13" hidden="1">
      <c r="C118" s="339"/>
      <c r="D118" s="43"/>
      <c r="E118" s="547"/>
      <c r="F118" s="547"/>
      <c r="G118" s="547"/>
      <c r="H118" s="547"/>
      <c r="I118" s="439"/>
    </row>
    <row r="119" spans="3:14" ht="21" customHeight="1">
      <c r="C119" s="518" t="s">
        <v>81</v>
      </c>
      <c r="D119" s="518"/>
      <c r="E119" s="518"/>
      <c r="F119" s="518"/>
      <c r="G119" s="518"/>
      <c r="H119" s="518"/>
      <c r="I119" s="417"/>
      <c r="K119" s="188"/>
    </row>
    <row r="120" spans="3:14" ht="12.75" customHeight="1">
      <c r="C120"/>
      <c r="D120"/>
      <c r="E120"/>
      <c r="F120"/>
      <c r="G120" s="118"/>
      <c r="H120" s="434"/>
      <c r="I120" s="434"/>
    </row>
    <row r="121" spans="3:14">
      <c r="C121"/>
      <c r="D121"/>
      <c r="E121"/>
      <c r="F121"/>
      <c r="G121" s="118"/>
      <c r="H121" s="434"/>
      <c r="I121" s="434"/>
    </row>
    <row r="122" spans="3:14">
      <c r="C122"/>
      <c r="D122"/>
      <c r="E122"/>
      <c r="F122"/>
      <c r="G122" s="118"/>
      <c r="H122" s="434"/>
      <c r="I122" s="434"/>
    </row>
    <row r="123" spans="3:14">
      <c r="C123"/>
      <c r="D123"/>
      <c r="E123"/>
      <c r="F123"/>
      <c r="G123" s="118"/>
      <c r="H123" s="434"/>
      <c r="I123" s="434"/>
    </row>
    <row r="124" spans="3:14">
      <c r="C124"/>
      <c r="D124"/>
      <c r="E124"/>
      <c r="F124"/>
      <c r="G124" s="118"/>
      <c r="H124" s="434"/>
      <c r="I124" s="434"/>
    </row>
    <row r="125" spans="3:14">
      <c r="C125"/>
      <c r="D125"/>
      <c r="E125"/>
      <c r="F125"/>
      <c r="G125" s="118"/>
      <c r="H125" s="434"/>
      <c r="I125" s="434"/>
    </row>
    <row r="126" spans="3:14">
      <c r="C126"/>
      <c r="D126"/>
      <c r="E126"/>
      <c r="F126"/>
      <c r="G126" s="118"/>
      <c r="H126" s="434"/>
      <c r="I126" s="434"/>
    </row>
    <row r="127" spans="3:14">
      <c r="C127"/>
      <c r="D127"/>
      <c r="E127"/>
      <c r="F127"/>
      <c r="G127" s="118"/>
      <c r="H127" s="434"/>
      <c r="I127" s="434"/>
    </row>
    <row r="128" spans="3:14">
      <c r="C128"/>
      <c r="D128"/>
      <c r="E128"/>
      <c r="F128"/>
      <c r="G128" s="118"/>
      <c r="H128" s="434"/>
      <c r="I128" s="434"/>
    </row>
    <row r="129" spans="3:9">
      <c r="C129"/>
      <c r="D129"/>
      <c r="E129"/>
      <c r="F129"/>
      <c r="G129" s="118"/>
      <c r="H129" s="434"/>
      <c r="I129" s="434"/>
    </row>
    <row r="130" spans="3:9">
      <c r="C130"/>
      <c r="D130"/>
      <c r="E130"/>
      <c r="F130"/>
      <c r="G130" s="118"/>
      <c r="H130" s="434"/>
      <c r="I130" s="434"/>
    </row>
    <row r="131" spans="3:9">
      <c r="C131"/>
      <c r="D131"/>
      <c r="E131"/>
      <c r="F131"/>
      <c r="G131" s="118"/>
      <c r="H131" s="434"/>
      <c r="I131" s="434"/>
    </row>
    <row r="132" spans="3:9">
      <c r="C132"/>
      <c r="D132"/>
      <c r="E132"/>
      <c r="F132"/>
      <c r="G132" s="118"/>
      <c r="H132" s="434"/>
      <c r="I132" s="434"/>
    </row>
    <row r="133" spans="3:9">
      <c r="C133"/>
      <c r="D133"/>
      <c r="E133"/>
      <c r="F133"/>
      <c r="G133" s="118"/>
      <c r="H133" s="434"/>
      <c r="I133" s="434"/>
    </row>
    <row r="134" spans="3:9">
      <c r="C134"/>
      <c r="D134"/>
      <c r="E134"/>
      <c r="F134"/>
      <c r="G134" s="118"/>
      <c r="H134" s="434"/>
      <c r="I134" s="434"/>
    </row>
    <row r="135" spans="3:9">
      <c r="C135"/>
      <c r="D135"/>
      <c r="E135"/>
      <c r="F135"/>
      <c r="G135" s="118"/>
      <c r="H135" s="434"/>
      <c r="I135" s="434"/>
    </row>
    <row r="136" spans="3:9">
      <c r="C136"/>
      <c r="D136"/>
      <c r="E136"/>
      <c r="F136"/>
      <c r="G136" s="118"/>
      <c r="H136" s="434"/>
      <c r="I136" s="434"/>
    </row>
    <row r="137" spans="3:9">
      <c r="C137"/>
      <c r="D137"/>
      <c r="E137"/>
      <c r="F137"/>
      <c r="G137" s="118"/>
      <c r="H137" s="434"/>
      <c r="I137" s="434"/>
    </row>
    <row r="138" spans="3:9">
      <c r="C138"/>
      <c r="D138"/>
      <c r="E138"/>
      <c r="F138"/>
      <c r="G138" s="118"/>
      <c r="H138" s="434"/>
      <c r="I138" s="434"/>
    </row>
    <row r="139" spans="3:9">
      <c r="C139"/>
      <c r="D139"/>
      <c r="E139"/>
      <c r="F139"/>
      <c r="G139" s="118"/>
      <c r="H139" s="434"/>
      <c r="I139" s="434"/>
    </row>
    <row r="140" spans="3:9">
      <c r="C140"/>
      <c r="D140"/>
      <c r="E140"/>
      <c r="F140"/>
      <c r="G140" s="118"/>
      <c r="H140" s="434"/>
      <c r="I140" s="434"/>
    </row>
    <row r="141" spans="3:9">
      <c r="C141"/>
      <c r="D141"/>
      <c r="E141"/>
      <c r="F141"/>
      <c r="G141" s="118"/>
      <c r="H141" s="434"/>
      <c r="I141" s="434"/>
    </row>
    <row r="142" spans="3:9">
      <c r="C142"/>
      <c r="D142"/>
      <c r="E142"/>
      <c r="F142"/>
      <c r="G142" s="118"/>
      <c r="H142" s="434"/>
      <c r="I142" s="434"/>
    </row>
    <row r="143" spans="3:9">
      <c r="C143"/>
      <c r="D143"/>
      <c r="E143"/>
      <c r="F143"/>
      <c r="G143" s="118"/>
      <c r="H143" s="434"/>
      <c r="I143" s="434"/>
    </row>
    <row r="144" spans="3:9">
      <c r="C144"/>
      <c r="D144"/>
      <c r="E144"/>
      <c r="F144"/>
      <c r="G144" s="118"/>
      <c r="H144" s="434"/>
      <c r="I144" s="434"/>
    </row>
    <row r="145" spans="3:9">
      <c r="C145"/>
      <c r="D145"/>
      <c r="E145"/>
      <c r="F145"/>
      <c r="G145" s="118"/>
      <c r="H145" s="434"/>
      <c r="I145" s="434"/>
    </row>
    <row r="146" spans="3:9">
      <c r="C146"/>
      <c r="D146"/>
      <c r="E146"/>
      <c r="F146"/>
      <c r="G146" s="118"/>
      <c r="H146" s="434"/>
      <c r="I146" s="434"/>
    </row>
    <row r="147" spans="3:9">
      <c r="C147"/>
      <c r="D147"/>
      <c r="E147"/>
      <c r="F147"/>
      <c r="G147" s="118"/>
      <c r="H147" s="434"/>
      <c r="I147" s="434"/>
    </row>
    <row r="148" spans="3:9">
      <c r="C148"/>
      <c r="D148"/>
      <c r="E148"/>
      <c r="F148"/>
      <c r="G148" s="118"/>
      <c r="H148" s="434"/>
      <c r="I148" s="434"/>
    </row>
    <row r="149" spans="3:9">
      <c r="C149"/>
      <c r="D149"/>
      <c r="E149"/>
      <c r="F149"/>
      <c r="G149" s="118"/>
      <c r="H149" s="434"/>
      <c r="I149" s="434"/>
    </row>
    <row r="150" spans="3:9">
      <c r="C150"/>
      <c r="D150"/>
      <c r="E150"/>
      <c r="F150"/>
      <c r="G150" s="118"/>
      <c r="H150" s="434"/>
      <c r="I150" s="434"/>
    </row>
    <row r="151" spans="3:9">
      <c r="C151"/>
      <c r="D151"/>
      <c r="E151"/>
      <c r="F151"/>
      <c r="G151" s="118"/>
      <c r="H151" s="434"/>
      <c r="I151" s="434"/>
    </row>
    <row r="152" spans="3:9">
      <c r="C152"/>
      <c r="D152"/>
      <c r="E152"/>
      <c r="F152"/>
      <c r="G152" s="118"/>
      <c r="H152" s="434"/>
      <c r="I152" s="434"/>
    </row>
    <row r="153" spans="3:9">
      <c r="C153"/>
      <c r="D153"/>
      <c r="E153"/>
      <c r="F153"/>
      <c r="G153" s="118"/>
      <c r="H153" s="434"/>
      <c r="I153" s="434"/>
    </row>
    <row r="154" spans="3:9">
      <c r="C154"/>
      <c r="D154"/>
      <c r="E154"/>
      <c r="F154"/>
      <c r="G154" s="118"/>
      <c r="H154" s="434"/>
      <c r="I154" s="434"/>
    </row>
    <row r="155" spans="3:9">
      <c r="C155"/>
      <c r="D155"/>
      <c r="E155"/>
      <c r="F155"/>
      <c r="G155" s="118"/>
      <c r="H155" s="434"/>
      <c r="I155" s="434"/>
    </row>
    <row r="156" spans="3:9">
      <c r="C156"/>
      <c r="D156"/>
      <c r="E156"/>
      <c r="F156"/>
      <c r="G156" s="118"/>
      <c r="H156" s="434"/>
      <c r="I156" s="434"/>
    </row>
    <row r="157" spans="3:9">
      <c r="C157"/>
      <c r="D157"/>
      <c r="E157"/>
      <c r="F157"/>
      <c r="G157" s="118"/>
      <c r="H157" s="434"/>
      <c r="I157" s="434"/>
    </row>
    <row r="158" spans="3:9">
      <c r="C158"/>
      <c r="D158"/>
      <c r="E158"/>
      <c r="F158"/>
      <c r="G158" s="118"/>
      <c r="H158" s="434"/>
      <c r="I158" s="434"/>
    </row>
    <row r="159" spans="3:9">
      <c r="C159"/>
      <c r="D159"/>
      <c r="E159"/>
      <c r="F159"/>
      <c r="G159" s="118"/>
      <c r="H159" s="434"/>
      <c r="I159" s="434"/>
    </row>
    <row r="160" spans="3:9">
      <c r="C160"/>
      <c r="D160"/>
      <c r="E160"/>
      <c r="F160"/>
      <c r="G160" s="118"/>
      <c r="H160" s="434"/>
      <c r="I160" s="434"/>
    </row>
    <row r="161" spans="1:9">
      <c r="C161"/>
      <c r="D161"/>
      <c r="E161"/>
      <c r="F161"/>
      <c r="G161" s="118"/>
      <c r="H161" s="434"/>
      <c r="I161" s="434"/>
    </row>
    <row r="162" spans="1:9">
      <c r="A162">
        <v>0</v>
      </c>
      <c r="C162"/>
      <c r="D162"/>
      <c r="E162"/>
      <c r="F162"/>
      <c r="G162" s="118"/>
      <c r="H162" s="434"/>
      <c r="I162" s="434"/>
    </row>
    <row r="163" spans="1:9">
      <c r="C163"/>
      <c r="D163"/>
      <c r="E163"/>
      <c r="F163"/>
      <c r="G163" s="118"/>
      <c r="H163" s="434"/>
      <c r="I163" s="434"/>
    </row>
    <row r="164" spans="1:9">
      <c r="C164"/>
      <c r="D164"/>
      <c r="E164"/>
      <c r="F164"/>
      <c r="G164" s="118"/>
      <c r="H164" s="434"/>
      <c r="I164" s="434"/>
    </row>
    <row r="166" spans="1:9">
      <c r="D166" s="28"/>
      <c r="E166" s="28"/>
      <c r="F166" s="28"/>
      <c r="G166" s="29"/>
      <c r="H166" s="413"/>
      <c r="I166" s="413"/>
    </row>
    <row r="167" spans="1:9">
      <c r="D167" s="28"/>
      <c r="E167" s="28"/>
      <c r="F167" s="28"/>
      <c r="G167" s="29"/>
      <c r="H167" s="413"/>
      <c r="I167" s="413"/>
    </row>
    <row r="168" spans="1:9">
      <c r="D168" s="28"/>
      <c r="E168" s="28"/>
      <c r="F168" s="28"/>
      <c r="G168" s="29"/>
      <c r="H168" s="413"/>
      <c r="I168" s="413"/>
    </row>
    <row r="169" spans="1:9">
      <c r="D169" s="28"/>
      <c r="E169" s="28"/>
      <c r="F169" s="28"/>
      <c r="G169" s="29"/>
      <c r="H169" s="413"/>
      <c r="I169" s="413"/>
    </row>
    <row r="170" spans="1:9">
      <c r="D170" s="28"/>
      <c r="E170" s="28"/>
      <c r="F170" s="28"/>
      <c r="G170" s="29"/>
      <c r="H170" s="413"/>
      <c r="I170" s="413"/>
    </row>
    <row r="171" spans="1:9">
      <c r="D171" s="28"/>
      <c r="E171" s="28"/>
      <c r="F171" s="28"/>
      <c r="G171" s="29"/>
      <c r="H171" s="413"/>
      <c r="I171" s="413"/>
    </row>
    <row r="172" spans="1:9">
      <c r="D172" s="28"/>
      <c r="E172" s="28"/>
      <c r="F172" s="28"/>
      <c r="G172" s="29"/>
      <c r="H172" s="413"/>
      <c r="I172" s="413"/>
    </row>
    <row r="173" spans="1:9">
      <c r="D173" s="28"/>
      <c r="E173" s="28"/>
      <c r="F173" s="28"/>
      <c r="G173" s="29"/>
      <c r="H173" s="413"/>
      <c r="I173" s="413"/>
    </row>
    <row r="174" spans="1:9">
      <c r="D174" s="28"/>
      <c r="E174" s="28"/>
      <c r="F174" s="28"/>
      <c r="G174" s="29"/>
      <c r="H174" s="413"/>
      <c r="I174" s="413"/>
    </row>
    <row r="175" spans="1:9">
      <c r="D175" s="28"/>
      <c r="E175" s="28"/>
      <c r="F175" s="28"/>
      <c r="G175" s="29"/>
      <c r="H175" s="413"/>
      <c r="I175" s="413"/>
    </row>
    <row r="176" spans="1:9" ht="6" customHeight="1">
      <c r="D176" s="28"/>
      <c r="E176" s="28"/>
      <c r="F176" s="28"/>
      <c r="G176" s="29"/>
      <c r="H176" s="413"/>
      <c r="I176" s="413"/>
    </row>
    <row r="177" spans="4:9">
      <c r="D177" s="28"/>
      <c r="E177" s="28"/>
      <c r="F177" s="28"/>
      <c r="G177" s="29"/>
      <c r="H177" s="413"/>
      <c r="I177" s="413"/>
    </row>
    <row r="178" spans="4:9">
      <c r="D178" s="28"/>
      <c r="E178" s="28"/>
      <c r="F178" s="28"/>
      <c r="G178" s="29"/>
      <c r="H178" s="413"/>
      <c r="I178" s="413"/>
    </row>
    <row r="179" spans="4:9">
      <c r="D179" s="28"/>
      <c r="E179" s="28"/>
      <c r="F179" s="28"/>
      <c r="G179" s="29"/>
      <c r="H179" s="413"/>
      <c r="I179" s="413"/>
    </row>
    <row r="180" spans="4:9">
      <c r="D180" s="28"/>
      <c r="E180" s="28"/>
      <c r="F180" s="28"/>
      <c r="G180" s="29"/>
      <c r="H180" s="413"/>
      <c r="I180" s="413"/>
    </row>
    <row r="181" spans="4:9">
      <c r="D181" s="28"/>
      <c r="E181" s="28"/>
      <c r="F181" s="28"/>
      <c r="G181" s="29"/>
      <c r="H181" s="413"/>
      <c r="I181" s="413"/>
    </row>
    <row r="182" spans="4:9">
      <c r="D182" s="28"/>
      <c r="E182" s="28"/>
      <c r="F182" s="28"/>
      <c r="G182" s="29"/>
      <c r="H182" s="413"/>
      <c r="I182" s="413"/>
    </row>
    <row r="183" spans="4:9">
      <c r="D183" s="28"/>
      <c r="E183" s="28"/>
      <c r="F183" s="28"/>
      <c r="G183" s="29"/>
      <c r="H183" s="413"/>
      <c r="I183" s="413"/>
    </row>
    <row r="184" spans="4:9">
      <c r="D184" s="28"/>
      <c r="E184" s="28"/>
      <c r="F184" s="28"/>
      <c r="G184" s="29"/>
      <c r="H184" s="413"/>
      <c r="I184" s="413"/>
    </row>
    <row r="185" spans="4:9">
      <c r="D185" s="28"/>
      <c r="E185" s="28"/>
      <c r="F185" s="28"/>
      <c r="G185" s="29"/>
      <c r="H185" s="413"/>
      <c r="I185" s="413"/>
    </row>
    <row r="186" spans="4:9">
      <c r="D186" s="28"/>
      <c r="E186" s="28"/>
      <c r="F186" s="28"/>
      <c r="G186" s="29"/>
      <c r="H186" s="413"/>
      <c r="I186" s="413"/>
    </row>
    <row r="187" spans="4:9">
      <c r="D187" s="28"/>
      <c r="E187" s="28"/>
      <c r="F187" s="28"/>
      <c r="G187" s="29"/>
      <c r="H187" s="413"/>
      <c r="I187" s="413"/>
    </row>
    <row r="188" spans="4:9">
      <c r="D188" s="28"/>
      <c r="E188" s="28"/>
      <c r="F188" s="28"/>
      <c r="G188" s="29"/>
      <c r="H188" s="413"/>
      <c r="I188" s="413"/>
    </row>
    <row r="189" spans="4:9">
      <c r="D189" s="28"/>
      <c r="E189" s="28"/>
      <c r="F189" s="28"/>
      <c r="G189" s="29"/>
      <c r="H189" s="413"/>
      <c r="I189" s="413"/>
    </row>
    <row r="190" spans="4:9">
      <c r="D190" s="28"/>
      <c r="E190" s="28"/>
      <c r="F190" s="28"/>
      <c r="G190" s="29"/>
      <c r="H190" s="413"/>
      <c r="I190" s="413"/>
    </row>
    <row r="191" spans="4:9">
      <c r="D191" s="28"/>
      <c r="E191" s="28"/>
      <c r="F191" s="28"/>
      <c r="G191" s="29"/>
      <c r="H191" s="413"/>
      <c r="I191" s="413"/>
    </row>
    <row r="192" spans="4:9">
      <c r="D192" s="28"/>
      <c r="E192" s="28"/>
      <c r="F192" s="28"/>
      <c r="G192" s="29"/>
      <c r="H192" s="413"/>
      <c r="I192" s="413"/>
    </row>
    <row r="193" spans="4:9">
      <c r="D193" s="28"/>
      <c r="E193" s="28"/>
      <c r="F193" s="28"/>
      <c r="G193" s="29"/>
      <c r="H193" s="413"/>
      <c r="I193" s="413"/>
    </row>
    <row r="194" spans="4:9">
      <c r="D194" s="28"/>
      <c r="E194" s="28"/>
      <c r="F194" s="28"/>
      <c r="G194" s="29"/>
      <c r="H194" s="413"/>
      <c r="I194" s="413"/>
    </row>
    <row r="195" spans="4:9">
      <c r="D195" s="28"/>
      <c r="E195" s="28"/>
      <c r="F195" s="28"/>
      <c r="G195" s="29"/>
      <c r="H195" s="413"/>
      <c r="I195" s="413"/>
    </row>
    <row r="196" spans="4:9">
      <c r="D196" s="28"/>
      <c r="E196" s="28"/>
      <c r="F196" s="28"/>
      <c r="G196" s="29"/>
      <c r="H196" s="413"/>
      <c r="I196" s="413"/>
    </row>
    <row r="197" spans="4:9">
      <c r="D197" s="28"/>
      <c r="E197" s="28"/>
      <c r="F197" s="28"/>
      <c r="G197" s="29"/>
      <c r="H197" s="413"/>
      <c r="I197" s="413"/>
    </row>
    <row r="198" spans="4:9">
      <c r="D198" s="28"/>
      <c r="E198" s="28"/>
      <c r="F198" s="28"/>
      <c r="G198" s="29"/>
      <c r="H198" s="413"/>
      <c r="I198" s="413"/>
    </row>
    <row r="199" spans="4:9">
      <c r="D199" s="28"/>
      <c r="E199" s="28"/>
      <c r="F199" s="28"/>
      <c r="G199" s="29"/>
      <c r="H199" s="413"/>
      <c r="I199" s="413"/>
    </row>
    <row r="200" spans="4:9">
      <c r="D200" s="28"/>
      <c r="E200" s="28"/>
      <c r="F200" s="28"/>
      <c r="G200" s="29"/>
      <c r="H200" s="413"/>
      <c r="I200" s="413"/>
    </row>
  </sheetData>
  <mergeCells count="20">
    <mergeCell ref="F68:F69"/>
    <mergeCell ref="G68:G69"/>
    <mergeCell ref="H68:H69"/>
    <mergeCell ref="I68:I69"/>
    <mergeCell ref="C119:H119"/>
    <mergeCell ref="E118:H118"/>
    <mergeCell ref="C70:E71"/>
    <mergeCell ref="I70:I71"/>
    <mergeCell ref="C68:C69"/>
    <mergeCell ref="D68:D69"/>
    <mergeCell ref="E68:E69"/>
    <mergeCell ref="I61:I62"/>
    <mergeCell ref="I6:I7"/>
    <mergeCell ref="C6:C7"/>
    <mergeCell ref="D6:D7"/>
    <mergeCell ref="E6:E7"/>
    <mergeCell ref="F6:F7"/>
    <mergeCell ref="G6:G7"/>
    <mergeCell ref="C61:H62"/>
    <mergeCell ref="H6:H7"/>
  </mergeCells>
  <pageMargins left="0.70866141732283472" right="0.70866141732283472" top="0.74803149606299213" bottom="0.74803149606299213" header="0.31496062992125984" footer="0.31496062992125984"/>
  <pageSetup paperSize="9" scale="63" firstPageNumber="9" orientation="portrait" useFirstPageNumber="1" r:id="rId1"/>
  <headerFooter>
    <oddFooter>&amp;CC2-&amp;P</oddFooter>
  </headerFooter>
  <rowBreaks count="2" manualBreakCount="2">
    <brk id="63" max="13" man="1"/>
    <brk id="127"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K57"/>
  <sheetViews>
    <sheetView showGridLines="0" showZeros="0" view="pageBreakPreview" topLeftCell="A30" zoomScaleNormal="70" zoomScaleSheetLayoutView="100" workbookViewId="0">
      <selection activeCell="I57" sqref="I57"/>
    </sheetView>
  </sheetViews>
  <sheetFormatPr defaultColWidth="8.81640625" defaultRowHeight="12.5"/>
  <cols>
    <col min="1" max="1" width="4.7265625" style="131" customWidth="1"/>
    <col min="2" max="2" width="0.7265625" style="131" customWidth="1"/>
    <col min="3" max="3" width="7.36328125" style="131" customWidth="1"/>
    <col min="4" max="4" width="11" style="131" customWidth="1"/>
    <col min="5" max="5" width="38.7265625" style="131" customWidth="1"/>
    <col min="6" max="6" width="8.7265625" style="131" customWidth="1"/>
    <col min="7" max="7" width="10.81640625" style="132" customWidth="1"/>
    <col min="8" max="8" width="13.81640625" style="397" customWidth="1"/>
    <col min="9" max="9" width="15.7265625" style="408" customWidth="1"/>
    <col min="10" max="10" width="4" style="131" customWidth="1"/>
    <col min="11" max="11" width="10.26953125" style="131" bestFit="1" customWidth="1"/>
    <col min="12" max="16384" width="8.81640625" style="131"/>
  </cols>
  <sheetData>
    <row r="2" spans="1:11" customFormat="1" ht="6" customHeight="1">
      <c r="A2" s="1"/>
      <c r="B2" s="1"/>
      <c r="C2" s="1"/>
      <c r="D2" s="17"/>
      <c r="E2" s="17"/>
      <c r="F2" s="115"/>
      <c r="G2" s="1"/>
      <c r="H2" s="390"/>
      <c r="I2" s="398"/>
      <c r="J2" s="1"/>
      <c r="K2" s="1"/>
    </row>
    <row r="3" spans="1:11" customFormat="1" ht="13">
      <c r="A3" s="110"/>
      <c r="B3" s="110"/>
      <c r="C3" s="383" t="str">
        <f>'1 - P &amp; G'!C3</f>
        <v>BID NO. …...............................</v>
      </c>
      <c r="D3" s="388" t="s">
        <v>463</v>
      </c>
      <c r="E3" s="67"/>
      <c r="F3" s="65"/>
      <c r="G3" s="64"/>
      <c r="H3" s="391"/>
      <c r="I3" s="399"/>
      <c r="J3" s="10"/>
      <c r="K3" s="113"/>
    </row>
    <row r="4" spans="1:11" customFormat="1" ht="13">
      <c r="A4" s="110"/>
      <c r="B4" s="110"/>
      <c r="C4" s="17" t="str">
        <f>'1 - P &amp; G'!C4</f>
        <v>UPGRADE OF MPHUTHUMI MAFUMBATHA STADIUM</v>
      </c>
      <c r="D4" s="17"/>
      <c r="E4" s="67"/>
      <c r="F4" s="65"/>
      <c r="G4" s="64"/>
      <c r="H4" s="392"/>
      <c r="I4" s="399"/>
      <c r="J4" s="111"/>
      <c r="K4" s="111"/>
    </row>
    <row r="5" spans="1:11" customFormat="1" ht="13.15" customHeight="1">
      <c r="A5" s="110"/>
      <c r="B5" s="110"/>
      <c r="C5" s="147" t="s">
        <v>475</v>
      </c>
      <c r="D5" s="17"/>
      <c r="E5" s="67"/>
      <c r="F5" s="65"/>
      <c r="G5" s="64"/>
      <c r="H5" s="392"/>
      <c r="I5" s="399"/>
      <c r="J5" s="111"/>
      <c r="K5" s="111"/>
    </row>
    <row r="6" spans="1:11" s="2" customFormat="1" ht="12.75" customHeight="1">
      <c r="C6" s="17" t="s">
        <v>47</v>
      </c>
      <c r="D6" s="22"/>
      <c r="E6" s="22"/>
      <c r="G6" s="146"/>
      <c r="H6" s="393"/>
      <c r="I6" s="400"/>
      <c r="J6" s="145"/>
    </row>
    <row r="7" spans="1:11" s="1" customFormat="1" ht="12.65" customHeight="1">
      <c r="C7" s="542" t="s">
        <v>105</v>
      </c>
      <c r="D7" s="543" t="s">
        <v>104</v>
      </c>
      <c r="E7" s="544" t="s">
        <v>103</v>
      </c>
      <c r="F7" s="543" t="s">
        <v>50</v>
      </c>
      <c r="G7" s="543" t="s">
        <v>416</v>
      </c>
      <c r="H7" s="541" t="s">
        <v>51</v>
      </c>
      <c r="I7" s="549" t="s">
        <v>413</v>
      </c>
      <c r="J7" s="142"/>
    </row>
    <row r="8" spans="1:11" s="1" customFormat="1" ht="13">
      <c r="C8" s="542"/>
      <c r="D8" s="543"/>
      <c r="E8" s="544"/>
      <c r="F8" s="543"/>
      <c r="G8" s="543"/>
      <c r="H8" s="541"/>
      <c r="I8" s="549"/>
      <c r="J8" s="142"/>
    </row>
    <row r="9" spans="1:11" s="1" customFormat="1" ht="13">
      <c r="C9" s="143"/>
      <c r="D9" s="144"/>
      <c r="E9" s="144"/>
      <c r="F9" s="144"/>
      <c r="G9" s="144"/>
      <c r="H9" s="394"/>
      <c r="I9" s="401"/>
      <c r="J9" s="142"/>
    </row>
    <row r="10" spans="1:11" ht="11.25" customHeight="1">
      <c r="C10" s="3">
        <v>3</v>
      </c>
      <c r="D10" s="20"/>
      <c r="E10" s="21" t="s">
        <v>482</v>
      </c>
      <c r="F10" s="20"/>
      <c r="G10" s="11"/>
      <c r="H10" s="395"/>
      <c r="I10" s="402"/>
      <c r="J10" s="141"/>
    </row>
    <row r="11" spans="1:11" ht="11.25" customHeight="1">
      <c r="C11" s="3"/>
      <c r="D11" s="20"/>
      <c r="E11" s="13"/>
      <c r="F11" s="20"/>
      <c r="G11" s="11"/>
      <c r="H11" s="395"/>
      <c r="I11" s="402"/>
      <c r="J11" s="141"/>
    </row>
    <row r="12" spans="1:11" ht="11.25" customHeight="1">
      <c r="C12" s="3" t="s">
        <v>459</v>
      </c>
      <c r="D12" s="20" t="s">
        <v>270</v>
      </c>
      <c r="E12" s="21" t="s">
        <v>269</v>
      </c>
      <c r="F12" s="20"/>
      <c r="G12" s="11"/>
      <c r="H12" s="395"/>
      <c r="I12" s="402"/>
      <c r="J12" s="141"/>
    </row>
    <row r="13" spans="1:11" ht="12" customHeight="1">
      <c r="C13" s="13"/>
      <c r="D13" s="20" t="s">
        <v>268</v>
      </c>
      <c r="E13" s="27" t="s">
        <v>42</v>
      </c>
      <c r="F13" s="20"/>
      <c r="G13" s="11"/>
      <c r="H13" s="395"/>
      <c r="I13" s="402"/>
      <c r="J13" s="141"/>
    </row>
    <row r="14" spans="1:11" ht="11.25" customHeight="1">
      <c r="C14" s="13"/>
      <c r="D14" s="20" t="s">
        <v>267</v>
      </c>
      <c r="E14" s="27" t="s">
        <v>266</v>
      </c>
      <c r="F14" s="20"/>
      <c r="G14" s="11"/>
      <c r="H14" s="395"/>
      <c r="I14" s="402"/>
      <c r="J14" s="141"/>
    </row>
    <row r="15" spans="1:11" ht="11.25" customHeight="1">
      <c r="C15" s="13"/>
      <c r="D15" s="20"/>
      <c r="E15" s="13"/>
      <c r="F15" s="20"/>
      <c r="G15" s="11"/>
      <c r="H15" s="395"/>
      <c r="I15" s="402"/>
      <c r="J15" s="141"/>
    </row>
    <row r="16" spans="1:11" ht="29.25" customHeight="1">
      <c r="C16" s="12" t="s">
        <v>41</v>
      </c>
      <c r="D16" s="20"/>
      <c r="E16" s="12" t="s">
        <v>477</v>
      </c>
      <c r="F16" s="11" t="s">
        <v>476</v>
      </c>
      <c r="G16" s="47">
        <v>0.42699999999999999</v>
      </c>
      <c r="H16" s="315"/>
      <c r="I16" s="403">
        <f>G16*H16</f>
        <v>0</v>
      </c>
      <c r="J16" s="140"/>
    </row>
    <row r="17" spans="3:10" ht="11.25" customHeight="1">
      <c r="C17" s="13"/>
      <c r="D17" s="20"/>
      <c r="E17" s="13"/>
      <c r="F17" s="20"/>
      <c r="G17" s="47"/>
      <c r="H17" s="315"/>
      <c r="I17" s="403"/>
      <c r="J17" s="138"/>
    </row>
    <row r="18" spans="3:10" ht="30.75" customHeight="1">
      <c r="C18" s="13"/>
      <c r="D18" s="20" t="s">
        <v>4</v>
      </c>
      <c r="E18" s="21" t="s">
        <v>264</v>
      </c>
      <c r="F18" s="20"/>
      <c r="G18" s="47"/>
      <c r="H18" s="315"/>
      <c r="I18" s="403"/>
      <c r="J18" s="138"/>
    </row>
    <row r="19" spans="3:10">
      <c r="C19" s="13"/>
      <c r="D19" s="20"/>
      <c r="E19" s="13"/>
      <c r="F19" s="20"/>
      <c r="G19" s="47"/>
      <c r="H19" s="315"/>
      <c r="I19" s="403"/>
      <c r="J19" s="138"/>
    </row>
    <row r="20" spans="3:10">
      <c r="C20" s="13" t="s">
        <v>254</v>
      </c>
      <c r="D20" s="20"/>
      <c r="E20" s="13" t="s">
        <v>263</v>
      </c>
      <c r="F20" s="20" t="s">
        <v>9</v>
      </c>
      <c r="G20" s="47">
        <v>1</v>
      </c>
      <c r="H20" s="315"/>
      <c r="I20" s="403">
        <f>G20*H20</f>
        <v>0</v>
      </c>
      <c r="J20" s="134"/>
    </row>
    <row r="21" spans="3:10">
      <c r="C21" s="13"/>
      <c r="D21" s="20"/>
      <c r="E21" s="13"/>
      <c r="F21" s="20"/>
      <c r="G21" s="47"/>
      <c r="H21" s="315"/>
      <c r="I21" s="403"/>
      <c r="J21" s="138"/>
    </row>
    <row r="22" spans="3:10">
      <c r="C22" s="13" t="s">
        <v>253</v>
      </c>
      <c r="D22" s="20"/>
      <c r="E22" s="13" t="s">
        <v>262</v>
      </c>
      <c r="F22" s="20" t="s">
        <v>9</v>
      </c>
      <c r="G22" s="47">
        <v>1</v>
      </c>
      <c r="H22" s="315"/>
      <c r="I22" s="403">
        <f>G22*H22</f>
        <v>0</v>
      </c>
      <c r="J22" s="134"/>
    </row>
    <row r="23" spans="3:10">
      <c r="C23" s="13"/>
      <c r="D23" s="20"/>
      <c r="E23" s="13"/>
      <c r="F23" s="20"/>
      <c r="G23" s="47"/>
      <c r="H23" s="315"/>
      <c r="I23" s="403"/>
      <c r="J23" s="138"/>
    </row>
    <row r="24" spans="3:10">
      <c r="C24" s="13" t="s">
        <v>252</v>
      </c>
      <c r="D24" s="20"/>
      <c r="E24" s="13" t="s">
        <v>261</v>
      </c>
      <c r="F24" s="20" t="s">
        <v>9</v>
      </c>
      <c r="G24" s="47">
        <v>1</v>
      </c>
      <c r="H24" s="315"/>
      <c r="I24" s="403">
        <f>G24*H24</f>
        <v>0</v>
      </c>
      <c r="J24" s="134"/>
    </row>
    <row r="25" spans="3:10">
      <c r="C25" s="13"/>
      <c r="D25" s="20"/>
      <c r="E25" s="13"/>
      <c r="F25" s="20"/>
      <c r="G25" s="47"/>
      <c r="H25" s="315"/>
      <c r="I25" s="403"/>
      <c r="J25" s="138"/>
    </row>
    <row r="26" spans="3:10" ht="39">
      <c r="C26" s="12"/>
      <c r="D26" s="20"/>
      <c r="E26" s="27" t="s">
        <v>260</v>
      </c>
      <c r="F26" s="11"/>
      <c r="G26" s="47"/>
      <c r="H26" s="315"/>
      <c r="I26" s="403"/>
      <c r="J26" s="138"/>
    </row>
    <row r="27" spans="3:10">
      <c r="C27" s="13"/>
      <c r="D27" s="20"/>
      <c r="E27" s="13"/>
      <c r="F27" s="11"/>
      <c r="G27" s="47"/>
      <c r="H27" s="315"/>
      <c r="I27" s="403"/>
      <c r="J27" s="138"/>
    </row>
    <row r="28" spans="3:10" hidden="1">
      <c r="C28" s="340" t="s">
        <v>259</v>
      </c>
      <c r="D28" s="341"/>
      <c r="E28" s="342" t="s">
        <v>258</v>
      </c>
      <c r="F28" s="74" t="s">
        <v>5</v>
      </c>
      <c r="G28" s="47">
        <v>0</v>
      </c>
      <c r="H28" s="315">
        <v>100</v>
      </c>
      <c r="I28" s="404">
        <f>G28*H28</f>
        <v>0</v>
      </c>
      <c r="J28" s="134"/>
    </row>
    <row r="29" spans="3:10">
      <c r="C29" s="340"/>
      <c r="D29" s="341"/>
      <c r="E29" s="342"/>
      <c r="F29" s="74"/>
      <c r="G29" s="47"/>
      <c r="H29" s="315"/>
      <c r="I29" s="404"/>
      <c r="J29" s="138"/>
    </row>
    <row r="30" spans="3:10" ht="25">
      <c r="C30" s="340" t="s">
        <v>251</v>
      </c>
      <c r="D30" s="341"/>
      <c r="E30" s="342" t="s">
        <v>478</v>
      </c>
      <c r="F30" s="74" t="s">
        <v>44</v>
      </c>
      <c r="G30" s="47">
        <v>1</v>
      </c>
      <c r="H30" s="315">
        <v>25000</v>
      </c>
      <c r="I30" s="404">
        <f>G30*H30</f>
        <v>25000</v>
      </c>
      <c r="J30" s="138"/>
    </row>
    <row r="31" spans="3:10" ht="12.75" customHeight="1">
      <c r="C31" s="13"/>
      <c r="D31" s="20"/>
      <c r="E31" s="13"/>
      <c r="F31" s="11"/>
      <c r="G31" s="47"/>
      <c r="H31" s="315"/>
      <c r="I31" s="403"/>
      <c r="J31" s="138"/>
    </row>
    <row r="32" spans="3:10" ht="25">
      <c r="C32" s="13" t="s">
        <v>429</v>
      </c>
      <c r="D32" s="20"/>
      <c r="E32" s="12" t="s">
        <v>257</v>
      </c>
      <c r="F32" s="11" t="s">
        <v>5</v>
      </c>
      <c r="G32" s="47">
        <v>120</v>
      </c>
      <c r="H32" s="315"/>
      <c r="I32" s="403"/>
      <c r="J32" s="134"/>
    </row>
    <row r="33" spans="3:10" ht="13">
      <c r="C33" s="13"/>
      <c r="D33" s="20"/>
      <c r="E33" s="21"/>
      <c r="F33" s="20"/>
      <c r="G33" s="47"/>
      <c r="H33" s="315"/>
      <c r="I33" s="403"/>
      <c r="J33" s="138"/>
    </row>
    <row r="34" spans="3:10">
      <c r="C34" s="13" t="s">
        <v>430</v>
      </c>
      <c r="D34" s="20"/>
      <c r="E34" s="13" t="s">
        <v>256</v>
      </c>
      <c r="F34" s="11" t="s">
        <v>2</v>
      </c>
      <c r="G34" s="350">
        <v>50</v>
      </c>
      <c r="H34" s="315"/>
      <c r="I34" s="403"/>
      <c r="J34" s="134"/>
    </row>
    <row r="35" spans="3:10" ht="13">
      <c r="C35" s="13"/>
      <c r="D35" s="20"/>
      <c r="E35" s="21"/>
      <c r="F35" s="20"/>
      <c r="G35" s="47"/>
      <c r="H35" s="315"/>
      <c r="I35" s="403"/>
      <c r="J35" s="138"/>
    </row>
    <row r="36" spans="3:10">
      <c r="C36" s="13" t="s">
        <v>431</v>
      </c>
      <c r="D36" s="20"/>
      <c r="E36" s="13" t="s">
        <v>255</v>
      </c>
      <c r="F36" s="11" t="s">
        <v>2</v>
      </c>
      <c r="G36" s="47">
        <v>50</v>
      </c>
      <c r="H36" s="315"/>
      <c r="I36" s="403"/>
      <c r="J36" s="134"/>
    </row>
    <row r="37" spans="3:10">
      <c r="C37" s="13"/>
      <c r="D37" s="20"/>
      <c r="E37" s="13"/>
      <c r="F37" s="20"/>
      <c r="G37" s="47"/>
      <c r="H37" s="315"/>
      <c r="I37" s="403"/>
      <c r="J37" s="138"/>
    </row>
    <row r="38" spans="3:10" ht="12.75" customHeight="1">
      <c r="C38" s="13" t="s">
        <v>432</v>
      </c>
      <c r="D38" s="20"/>
      <c r="E38" s="13" t="s">
        <v>479</v>
      </c>
      <c r="F38" s="11" t="s">
        <v>2</v>
      </c>
      <c r="G38" s="47">
        <v>20</v>
      </c>
      <c r="H38" s="315"/>
      <c r="I38" s="403"/>
      <c r="J38" s="138"/>
    </row>
    <row r="39" spans="3:10" ht="12.75" customHeight="1">
      <c r="C39" s="13"/>
      <c r="D39" s="20"/>
      <c r="E39" s="13"/>
      <c r="F39" s="20"/>
      <c r="G39" s="47"/>
      <c r="H39" s="315"/>
      <c r="I39" s="403"/>
      <c r="J39" s="138"/>
    </row>
    <row r="40" spans="3:10" ht="12.75" customHeight="1">
      <c r="C40" s="13"/>
      <c r="D40" s="20"/>
      <c r="E40" s="13"/>
      <c r="F40" s="11"/>
      <c r="G40" s="47"/>
      <c r="H40" s="315"/>
      <c r="I40" s="403"/>
      <c r="J40" s="138"/>
    </row>
    <row r="41" spans="3:10" ht="12.75" customHeight="1">
      <c r="C41" s="13"/>
      <c r="D41" s="20"/>
      <c r="E41" s="13"/>
      <c r="F41" s="20"/>
      <c r="G41" s="47"/>
      <c r="H41" s="315"/>
      <c r="I41" s="403"/>
      <c r="J41" s="138"/>
    </row>
    <row r="42" spans="3:10" ht="12.75" customHeight="1">
      <c r="C42" s="13"/>
      <c r="D42" s="20"/>
      <c r="E42" s="13"/>
      <c r="F42" s="11"/>
      <c r="G42" s="47"/>
      <c r="H42" s="315"/>
      <c r="I42" s="403"/>
      <c r="J42" s="138"/>
    </row>
    <row r="43" spans="3:10" ht="12.75" customHeight="1">
      <c r="C43" s="13"/>
      <c r="D43" s="20"/>
      <c r="E43" s="13"/>
      <c r="F43" s="20"/>
      <c r="G43" s="11"/>
      <c r="H43" s="395"/>
      <c r="I43" s="405"/>
      <c r="J43" s="138"/>
    </row>
    <row r="44" spans="3:10" ht="12.75" customHeight="1">
      <c r="C44" s="13"/>
      <c r="D44" s="20"/>
      <c r="E44" s="139"/>
      <c r="F44" s="139"/>
      <c r="G44" s="11"/>
      <c r="H44" s="395"/>
      <c r="I44" s="402"/>
      <c r="J44" s="138"/>
    </row>
    <row r="45" spans="3:10" ht="12.75" customHeight="1">
      <c r="C45" s="13"/>
      <c r="D45" s="20"/>
      <c r="E45" s="13"/>
      <c r="F45" s="20"/>
      <c r="G45" s="11"/>
      <c r="H45" s="395"/>
      <c r="I45" s="405"/>
      <c r="J45" s="138"/>
    </row>
    <row r="46" spans="3:10" ht="12.75" hidden="1" customHeight="1">
      <c r="C46" s="13"/>
      <c r="D46" s="20"/>
      <c r="E46" s="139"/>
      <c r="F46" s="139"/>
      <c r="G46" s="11"/>
      <c r="H46" s="395"/>
      <c r="I46" s="402"/>
      <c r="J46" s="138"/>
    </row>
    <row r="47" spans="3:10" ht="12.75" hidden="1" customHeight="1">
      <c r="C47" s="13"/>
      <c r="D47" s="20"/>
      <c r="E47" s="13"/>
      <c r="F47" s="20"/>
      <c r="G47" s="11"/>
      <c r="H47" s="395"/>
      <c r="I47" s="405"/>
      <c r="J47" s="138"/>
    </row>
    <row r="48" spans="3:10" ht="12.75" hidden="1" customHeight="1">
      <c r="C48" s="13"/>
      <c r="D48" s="20"/>
      <c r="E48" s="13"/>
      <c r="F48" s="20"/>
      <c r="G48" s="11"/>
      <c r="H48" s="395"/>
      <c r="I48" s="405"/>
      <c r="J48" s="138"/>
    </row>
    <row r="49" spans="3:11" ht="12.75" hidden="1" customHeight="1">
      <c r="C49" s="13"/>
      <c r="D49" s="20"/>
      <c r="E49" s="13"/>
      <c r="F49" s="20"/>
      <c r="G49" s="11"/>
      <c r="H49" s="395"/>
      <c r="I49" s="405"/>
      <c r="J49" s="138"/>
    </row>
    <row r="50" spans="3:11" ht="12.75" hidden="1" customHeight="1">
      <c r="C50" s="13"/>
      <c r="D50" s="20"/>
      <c r="E50" s="13"/>
      <c r="F50" s="20"/>
      <c r="G50" s="11"/>
      <c r="H50" s="395"/>
      <c r="I50" s="405"/>
      <c r="J50" s="138"/>
      <c r="K50" s="386"/>
    </row>
    <row r="51" spans="3:11" ht="12.75" hidden="1" customHeight="1">
      <c r="C51" s="13"/>
      <c r="D51" s="20"/>
      <c r="E51" s="13"/>
      <c r="F51" s="20"/>
      <c r="G51" s="11"/>
      <c r="H51" s="395"/>
      <c r="I51" s="405"/>
      <c r="J51" s="138"/>
    </row>
    <row r="52" spans="3:11" ht="12.75" hidden="1" customHeight="1">
      <c r="C52" s="13"/>
      <c r="D52" s="20"/>
      <c r="E52" s="13"/>
      <c r="F52" s="20"/>
      <c r="G52" s="11"/>
      <c r="H52" s="395"/>
      <c r="I52" s="405"/>
      <c r="J52" s="138"/>
    </row>
    <row r="53" spans="3:11" ht="12.75" hidden="1" customHeight="1">
      <c r="C53" s="13"/>
      <c r="D53" s="20"/>
      <c r="E53" s="13"/>
      <c r="F53" s="20"/>
      <c r="G53" s="11"/>
      <c r="H53" s="395"/>
      <c r="I53" s="405"/>
      <c r="J53" s="138"/>
    </row>
    <row r="54" spans="3:11" ht="13" hidden="1">
      <c r="C54" s="13"/>
      <c r="D54" s="20"/>
      <c r="E54" s="21"/>
      <c r="F54" s="11"/>
      <c r="G54" s="11"/>
      <c r="H54" s="395"/>
      <c r="I54" s="403"/>
      <c r="J54" s="134"/>
    </row>
    <row r="55" spans="3:11" ht="13" hidden="1">
      <c r="C55" s="13"/>
      <c r="D55" s="20"/>
      <c r="E55" s="21"/>
      <c r="F55" s="11"/>
      <c r="G55" s="11"/>
      <c r="H55" s="395"/>
      <c r="I55" s="403"/>
      <c r="J55" s="134"/>
    </row>
    <row r="56" spans="3:11" ht="13">
      <c r="C56" s="137"/>
      <c r="D56" s="129"/>
      <c r="E56" s="136"/>
      <c r="F56" s="135"/>
      <c r="G56" s="135"/>
      <c r="H56" s="396"/>
      <c r="I56" s="406"/>
      <c r="J56" s="134"/>
    </row>
    <row r="57" spans="3:11" ht="23.25" customHeight="1">
      <c r="C57" s="518" t="s">
        <v>81</v>
      </c>
      <c r="D57" s="518"/>
      <c r="E57" s="518"/>
      <c r="F57" s="518"/>
      <c r="G57" s="518"/>
      <c r="H57" s="518"/>
      <c r="I57" s="407"/>
      <c r="J57" s="133"/>
    </row>
  </sheetData>
  <mergeCells count="8">
    <mergeCell ref="C57:H57"/>
    <mergeCell ref="I7:I8"/>
    <mergeCell ref="C7:C8"/>
    <mergeCell ref="D7:D8"/>
    <mergeCell ref="E7:E8"/>
    <mergeCell ref="F7:F8"/>
    <mergeCell ref="G7:G8"/>
    <mergeCell ref="H7:H8"/>
  </mergeCells>
  <pageMargins left="0.70866141732283472" right="0.70866141732283472" top="0.74803149606299213" bottom="0.74803149606299213" header="0.31496062992125984" footer="0.31496062992125984"/>
  <pageSetup paperSize="9" scale="59" firstPageNumber="12" orientation="portrait" useFirstPageNumber="1" r:id="rId1"/>
  <headerFooter>
    <oddFooter>&amp;CC2-&amp;P</oddFooter>
  </headerFooter>
  <ignoredErrors>
    <ignoredError sqref="I16 I20 I22 I24 I30"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0"/>
  <sheetViews>
    <sheetView showGridLines="0" showZeros="0" tabSelected="1" view="pageBreakPreview" zoomScaleSheetLayoutView="100" workbookViewId="0">
      <selection activeCell="I43" sqref="I43"/>
    </sheetView>
  </sheetViews>
  <sheetFormatPr defaultColWidth="8.81640625" defaultRowHeight="12.5"/>
  <cols>
    <col min="1" max="1" width="4.7265625" style="19" customWidth="1"/>
    <col min="2" max="2" width="3.08984375" style="19" customWidth="1"/>
    <col min="3" max="3" width="7.81640625" style="8" customWidth="1"/>
    <col min="4" max="4" width="11" style="7" customWidth="1"/>
    <col min="5" max="5" width="38.7265625" style="6" customWidth="1"/>
    <col min="6" max="6" width="8.7265625" style="9" customWidth="1"/>
    <col min="7" max="7" width="10.81640625" style="321" customWidth="1"/>
    <col min="8" max="8" width="13.81640625" style="478" customWidth="1"/>
    <col min="9" max="9" width="19.7265625" style="482" customWidth="1"/>
    <col min="10" max="10" width="7" style="19" customWidth="1"/>
    <col min="11" max="11" width="11.7265625" style="19" bestFit="1" customWidth="1"/>
    <col min="12" max="12" width="35" style="19" bestFit="1" customWidth="1"/>
    <col min="13" max="16384" width="8.81640625" style="19"/>
  </cols>
  <sheetData>
    <row r="1" spans="1:10" s="110" customFormat="1">
      <c r="C1" s="185"/>
      <c r="D1" s="165"/>
      <c r="G1" s="331"/>
      <c r="H1" s="468"/>
      <c r="I1" s="416"/>
    </row>
    <row r="2" spans="1:10" customFormat="1" ht="6" customHeight="1">
      <c r="A2" s="1"/>
      <c r="B2" s="1"/>
      <c r="C2" s="17"/>
      <c r="D2" s="17"/>
      <c r="E2" s="115"/>
      <c r="F2" s="1"/>
      <c r="G2" s="330"/>
      <c r="H2" s="469"/>
      <c r="I2" s="398"/>
      <c r="J2" s="1"/>
    </row>
    <row r="3" spans="1:10" customFormat="1" ht="13">
      <c r="A3" s="110"/>
      <c r="B3" s="110"/>
      <c r="C3" s="17" t="str">
        <f>'1 - P &amp; G'!C3</f>
        <v>BID NO. …...............................</v>
      </c>
      <c r="D3" s="388" t="s">
        <v>472</v>
      </c>
      <c r="E3" s="65"/>
      <c r="F3" s="64"/>
      <c r="G3" s="324"/>
      <c r="H3" s="470"/>
      <c r="I3" s="415"/>
      <c r="J3" s="113"/>
    </row>
    <row r="4" spans="1:10" customFormat="1" ht="13">
      <c r="A4" s="110"/>
      <c r="B4" s="110"/>
      <c r="C4" s="17" t="str">
        <f>'1 - P &amp; G'!C4</f>
        <v>UPGRADE OF MPHUTHUMI MAFUMBATHA STADIUM</v>
      </c>
      <c r="D4" s="67"/>
      <c r="E4" s="65"/>
      <c r="F4" s="64"/>
      <c r="G4" s="323"/>
      <c r="H4" s="470"/>
      <c r="I4" s="416"/>
      <c r="J4" s="111"/>
    </row>
    <row r="5" spans="1:10" s="155" customFormat="1" ht="13">
      <c r="C5" s="157" t="s">
        <v>480</v>
      </c>
      <c r="D5" s="156"/>
      <c r="F5" s="154"/>
      <c r="G5" s="322"/>
      <c r="H5" s="470"/>
      <c r="I5" s="399"/>
    </row>
    <row r="6" spans="1:10" s="155" customFormat="1" ht="12.75" customHeight="1">
      <c r="C6" s="542" t="s">
        <v>105</v>
      </c>
      <c r="D6" s="543" t="s">
        <v>104</v>
      </c>
      <c r="E6" s="544" t="s">
        <v>103</v>
      </c>
      <c r="F6" s="543" t="s">
        <v>50</v>
      </c>
      <c r="G6" s="555" t="s">
        <v>416</v>
      </c>
      <c r="H6" s="554" t="s">
        <v>51</v>
      </c>
      <c r="I6" s="541" t="s">
        <v>413</v>
      </c>
    </row>
    <row r="7" spans="1:10" s="110" customFormat="1">
      <c r="C7" s="542"/>
      <c r="D7" s="543"/>
      <c r="E7" s="544"/>
      <c r="F7" s="543"/>
      <c r="G7" s="555"/>
      <c r="H7" s="554"/>
      <c r="I7" s="541"/>
    </row>
    <row r="8" spans="1:10" s="110" customFormat="1" ht="13">
      <c r="C8" s="143"/>
      <c r="D8" s="144"/>
      <c r="E8" s="144"/>
      <c r="F8" s="144"/>
      <c r="G8" s="329"/>
      <c r="H8" s="471"/>
      <c r="I8" s="401"/>
    </row>
    <row r="9" spans="1:10" ht="26">
      <c r="C9" s="5">
        <v>4</v>
      </c>
      <c r="D9" s="181"/>
      <c r="E9" s="485" t="s">
        <v>480</v>
      </c>
      <c r="F9" s="18"/>
      <c r="G9" s="328"/>
      <c r="H9" s="472"/>
      <c r="I9" s="338"/>
    </row>
    <row r="10" spans="1:10">
      <c r="C10" s="5"/>
      <c r="D10" s="102"/>
      <c r="E10" s="14"/>
      <c r="F10" s="18"/>
      <c r="G10" s="327"/>
      <c r="H10" s="472"/>
      <c r="I10" s="338"/>
    </row>
    <row r="11" spans="1:10" s="150" customFormat="1" ht="13">
      <c r="C11" s="153" t="s">
        <v>460</v>
      </c>
      <c r="D11" s="102"/>
      <c r="E11" s="23" t="s">
        <v>40</v>
      </c>
      <c r="F11" s="148"/>
      <c r="G11" s="326"/>
      <c r="H11" s="473"/>
      <c r="I11" s="337"/>
      <c r="J11" s="151"/>
    </row>
    <row r="12" spans="1:10" s="150" customFormat="1">
      <c r="C12" s="153"/>
      <c r="D12" s="152"/>
      <c r="E12" s="149"/>
      <c r="F12" s="148"/>
      <c r="G12" s="326"/>
      <c r="H12" s="473"/>
      <c r="I12" s="337"/>
      <c r="J12" s="151"/>
    </row>
    <row r="13" spans="1:10" s="150" customFormat="1">
      <c r="C13" s="153" t="s">
        <v>265</v>
      </c>
      <c r="D13" s="152"/>
      <c r="E13" s="149" t="s">
        <v>313</v>
      </c>
      <c r="F13" s="148" t="s">
        <v>3</v>
      </c>
      <c r="G13" s="486">
        <v>4.5</v>
      </c>
      <c r="H13" s="317"/>
      <c r="I13" s="382">
        <f>H13*G13</f>
        <v>0</v>
      </c>
      <c r="J13" s="151"/>
    </row>
    <row r="14" spans="1:10" s="110" customFormat="1" ht="13.9" customHeight="1">
      <c r="C14" s="130"/>
      <c r="D14" s="37"/>
      <c r="E14" s="123"/>
      <c r="F14" s="37"/>
      <c r="G14" s="307"/>
      <c r="H14" s="314"/>
      <c r="I14" s="382"/>
    </row>
    <row r="15" spans="1:10" s="110" customFormat="1" ht="13.9" customHeight="1">
      <c r="C15" s="130" t="s">
        <v>488</v>
      </c>
      <c r="D15" s="37"/>
      <c r="E15" s="167" t="s">
        <v>1</v>
      </c>
      <c r="F15" s="37"/>
      <c r="G15" s="307"/>
      <c r="H15" s="314"/>
      <c r="I15" s="382"/>
    </row>
    <row r="16" spans="1:10" s="110" customFormat="1" ht="13.9" customHeight="1">
      <c r="C16" s="130"/>
      <c r="D16" s="37"/>
      <c r="E16" s="123"/>
      <c r="F16" s="37"/>
      <c r="G16" s="307"/>
      <c r="H16" s="314"/>
      <c r="I16" s="382"/>
    </row>
    <row r="17" spans="1:10" s="110" customFormat="1" ht="54.65" customHeight="1">
      <c r="C17" s="153" t="s">
        <v>489</v>
      </c>
      <c r="D17" s="182"/>
      <c r="E17" s="487" t="s">
        <v>483</v>
      </c>
      <c r="F17" s="488" t="s">
        <v>3</v>
      </c>
      <c r="G17" s="489">
        <v>15</v>
      </c>
      <c r="H17" s="317"/>
      <c r="I17" s="382">
        <f>H17*G17</f>
        <v>0</v>
      </c>
    </row>
    <row r="18" spans="1:10" s="110" customFormat="1" ht="13.9" customHeight="1">
      <c r="C18" s="130"/>
      <c r="D18" s="37"/>
      <c r="E18" s="123"/>
      <c r="F18" s="37"/>
      <c r="G18" s="307"/>
      <c r="H18" s="314"/>
      <c r="I18" s="382"/>
    </row>
    <row r="19" spans="1:10" s="110" customFormat="1">
      <c r="C19" s="130" t="s">
        <v>490</v>
      </c>
      <c r="D19" s="102"/>
      <c r="E19" s="172" t="s">
        <v>487</v>
      </c>
      <c r="F19" s="488" t="s">
        <v>3</v>
      </c>
      <c r="G19" s="307">
        <v>6</v>
      </c>
      <c r="H19" s="314"/>
      <c r="I19" s="382"/>
    </row>
    <row r="20" spans="1:10" s="110" customFormat="1" ht="13.9" customHeight="1">
      <c r="C20" s="130"/>
      <c r="D20" s="181"/>
      <c r="E20" s="123"/>
      <c r="F20" s="37"/>
      <c r="G20" s="307"/>
      <c r="H20" s="314"/>
      <c r="I20" s="382"/>
    </row>
    <row r="21" spans="1:10" s="4" customFormat="1">
      <c r="C21" s="180"/>
      <c r="D21" s="176"/>
      <c r="E21" s="179"/>
      <c r="F21" s="158"/>
      <c r="G21" s="332"/>
      <c r="H21" s="318"/>
      <c r="I21" s="382"/>
    </row>
    <row r="22" spans="1:10" s="160" customFormat="1" ht="13">
      <c r="A22" s="161"/>
      <c r="B22" s="161"/>
      <c r="C22" s="164" t="s">
        <v>491</v>
      </c>
      <c r="D22" s="162"/>
      <c r="E22" s="178" t="s">
        <v>484</v>
      </c>
      <c r="F22" s="162"/>
      <c r="G22" s="333"/>
      <c r="H22" s="319"/>
      <c r="I22" s="382"/>
      <c r="J22" s="175"/>
    </row>
    <row r="23" spans="1:10" s="160" customFormat="1" ht="13">
      <c r="A23" s="161"/>
      <c r="B23" s="161"/>
      <c r="C23" s="164"/>
      <c r="D23" s="162"/>
      <c r="E23" s="178"/>
      <c r="F23" s="162"/>
      <c r="G23" s="333"/>
      <c r="H23" s="319"/>
      <c r="I23" s="382"/>
      <c r="J23" s="175"/>
    </row>
    <row r="24" spans="1:10" s="160" customFormat="1" ht="50">
      <c r="A24" s="161"/>
      <c r="B24" s="161"/>
      <c r="C24" s="164" t="s">
        <v>492</v>
      </c>
      <c r="D24" s="162"/>
      <c r="E24" s="177" t="s">
        <v>485</v>
      </c>
      <c r="F24" s="490" t="s">
        <v>5</v>
      </c>
      <c r="G24" s="333">
        <v>450</v>
      </c>
      <c r="H24" s="319"/>
      <c r="I24" s="382"/>
      <c r="J24" s="175"/>
    </row>
    <row r="25" spans="1:10" s="160" customFormat="1" ht="10.15" customHeight="1">
      <c r="A25" s="161"/>
      <c r="B25" s="161"/>
      <c r="C25" s="164"/>
      <c r="D25" s="162"/>
      <c r="E25" s="163"/>
      <c r="F25" s="162"/>
      <c r="G25" s="333"/>
      <c r="H25" s="319"/>
      <c r="I25" s="382"/>
      <c r="J25" s="175"/>
    </row>
    <row r="26" spans="1:10" s="160" customFormat="1" ht="10.15" customHeight="1">
      <c r="A26" s="161"/>
      <c r="B26" s="161"/>
      <c r="C26" s="164"/>
      <c r="D26" s="162"/>
      <c r="E26" s="163"/>
      <c r="F26" s="162"/>
      <c r="G26" s="333"/>
      <c r="H26" s="319"/>
      <c r="I26" s="382"/>
      <c r="J26" s="166"/>
    </row>
    <row r="27" spans="1:10" s="160" customFormat="1" ht="12.75" customHeight="1">
      <c r="A27" s="161"/>
      <c r="B27" s="161"/>
      <c r="C27" s="164" t="s">
        <v>493</v>
      </c>
      <c r="D27" s="162"/>
      <c r="E27" s="163" t="s">
        <v>486</v>
      </c>
      <c r="F27" s="162" t="s">
        <v>7</v>
      </c>
      <c r="G27" s="333">
        <v>3</v>
      </c>
      <c r="H27" s="319"/>
      <c r="I27" s="382">
        <f>H27*G27</f>
        <v>0</v>
      </c>
      <c r="J27" s="166"/>
    </row>
    <row r="28" spans="1:10" s="160" customFormat="1" ht="12.75" hidden="1" customHeight="1">
      <c r="A28" s="161"/>
      <c r="B28" s="161"/>
      <c r="C28" s="164"/>
      <c r="D28" s="162"/>
      <c r="E28" s="163"/>
      <c r="F28" s="162"/>
      <c r="G28" s="333"/>
      <c r="H28" s="474"/>
      <c r="I28" s="382"/>
      <c r="J28" s="166"/>
    </row>
    <row r="29" spans="1:10" s="160" customFormat="1" ht="12.75" hidden="1" customHeight="1">
      <c r="A29" s="161"/>
      <c r="B29" s="161"/>
      <c r="C29" s="164"/>
      <c r="D29" s="162"/>
      <c r="E29" s="163"/>
      <c r="F29" s="162"/>
      <c r="G29" s="333"/>
      <c r="H29" s="474"/>
      <c r="I29" s="382"/>
      <c r="J29" s="166"/>
    </row>
    <row r="30" spans="1:10" s="160" customFormat="1" ht="12.75" hidden="1" customHeight="1">
      <c r="A30" s="161"/>
      <c r="B30" s="161"/>
      <c r="C30" s="164"/>
      <c r="D30" s="162"/>
      <c r="E30" s="163"/>
      <c r="F30" s="162"/>
      <c r="G30" s="333"/>
      <c r="H30" s="474"/>
      <c r="I30" s="382"/>
      <c r="J30" s="166"/>
    </row>
    <row r="31" spans="1:10" s="160" customFormat="1" ht="12.75" hidden="1" customHeight="1">
      <c r="A31" s="161"/>
      <c r="B31" s="161"/>
      <c r="C31" s="164"/>
      <c r="D31" s="162"/>
      <c r="E31" s="163"/>
      <c r="F31" s="162"/>
      <c r="G31" s="333"/>
      <c r="H31" s="474"/>
      <c r="I31" s="382"/>
      <c r="J31" s="166"/>
    </row>
    <row r="32" spans="1:10" s="160" customFormat="1" ht="12.75" hidden="1" customHeight="1">
      <c r="A32" s="161"/>
      <c r="B32" s="161"/>
      <c r="C32" s="164"/>
      <c r="D32" s="162"/>
      <c r="E32" s="163"/>
      <c r="F32" s="162"/>
      <c r="G32" s="333"/>
      <c r="H32" s="474"/>
      <c r="I32" s="382"/>
      <c r="J32" s="166"/>
    </row>
    <row r="33" spans="1:11" s="160" customFormat="1" ht="12.75" hidden="1" customHeight="1">
      <c r="A33" s="161"/>
      <c r="B33" s="161"/>
      <c r="C33" s="164"/>
      <c r="D33" s="162"/>
      <c r="E33" s="163"/>
      <c r="F33" s="162"/>
      <c r="G33" s="333"/>
      <c r="H33" s="474"/>
      <c r="I33" s="382"/>
      <c r="J33" s="166"/>
    </row>
    <row r="34" spans="1:11" s="160" customFormat="1" ht="12.75" hidden="1" customHeight="1">
      <c r="A34" s="161"/>
      <c r="B34" s="161"/>
      <c r="C34" s="164"/>
      <c r="D34" s="162"/>
      <c r="E34" s="163"/>
      <c r="F34" s="162"/>
      <c r="G34" s="333"/>
      <c r="H34" s="474"/>
      <c r="I34" s="382"/>
      <c r="J34" s="166"/>
    </row>
    <row r="35" spans="1:11" s="160" customFormat="1" ht="12.75" hidden="1" customHeight="1">
      <c r="A35" s="161"/>
      <c r="B35" s="161"/>
      <c r="C35" s="164"/>
      <c r="D35" s="162"/>
      <c r="E35" s="163"/>
      <c r="F35" s="162"/>
      <c r="G35" s="333"/>
      <c r="H35" s="474"/>
      <c r="I35" s="382"/>
      <c r="J35" s="166"/>
    </row>
    <row r="36" spans="1:11" s="160" customFormat="1" ht="12.75" hidden="1" customHeight="1">
      <c r="A36" s="161"/>
      <c r="B36" s="161"/>
      <c r="C36" s="164"/>
      <c r="D36" s="162"/>
      <c r="E36" s="163"/>
      <c r="F36" s="162"/>
      <c r="G36" s="333"/>
      <c r="H36" s="474"/>
      <c r="I36" s="382"/>
      <c r="J36" s="166"/>
    </row>
    <row r="37" spans="1:11" s="160" customFormat="1" ht="12.75" hidden="1" customHeight="1">
      <c r="A37" s="161"/>
      <c r="B37" s="161"/>
      <c r="C37" s="164"/>
      <c r="D37" s="162"/>
      <c r="E37" s="163"/>
      <c r="F37" s="162"/>
      <c r="G37" s="333"/>
      <c r="H37" s="474"/>
      <c r="I37" s="382"/>
      <c r="J37" s="166"/>
    </row>
    <row r="38" spans="1:11" s="160" customFormat="1" ht="12.75" hidden="1" customHeight="1">
      <c r="A38" s="161"/>
      <c r="B38" s="161"/>
      <c r="C38" s="164"/>
      <c r="D38" s="162"/>
      <c r="E38" s="163"/>
      <c r="F38" s="162"/>
      <c r="G38" s="333"/>
      <c r="H38" s="474"/>
      <c r="I38" s="382"/>
      <c r="J38" s="166"/>
    </row>
    <row r="39" spans="1:11" s="160" customFormat="1" ht="12.75" hidden="1" customHeight="1">
      <c r="A39" s="161"/>
      <c r="B39" s="161"/>
      <c r="C39" s="164"/>
      <c r="D39" s="162"/>
      <c r="E39" s="163"/>
      <c r="F39" s="162"/>
      <c r="G39" s="333"/>
      <c r="H39" s="474"/>
      <c r="I39" s="382"/>
      <c r="J39" s="166"/>
    </row>
    <row r="40" spans="1:11" s="160" customFormat="1" ht="12.75" hidden="1" customHeight="1">
      <c r="A40" s="161"/>
      <c r="B40" s="161"/>
      <c r="C40" s="164"/>
      <c r="D40" s="162"/>
      <c r="E40" s="163"/>
      <c r="F40" s="162"/>
      <c r="G40" s="333"/>
      <c r="H40" s="474"/>
      <c r="I40" s="382"/>
      <c r="J40" s="166"/>
    </row>
    <row r="41" spans="1:11" s="160" customFormat="1" ht="12.75" hidden="1" customHeight="1">
      <c r="A41" s="161"/>
      <c r="B41" s="161"/>
      <c r="C41" s="164"/>
      <c r="D41" s="162"/>
      <c r="E41" s="163"/>
      <c r="F41" s="162"/>
      <c r="G41" s="333"/>
      <c r="H41" s="474"/>
      <c r="I41" s="382"/>
      <c r="J41" s="166"/>
    </row>
    <row r="42" spans="1:11" s="160" customFormat="1" ht="10.15" customHeight="1">
      <c r="A42" s="161"/>
      <c r="B42" s="161"/>
      <c r="C42" s="171"/>
      <c r="D42" s="169"/>
      <c r="E42" s="170"/>
      <c r="F42" s="169"/>
      <c r="G42" s="168"/>
      <c r="H42" s="475"/>
      <c r="I42" s="479"/>
      <c r="J42" s="166"/>
    </row>
    <row r="43" spans="1:11" s="160" customFormat="1" ht="22.5" customHeight="1">
      <c r="A43" s="161"/>
      <c r="B43" s="161"/>
      <c r="C43" s="551" t="s">
        <v>81</v>
      </c>
      <c r="D43" s="552"/>
      <c r="E43" s="552"/>
      <c r="F43" s="552"/>
      <c r="G43" s="552"/>
      <c r="H43" s="553"/>
      <c r="I43" s="491">
        <f>SUM(I9:I42)</f>
        <v>0</v>
      </c>
      <c r="J43" s="166"/>
      <c r="K43" s="387"/>
    </row>
    <row r="44" spans="1:11" s="160" customFormat="1" ht="10.15" customHeight="1">
      <c r="A44" s="161"/>
      <c r="B44" s="161"/>
      <c r="C44" s="492"/>
      <c r="D44" s="492"/>
      <c r="E44" s="492"/>
      <c r="F44" s="492"/>
      <c r="G44" s="492"/>
      <c r="H44" s="492"/>
      <c r="I44" s="493"/>
      <c r="J44" s="166"/>
    </row>
    <row r="45" spans="1:11" s="1" customFormat="1" ht="24" customHeight="1">
      <c r="C45" s="174"/>
      <c r="D45" s="4"/>
      <c r="E45" s="550"/>
      <c r="F45" s="550"/>
      <c r="G45" s="550"/>
      <c r="H45" s="550"/>
      <c r="I45" s="480"/>
    </row>
    <row r="46" spans="1:11" s="1" customFormat="1" ht="24" customHeight="1">
      <c r="C46" s="174"/>
      <c r="D46" s="4"/>
      <c r="E46" s="173"/>
      <c r="F46" s="173"/>
      <c r="G46" s="325"/>
      <c r="H46" s="476"/>
      <c r="I46" s="480"/>
    </row>
    <row r="47" spans="1:11" s="1" customFormat="1" ht="24" customHeight="1">
      <c r="C47" s="174"/>
      <c r="D47" s="4"/>
      <c r="E47" s="173"/>
      <c r="F47" s="173"/>
      <c r="G47" s="325"/>
      <c r="H47" s="476"/>
      <c r="I47" s="480"/>
    </row>
    <row r="49" spans="3:9" ht="29.25" customHeight="1">
      <c r="C49" s="19"/>
      <c r="D49" s="19"/>
      <c r="E49" s="19"/>
      <c r="F49" s="19"/>
      <c r="G49" s="320"/>
      <c r="H49" s="477"/>
      <c r="I49" s="481"/>
    </row>
    <row r="50" spans="3:9" ht="6" customHeight="1">
      <c r="C50" s="19"/>
      <c r="D50" s="19"/>
      <c r="E50" s="19"/>
      <c r="F50" s="19"/>
      <c r="G50" s="320"/>
      <c r="H50" s="477"/>
      <c r="I50" s="481"/>
    </row>
  </sheetData>
  <mergeCells count="9">
    <mergeCell ref="E45:H45"/>
    <mergeCell ref="C43:H43"/>
    <mergeCell ref="H6:H7"/>
    <mergeCell ref="I6:I7"/>
    <mergeCell ref="C6:C7"/>
    <mergeCell ref="D6:D7"/>
    <mergeCell ref="E6:E7"/>
    <mergeCell ref="F6:F7"/>
    <mergeCell ref="G6:G7"/>
  </mergeCells>
  <phoneticPr fontId="62" type="noConversion"/>
  <pageMargins left="0.70866141732283472" right="0.70866141732283472" top="0.74803149606299213" bottom="0.74803149606299213" header="0.31496062992125984" footer="0.31496062992125984"/>
  <pageSetup paperSize="9" scale="56" firstPageNumber="13" orientation="portrait" useFirstPageNumber="1" r:id="rId1"/>
  <headerFooter>
    <oddFooter>&amp;CC2-&amp;P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6"/>
  <sheetViews>
    <sheetView showGridLines="0" showZeros="0" view="pageBreakPreview" topLeftCell="A6" zoomScaleSheetLayoutView="100" workbookViewId="0">
      <selection activeCell="G23" sqref="G23"/>
    </sheetView>
  </sheetViews>
  <sheetFormatPr defaultColWidth="8.81640625" defaultRowHeight="12.5"/>
  <cols>
    <col min="1" max="1" width="4.7265625" style="19" customWidth="1"/>
    <col min="2" max="2" width="0.7265625" style="19" customWidth="1"/>
    <col min="3" max="3" width="6.7265625" style="8" customWidth="1"/>
    <col min="4" max="4" width="11" style="7" customWidth="1"/>
    <col min="5" max="5" width="38.7265625" style="6" customWidth="1"/>
    <col min="6" max="6" width="8.7265625" style="9" customWidth="1"/>
    <col min="7" max="7" width="13.26953125" style="16" customWidth="1"/>
    <col min="8" max="8" width="13.81640625" style="482" customWidth="1"/>
    <col min="9" max="9" width="19.7265625" style="481" customWidth="1"/>
    <col min="10" max="10" width="5.6328125" style="19" customWidth="1"/>
    <col min="11" max="16384" width="8.81640625" style="19"/>
  </cols>
  <sheetData>
    <row r="1" spans="1:10" s="110" customFormat="1">
      <c r="C1" s="185"/>
      <c r="D1" s="165"/>
      <c r="G1" s="184"/>
      <c r="H1" s="392"/>
      <c r="I1" s="392"/>
    </row>
    <row r="2" spans="1:10" customFormat="1" ht="6" customHeight="1">
      <c r="A2" s="1"/>
      <c r="B2" s="1"/>
      <c r="C2" s="17"/>
      <c r="D2" s="17"/>
      <c r="E2" s="115"/>
      <c r="F2" s="1"/>
      <c r="G2" s="114"/>
      <c r="H2" s="390"/>
      <c r="I2" s="390"/>
      <c r="J2" s="1"/>
    </row>
    <row r="3" spans="1:10" customFormat="1" ht="13">
      <c r="A3" s="110"/>
      <c r="B3" s="110"/>
      <c r="C3" s="17" t="str">
        <f>'1 - P &amp; G'!C3</f>
        <v>BID NO. …...............................</v>
      </c>
      <c r="D3" s="388" t="s">
        <v>463</v>
      </c>
      <c r="E3" s="65"/>
      <c r="F3" s="64"/>
      <c r="G3" s="63"/>
      <c r="H3" s="410"/>
      <c r="I3" s="415"/>
      <c r="J3" s="113"/>
    </row>
    <row r="4" spans="1:10" customFormat="1" ht="13">
      <c r="A4" s="110"/>
      <c r="B4" s="110"/>
      <c r="C4" s="17" t="str">
        <f>'1 - P &amp; G'!C4</f>
        <v>UPGRADE OF MPHUTHUMI MAFUMBATHA STADIUM</v>
      </c>
      <c r="D4" s="67"/>
      <c r="E4" s="65"/>
      <c r="F4" s="64"/>
      <c r="G4" s="66"/>
      <c r="H4" s="410"/>
      <c r="I4" s="416"/>
      <c r="J4" s="111"/>
    </row>
    <row r="5" spans="1:10" s="155" customFormat="1" ht="13">
      <c r="C5" s="157" t="s">
        <v>494</v>
      </c>
      <c r="D5" s="156"/>
      <c r="F5" s="154"/>
      <c r="G5" s="154"/>
      <c r="H5" s="556"/>
      <c r="I5" s="556"/>
    </row>
    <row r="6" spans="1:10" s="155" customFormat="1" ht="12.75" customHeight="1">
      <c r="C6" s="542" t="s">
        <v>105</v>
      </c>
      <c r="D6" s="543" t="s">
        <v>104</v>
      </c>
      <c r="E6" s="544" t="s">
        <v>103</v>
      </c>
      <c r="F6" s="543" t="s">
        <v>50</v>
      </c>
      <c r="G6" s="543" t="s">
        <v>416</v>
      </c>
      <c r="H6" s="541" t="s">
        <v>51</v>
      </c>
      <c r="I6" s="541" t="s">
        <v>413</v>
      </c>
    </row>
    <row r="7" spans="1:10" s="110" customFormat="1">
      <c r="C7" s="542"/>
      <c r="D7" s="543"/>
      <c r="E7" s="544"/>
      <c r="F7" s="543"/>
      <c r="G7" s="543"/>
      <c r="H7" s="541"/>
      <c r="I7" s="541"/>
    </row>
    <row r="8" spans="1:10" s="110" customFormat="1" ht="13">
      <c r="C8" s="143"/>
      <c r="D8" s="144"/>
      <c r="E8" s="144"/>
      <c r="F8" s="144"/>
      <c r="G8" s="144"/>
      <c r="H8" s="394"/>
      <c r="I8" s="394"/>
    </row>
    <row r="9" spans="1:10" ht="26">
      <c r="C9" s="5">
        <v>5</v>
      </c>
      <c r="D9" s="181"/>
      <c r="E9" s="485" t="s">
        <v>494</v>
      </c>
      <c r="F9" s="18"/>
      <c r="G9" s="377"/>
      <c r="H9" s="338"/>
      <c r="I9" s="484"/>
    </row>
    <row r="10" spans="1:10">
      <c r="C10" s="5"/>
      <c r="D10" s="102" t="s">
        <v>315</v>
      </c>
      <c r="E10" s="14"/>
      <c r="F10" s="18"/>
      <c r="G10" s="378"/>
      <c r="H10" s="338"/>
      <c r="I10" s="484"/>
    </row>
    <row r="11" spans="1:10" s="150" customFormat="1" ht="13">
      <c r="C11" s="153" t="s">
        <v>497</v>
      </c>
      <c r="D11" s="20"/>
      <c r="E11" s="379" t="s">
        <v>314</v>
      </c>
      <c r="F11" s="15"/>
      <c r="G11" s="15"/>
      <c r="H11" s="483"/>
      <c r="I11" s="483"/>
      <c r="J11" s="151"/>
    </row>
    <row r="12" spans="1:10" s="150" customFormat="1" ht="13">
      <c r="C12" s="153"/>
      <c r="D12" s="20"/>
      <c r="E12" s="379"/>
      <c r="F12" s="15"/>
      <c r="G12" s="15"/>
      <c r="H12" s="483"/>
      <c r="I12" s="483"/>
      <c r="J12" s="151"/>
    </row>
    <row r="13" spans="1:10" s="150" customFormat="1" ht="75.5">
      <c r="C13" s="153" t="s">
        <v>55</v>
      </c>
      <c r="D13" s="159"/>
      <c r="E13" s="3" t="s">
        <v>495</v>
      </c>
      <c r="F13" s="494" t="s">
        <v>0</v>
      </c>
      <c r="G13" s="495">
        <v>1</v>
      </c>
      <c r="H13" s="496">
        <v>2000000</v>
      </c>
      <c r="I13" s="497">
        <f>G13*H13</f>
        <v>2000000</v>
      </c>
      <c r="J13" s="151"/>
    </row>
    <row r="14" spans="1:10" s="110" customFormat="1" ht="13.9" customHeight="1">
      <c r="C14" s="130"/>
      <c r="D14" s="159"/>
      <c r="E14" s="3"/>
      <c r="F14" s="380"/>
      <c r="G14" s="71"/>
      <c r="H14" s="412"/>
      <c r="I14" s="412"/>
    </row>
    <row r="15" spans="1:10" s="110" customFormat="1" ht="13.9" customHeight="1">
      <c r="C15" s="130" t="s">
        <v>498</v>
      </c>
      <c r="D15" s="159"/>
      <c r="E15" s="3" t="s">
        <v>502</v>
      </c>
      <c r="F15" s="380" t="s">
        <v>46</v>
      </c>
      <c r="G15" s="381">
        <f>I13</f>
        <v>2000000</v>
      </c>
      <c r="H15" s="412" t="s">
        <v>461</v>
      </c>
      <c r="I15" s="412"/>
    </row>
    <row r="16" spans="1:10" s="110" customFormat="1" ht="13.9" customHeight="1">
      <c r="C16" s="130"/>
      <c r="D16" s="159"/>
      <c r="E16" s="3"/>
      <c r="F16" s="380"/>
      <c r="G16" s="381"/>
      <c r="H16" s="412"/>
      <c r="I16" s="412"/>
    </row>
    <row r="17" spans="3:9" s="110" customFormat="1" ht="13.9" customHeight="1">
      <c r="C17" s="130" t="s">
        <v>499</v>
      </c>
      <c r="D17" s="159"/>
      <c r="E17" s="498" t="s">
        <v>500</v>
      </c>
      <c r="F17" s="380"/>
      <c r="G17" s="381"/>
      <c r="H17" s="412"/>
      <c r="I17" s="412"/>
    </row>
    <row r="18" spans="3:9" s="110" customFormat="1" ht="13.9" customHeight="1">
      <c r="C18" s="130"/>
      <c r="D18" s="159"/>
      <c r="E18" s="498"/>
      <c r="F18" s="380"/>
      <c r="G18" s="381"/>
      <c r="H18" s="412"/>
      <c r="I18" s="412"/>
    </row>
    <row r="19" spans="3:9" s="110" customFormat="1" ht="13.9" customHeight="1">
      <c r="C19" s="130" t="s">
        <v>501</v>
      </c>
      <c r="D19" s="159"/>
      <c r="E19" s="3" t="s">
        <v>503</v>
      </c>
      <c r="F19" s="380" t="s">
        <v>406</v>
      </c>
      <c r="G19" s="381">
        <v>4</v>
      </c>
      <c r="H19" s="412"/>
      <c r="I19" s="412"/>
    </row>
    <row r="20" spans="3:9" s="110" customFormat="1" ht="13.9" customHeight="1">
      <c r="C20" s="130"/>
      <c r="D20" s="159"/>
      <c r="E20" s="3"/>
      <c r="F20" s="380"/>
      <c r="G20" s="381"/>
      <c r="H20" s="412"/>
      <c r="I20" s="412"/>
    </row>
    <row r="21" spans="3:9" s="110" customFormat="1" ht="13.9" customHeight="1">
      <c r="C21" s="130" t="s">
        <v>504</v>
      </c>
      <c r="D21" s="159"/>
      <c r="E21" s="3" t="s">
        <v>505</v>
      </c>
      <c r="F21" s="380" t="s">
        <v>406</v>
      </c>
      <c r="G21" s="381">
        <v>2</v>
      </c>
      <c r="H21" s="412"/>
      <c r="I21" s="412"/>
    </row>
    <row r="22" spans="3:9" s="110" customFormat="1" ht="13.9" customHeight="1">
      <c r="C22" s="130"/>
      <c r="D22" s="159"/>
      <c r="E22" s="3"/>
      <c r="F22" s="380"/>
      <c r="G22" s="381"/>
      <c r="H22" s="412"/>
      <c r="I22" s="412"/>
    </row>
    <row r="23" spans="3:9" s="110" customFormat="1" ht="25.5" customHeight="1">
      <c r="C23" s="130" t="s">
        <v>506</v>
      </c>
      <c r="D23" s="159"/>
      <c r="E23" s="3" t="s">
        <v>507</v>
      </c>
      <c r="F23" s="494" t="s">
        <v>406</v>
      </c>
      <c r="G23" s="499">
        <v>2</v>
      </c>
      <c r="H23" s="412"/>
      <c r="I23" s="412"/>
    </row>
    <row r="24" spans="3:9" s="110" customFormat="1" ht="13.9" customHeight="1">
      <c r="C24" s="130"/>
      <c r="D24" s="159"/>
      <c r="E24" s="3"/>
      <c r="F24" s="380"/>
      <c r="G24" s="381"/>
      <c r="H24" s="412"/>
      <c r="I24" s="412"/>
    </row>
    <row r="25" spans="3:9" s="110" customFormat="1">
      <c r="C25" s="130"/>
      <c r="D25" s="37"/>
      <c r="E25" s="123"/>
      <c r="F25" s="37"/>
      <c r="G25" s="37"/>
      <c r="H25" s="412"/>
      <c r="I25" s="412"/>
    </row>
    <row r="26" spans="3:9" ht="19.5" customHeight="1">
      <c r="C26" s="518" t="s">
        <v>81</v>
      </c>
      <c r="D26" s="518"/>
      <c r="E26" s="518"/>
      <c r="F26" s="518"/>
      <c r="G26" s="518"/>
      <c r="H26" s="518"/>
      <c r="I26" s="417"/>
    </row>
  </sheetData>
  <mergeCells count="9">
    <mergeCell ref="C26:H26"/>
    <mergeCell ref="I6:I7"/>
    <mergeCell ref="H5:I5"/>
    <mergeCell ref="C6:C7"/>
    <mergeCell ref="D6:D7"/>
    <mergeCell ref="E6:E7"/>
    <mergeCell ref="F6:F7"/>
    <mergeCell ref="G6:G7"/>
    <mergeCell ref="H6:H7"/>
  </mergeCells>
  <pageMargins left="0.70866141732283472" right="0.70866141732283472" top="0.74803149606299213" bottom="0.74803149606299213" header="0.31496062992125984" footer="0.31496062992125984"/>
  <pageSetup paperSize="9" scale="59" firstPageNumber="29" orientation="portrait" useFirstPageNumber="1" r:id="rId1"/>
  <headerFooter>
    <oddFooter>&amp;CC2-&amp;P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1:K64"/>
  <sheetViews>
    <sheetView showGridLines="0" view="pageBreakPreview" zoomScale="85" zoomScaleSheetLayoutView="85" workbookViewId="0">
      <selection activeCell="C25" sqref="C25:D25"/>
    </sheetView>
  </sheetViews>
  <sheetFormatPr defaultRowHeight="12.5"/>
  <cols>
    <col min="2" max="2" width="6.26953125" customWidth="1"/>
    <col min="3" max="3" width="13.08984375" style="186" customWidth="1"/>
    <col min="4" max="4" width="58.6328125" customWidth="1"/>
    <col min="5" max="5" width="17.6328125" customWidth="1"/>
    <col min="6" max="7" width="32.7265625" customWidth="1"/>
    <col min="8" max="8" width="9.08984375" style="186" customWidth="1"/>
  </cols>
  <sheetData>
    <row r="1" spans="3:8">
      <c r="C1"/>
      <c r="H1"/>
    </row>
    <row r="2" spans="3:8" ht="12.75" customHeight="1">
      <c r="C2" s="384" t="str">
        <f>'5 - Supply and Install Oval'!C3</f>
        <v>BID NO. …...............................</v>
      </c>
      <c r="D2" s="388" t="s">
        <v>472</v>
      </c>
      <c r="E2" s="385"/>
      <c r="F2" s="196"/>
      <c r="G2" s="196"/>
      <c r="H2"/>
    </row>
    <row r="3" spans="3:8" ht="13">
      <c r="C3" s="385" t="str">
        <f>'5 - Supply and Install Oval'!C4</f>
        <v>UPGRADE OF MPHUTHUMI MAFUMBATHA STADIUM</v>
      </c>
      <c r="D3" s="385"/>
      <c r="E3" s="385"/>
      <c r="F3" s="196"/>
      <c r="G3" s="196"/>
      <c r="H3"/>
    </row>
    <row r="4" spans="3:8" ht="13">
      <c r="C4"/>
      <c r="D4" s="562"/>
      <c r="E4" s="562"/>
      <c r="F4" s="562"/>
      <c r="H4"/>
    </row>
    <row r="5" spans="3:8">
      <c r="C5" s="561"/>
      <c r="D5" s="561"/>
      <c r="E5" s="561"/>
      <c r="F5" s="195"/>
      <c r="G5" s="195"/>
      <c r="H5"/>
    </row>
    <row r="6" spans="3:8" ht="51.75" customHeight="1">
      <c r="C6" s="188"/>
      <c r="D6" s="188"/>
      <c r="E6" s="187"/>
      <c r="F6" s="187"/>
      <c r="G6" s="187"/>
      <c r="H6"/>
    </row>
    <row r="7" spans="3:8" ht="13">
      <c r="C7" s="558" t="s">
        <v>317</v>
      </c>
      <c r="D7" s="558"/>
      <c r="E7" s="558"/>
      <c r="F7" s="194"/>
      <c r="G7" s="194"/>
      <c r="H7"/>
    </row>
    <row r="8" spans="3:8">
      <c r="C8" s="188"/>
      <c r="D8" s="188"/>
      <c r="E8" s="187"/>
      <c r="F8" s="187"/>
      <c r="G8" s="187"/>
      <c r="H8"/>
    </row>
    <row r="9" spans="3:8" ht="13">
      <c r="C9" s="193" t="s">
        <v>13</v>
      </c>
      <c r="D9" s="193" t="s">
        <v>14</v>
      </c>
      <c r="E9" s="192" t="s">
        <v>436</v>
      </c>
      <c r="F9" s="191"/>
      <c r="G9" s="191"/>
      <c r="H9"/>
    </row>
    <row r="10" spans="3:8">
      <c r="C10" s="188"/>
      <c r="E10" s="187"/>
      <c r="F10" s="187"/>
      <c r="G10" s="187"/>
      <c r="H10"/>
    </row>
    <row r="11" spans="3:8">
      <c r="C11" s="188" t="s">
        <v>15</v>
      </c>
      <c r="D11" s="188" t="s">
        <v>16</v>
      </c>
      <c r="E11" s="190">
        <f>'1 - P &amp; G'!I235</f>
        <v>0</v>
      </c>
      <c r="F11" s="187"/>
      <c r="G11" s="187"/>
      <c r="H11" s="189"/>
    </row>
    <row r="12" spans="3:8">
      <c r="C12" s="188"/>
      <c r="D12" s="188"/>
      <c r="E12" s="187"/>
      <c r="F12" s="187"/>
      <c r="G12" s="187"/>
      <c r="H12"/>
    </row>
    <row r="13" spans="3:8">
      <c r="C13" s="188" t="s">
        <v>17</v>
      </c>
      <c r="D13" s="188" t="s">
        <v>316</v>
      </c>
      <c r="E13" s="190">
        <f>'2 - Dayworks'!I119</f>
        <v>0</v>
      </c>
      <c r="F13" s="187"/>
      <c r="G13" s="187"/>
      <c r="H13" s="189"/>
    </row>
    <row r="14" spans="3:8">
      <c r="C14" s="188"/>
      <c r="D14" s="188"/>
      <c r="E14" s="187"/>
      <c r="F14" s="187"/>
      <c r="G14" s="187"/>
      <c r="H14"/>
    </row>
    <row r="15" spans="3:8">
      <c r="C15" s="188" t="s">
        <v>18</v>
      </c>
      <c r="D15" s="75" t="s">
        <v>40</v>
      </c>
      <c r="E15" s="190">
        <f>'3 - Site Clearance'!I57</f>
        <v>0</v>
      </c>
      <c r="F15" s="187"/>
      <c r="G15" s="187"/>
      <c r="H15" s="189"/>
    </row>
    <row r="16" spans="3:8">
      <c r="C16" s="188"/>
      <c r="D16" s="188"/>
      <c r="E16" s="187"/>
      <c r="F16" s="187"/>
      <c r="G16" s="187"/>
      <c r="H16" s="189"/>
    </row>
    <row r="17" spans="3:8">
      <c r="C17" s="188" t="s">
        <v>19</v>
      </c>
      <c r="D17" s="188" t="s">
        <v>481</v>
      </c>
      <c r="E17" s="190">
        <f>'4 - Supply and Install Clear-Vu'!I43</f>
        <v>0</v>
      </c>
      <c r="F17" s="187"/>
      <c r="G17" s="187"/>
      <c r="H17" s="189"/>
    </row>
    <row r="18" spans="3:8">
      <c r="C18" s="188"/>
      <c r="D18" s="188"/>
      <c r="E18" s="187"/>
      <c r="F18" s="187"/>
      <c r="G18" s="187"/>
      <c r="H18" s="189"/>
    </row>
    <row r="19" spans="3:8">
      <c r="C19" s="188" t="s">
        <v>20</v>
      </c>
      <c r="D19" s="188" t="s">
        <v>496</v>
      </c>
      <c r="E19" s="190">
        <f>'5 - Supply and Install Oval'!I26</f>
        <v>0</v>
      </c>
      <c r="F19" s="187"/>
      <c r="G19" s="187"/>
      <c r="H19" s="189"/>
    </row>
    <row r="20" spans="3:8">
      <c r="C20" s="188"/>
      <c r="D20" s="188"/>
      <c r="E20" s="187"/>
      <c r="F20" s="187"/>
      <c r="G20" s="187"/>
      <c r="H20" s="189"/>
    </row>
    <row r="21" spans="3:8">
      <c r="C21" s="559" t="s">
        <v>344</v>
      </c>
      <c r="D21" s="560"/>
      <c r="E21" s="348">
        <f>E11+E13+E15+E17+E19</f>
        <v>0</v>
      </c>
      <c r="F21" s="187"/>
      <c r="G21" s="187"/>
      <c r="H21" s="189"/>
    </row>
    <row r="22" spans="3:8">
      <c r="C22" s="188"/>
      <c r="D22" s="188"/>
      <c r="E22" s="187"/>
      <c r="F22" s="187"/>
      <c r="G22" s="187"/>
      <c r="H22"/>
    </row>
    <row r="23" spans="3:8">
      <c r="C23" s="188"/>
      <c r="D23" s="347" t="s">
        <v>433</v>
      </c>
      <c r="E23" s="349">
        <f>E21*0.1</f>
        <v>0</v>
      </c>
      <c r="F23" s="187"/>
      <c r="G23" s="187"/>
      <c r="H23"/>
    </row>
    <row r="24" spans="3:8">
      <c r="C24" s="188"/>
      <c r="D24" s="347"/>
      <c r="E24" s="349"/>
      <c r="F24" s="187"/>
      <c r="G24" s="187"/>
      <c r="H24"/>
    </row>
    <row r="25" spans="3:8">
      <c r="C25" s="559" t="s">
        <v>344</v>
      </c>
      <c r="D25" s="560"/>
      <c r="E25" s="187">
        <f>SUM(E21:E24)</f>
        <v>0</v>
      </c>
      <c r="F25" s="187"/>
      <c r="G25" s="187"/>
      <c r="H25"/>
    </row>
    <row r="26" spans="3:8">
      <c r="C26" s="188"/>
      <c r="E26" s="187"/>
      <c r="F26" s="187"/>
      <c r="G26" s="187"/>
      <c r="H26"/>
    </row>
    <row r="27" spans="3:8">
      <c r="C27" s="559" t="s">
        <v>434</v>
      </c>
      <c r="D27" s="560"/>
      <c r="E27" s="187">
        <f>E25*0.15</f>
        <v>0</v>
      </c>
      <c r="F27" s="187"/>
      <c r="G27" s="187"/>
      <c r="H27"/>
    </row>
    <row r="28" spans="3:8">
      <c r="C28" s="188"/>
      <c r="D28" s="1"/>
      <c r="E28" s="187"/>
      <c r="F28" s="187"/>
      <c r="G28" s="187"/>
      <c r="H28"/>
    </row>
    <row r="29" spans="3:8">
      <c r="C29" s="559" t="s">
        <v>435</v>
      </c>
      <c r="D29" s="560"/>
      <c r="E29" s="187">
        <f>SUM(E25:E28)</f>
        <v>0</v>
      </c>
      <c r="F29" s="187"/>
      <c r="G29" s="187"/>
      <c r="H29"/>
    </row>
    <row r="30" spans="3:8">
      <c r="C30" s="188"/>
      <c r="E30" s="187"/>
      <c r="F30" s="187"/>
      <c r="G30" s="187"/>
      <c r="H30"/>
    </row>
    <row r="31" spans="3:8">
      <c r="C31" s="188"/>
      <c r="E31" s="187"/>
      <c r="F31" s="187"/>
      <c r="G31" s="187"/>
      <c r="H31"/>
    </row>
    <row r="32" spans="3:8">
      <c r="C32" s="188"/>
      <c r="E32" s="187"/>
      <c r="F32" s="187"/>
      <c r="G32" s="187"/>
      <c r="H32"/>
    </row>
    <row r="33" spans="3:11">
      <c r="C33" s="188"/>
      <c r="E33" s="187"/>
      <c r="F33" s="187"/>
      <c r="G33" s="187"/>
      <c r="H33"/>
    </row>
    <row r="34" spans="3:11">
      <c r="C34" s="188"/>
      <c r="E34" s="187"/>
      <c r="F34" s="187"/>
      <c r="G34" s="187"/>
      <c r="H34"/>
    </row>
    <row r="35" spans="3:11">
      <c r="C35" s="188"/>
      <c r="E35" s="187"/>
      <c r="F35" s="187"/>
      <c r="G35" s="187"/>
      <c r="H35"/>
    </row>
    <row r="36" spans="3:11">
      <c r="C36" s="188"/>
      <c r="E36" s="187"/>
      <c r="F36" s="187"/>
      <c r="G36" s="187"/>
      <c r="H36"/>
    </row>
    <row r="37" spans="3:11" ht="13">
      <c r="C37" s="17"/>
      <c r="D37" s="388"/>
      <c r="E37" s="65"/>
      <c r="F37" s="64"/>
      <c r="G37" s="324"/>
      <c r="H37" s="63"/>
      <c r="I37" s="63"/>
      <c r="J37" s="63"/>
      <c r="K37" s="316"/>
    </row>
    <row r="38" spans="3:11" ht="13">
      <c r="C38" s="17"/>
      <c r="D38" s="67"/>
      <c r="E38" s="65"/>
      <c r="F38" s="64"/>
      <c r="G38" s="323"/>
      <c r="H38" s="183"/>
      <c r="I38" s="183"/>
      <c r="J38" s="66"/>
      <c r="K38" s="316"/>
    </row>
    <row r="39" spans="3:11">
      <c r="C39" s="188"/>
      <c r="D39" s="188"/>
      <c r="E39" s="187"/>
    </row>
    <row r="40" spans="3:11" ht="13">
      <c r="C40" s="557"/>
      <c r="D40" s="558"/>
      <c r="E40" s="558"/>
    </row>
    <row r="41" spans="3:11">
      <c r="C41" s="561"/>
      <c r="D41" s="561"/>
      <c r="E41" s="561"/>
    </row>
    <row r="42" spans="3:11" ht="13">
      <c r="C42" s="193"/>
      <c r="D42" s="193"/>
      <c r="E42" s="192"/>
    </row>
    <row r="43" spans="3:11">
      <c r="C43" s="188"/>
      <c r="E43" s="187"/>
    </row>
    <row r="44" spans="3:11">
      <c r="C44" s="188"/>
      <c r="D44" s="188"/>
      <c r="E44" s="187"/>
    </row>
    <row r="45" spans="3:11">
      <c r="C45" s="188"/>
      <c r="D45" s="188"/>
      <c r="E45" s="187"/>
    </row>
    <row r="46" spans="3:11">
      <c r="C46" s="188"/>
      <c r="D46" s="188"/>
      <c r="E46" s="187"/>
    </row>
    <row r="47" spans="3:11">
      <c r="C47" s="188"/>
      <c r="D47" s="188"/>
      <c r="E47" s="187"/>
    </row>
    <row r="48" spans="3:11">
      <c r="C48" s="188"/>
      <c r="D48" s="188"/>
      <c r="E48" s="187"/>
    </row>
    <row r="49" spans="3:5">
      <c r="C49" s="188"/>
      <c r="D49" s="188"/>
      <c r="E49" s="187"/>
    </row>
    <row r="50" spans="3:5">
      <c r="C50" s="188"/>
      <c r="D50" s="75"/>
      <c r="E50" s="187"/>
    </row>
    <row r="51" spans="3:5">
      <c r="C51" s="188"/>
      <c r="D51" s="188"/>
      <c r="E51" s="187"/>
    </row>
    <row r="52" spans="3:5">
      <c r="C52" s="188"/>
      <c r="D52" s="188"/>
      <c r="E52" s="187"/>
    </row>
    <row r="53" spans="3:5">
      <c r="C53" s="188"/>
      <c r="D53" s="188"/>
      <c r="E53" s="187"/>
    </row>
    <row r="54" spans="3:5">
      <c r="C54" s="188"/>
      <c r="D54" s="188"/>
      <c r="E54" s="187"/>
    </row>
    <row r="55" spans="3:5">
      <c r="C55" s="188"/>
      <c r="D55" s="188"/>
      <c r="E55" s="187"/>
    </row>
    <row r="56" spans="3:5">
      <c r="C56" s="559"/>
      <c r="D56" s="560"/>
      <c r="E56" s="349"/>
    </row>
    <row r="57" spans="3:5">
      <c r="C57" s="188"/>
      <c r="D57" s="188"/>
      <c r="E57" s="187"/>
    </row>
    <row r="58" spans="3:5">
      <c r="C58" s="188"/>
      <c r="D58" s="347"/>
      <c r="E58" s="349"/>
    </row>
    <row r="59" spans="3:5">
      <c r="C59" s="188"/>
      <c r="D59" s="347"/>
      <c r="E59" s="349"/>
    </row>
    <row r="60" spans="3:5">
      <c r="C60" s="559"/>
      <c r="D60" s="560"/>
      <c r="E60" s="187"/>
    </row>
    <row r="61" spans="3:5">
      <c r="C61" s="188"/>
      <c r="E61" s="187"/>
    </row>
    <row r="62" spans="3:5">
      <c r="C62" s="559"/>
      <c r="D62" s="560"/>
      <c r="E62" s="187"/>
    </row>
    <row r="63" spans="3:5">
      <c r="C63" s="188"/>
      <c r="D63" s="1"/>
      <c r="E63" s="187"/>
    </row>
    <row r="64" spans="3:5">
      <c r="C64" s="559"/>
      <c r="D64" s="560"/>
      <c r="E64" s="187"/>
    </row>
  </sheetData>
  <mergeCells count="13">
    <mergeCell ref="C29:D29"/>
    <mergeCell ref="C5:E5"/>
    <mergeCell ref="C7:E7"/>
    <mergeCell ref="C21:D21"/>
    <mergeCell ref="D4:F4"/>
    <mergeCell ref="C25:D25"/>
    <mergeCell ref="C27:D27"/>
    <mergeCell ref="C40:E40"/>
    <mergeCell ref="C56:D56"/>
    <mergeCell ref="C60:D60"/>
    <mergeCell ref="C62:D62"/>
    <mergeCell ref="C64:D64"/>
    <mergeCell ref="C41:E41"/>
  </mergeCells>
  <pageMargins left="0.70866141732283472" right="0.70866141732283472" top="0.74803149606299213" bottom="0.74803149606299213" header="0.31496062992125984" footer="0.31496062992125984"/>
  <pageSetup paperSize="9" scale="65" firstPageNumber="31" orientation="portrait" useFirstPageNumber="1" r:id="rId1"/>
  <headerFooter>
    <oddFooter>&amp;CC2-&amp;P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COVER PAGE</vt:lpstr>
      <vt:lpstr>MOS Register 80%</vt:lpstr>
      <vt:lpstr>1 - P &amp; G</vt:lpstr>
      <vt:lpstr>2 - Dayworks</vt:lpstr>
      <vt:lpstr>3 - Site Clearance</vt:lpstr>
      <vt:lpstr>4 - Supply and Install Clear-Vu</vt:lpstr>
      <vt:lpstr>5 - Supply and Install Oval</vt:lpstr>
      <vt:lpstr>Summary</vt:lpstr>
      <vt:lpstr>'1 - P &amp; G'!Print_Area</vt:lpstr>
      <vt:lpstr>'2 - Dayworks'!Print_Area</vt:lpstr>
      <vt:lpstr>'3 - Site Clearance'!Print_Area</vt:lpstr>
      <vt:lpstr>'4 - Supply and Install Clear-Vu'!Print_Area</vt:lpstr>
      <vt:lpstr>'5 - Supply and Install Oval'!Print_Area</vt:lpstr>
      <vt:lpstr>'COVER PAGE'!Print_Area</vt:lpstr>
      <vt:lpstr>Summary!Print_Area</vt:lpstr>
      <vt:lpstr>'1 - P &amp; G'!Print_Titles</vt:lpstr>
      <vt:lpstr>'2 - Dayworks'!Print_Titles</vt:lpstr>
      <vt:lpstr>'3 - Site Clearance'!Print_Titles</vt:lpstr>
      <vt:lpstr>'4 - Supply and Install Clear-Vu'!Print_Titles</vt:lpstr>
      <vt:lpstr>'5 - Supply and Install Oval'!Print_Titles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Milliner, Suzanne</dc:creator>
  <cp:lastModifiedBy>Mziwethu Mtetandaba</cp:lastModifiedBy>
  <cp:lastPrinted>2019-09-03T12:37:38Z</cp:lastPrinted>
  <dcterms:created xsi:type="dcterms:W3CDTF">1997-10-07T13:39:23Z</dcterms:created>
  <dcterms:modified xsi:type="dcterms:W3CDTF">2023-05-18T06:55:05Z</dcterms:modified>
</cp:coreProperties>
</file>