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kom-my.sharepoint.com/personal/pretorwa_eskom_co_za/Documents/1_HWF27_New/46000_BaaS/5. Commercial Documents/5.2 Tender/Tender Documents/"/>
    </mc:Choice>
  </mc:AlternateContent>
  <xr:revisionPtr revIDLastSave="57" documentId="8_{1FBC91A1-4BD6-481B-AB54-4773AA8626A4}" xr6:coauthVersionLast="47" xr6:coauthVersionMax="47" xr10:uidLastSave="{ED27F6F5-FEA5-4CFD-988C-4F23AE27B27B}"/>
  <bookViews>
    <workbookView xWindow="-109" yWindow="-109" windowWidth="26301" windowHeight="14169" activeTab="1" xr2:uid="{9D507F53-F6DB-41AA-913A-6036EE62E875}"/>
  </bookViews>
  <sheets>
    <sheet name="Gate Keepers" sheetId="1" r:id="rId1"/>
    <sheet name="Technical Evaluation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4" l="1"/>
  <c r="F14" i="4"/>
  <c r="H14" i="4" s="1"/>
  <c r="F11" i="4"/>
  <c r="F8" i="4"/>
  <c r="F2" i="4"/>
  <c r="H11" i="4" l="1"/>
  <c r="F23" i="4"/>
  <c r="F20" i="4"/>
  <c r="F17" i="4"/>
  <c r="F4" i="4"/>
  <c r="F6" i="4"/>
  <c r="H6" i="4" l="1"/>
  <c r="H4" i="4"/>
  <c r="H8" i="4"/>
  <c r="H23" i="4"/>
  <c r="H20" i="4"/>
  <c r="H17" i="4"/>
  <c r="H2" i="4"/>
  <c r="H26" i="4" l="1"/>
</calcChain>
</file>

<file path=xl/sharedStrings.xml><?xml version="1.0" encoding="utf-8"?>
<sst xmlns="http://schemas.openxmlformats.org/spreadsheetml/2006/main" count="93" uniqueCount="80">
  <si>
    <t>CATEGORY</t>
  </si>
  <si>
    <t>REQUIREMENTS</t>
  </si>
  <si>
    <t xml:space="preserve">DETAILS </t>
  </si>
  <si>
    <t>SELECTION</t>
  </si>
  <si>
    <t>SCORING</t>
  </si>
  <si>
    <t>WEIGHT</t>
  </si>
  <si>
    <t>W-SCORE</t>
  </si>
  <si>
    <t>RETURNABLES</t>
  </si>
  <si>
    <t>Ensure the provider meets industry standards and regulatory requirements.</t>
  </si>
  <si>
    <t>Yes</t>
  </si>
  <si>
    <t>No</t>
  </si>
  <si>
    <t>Solution Capability Chart and Compatibility Matrix</t>
  </si>
  <si>
    <t>X-Large</t>
  </si>
  <si>
    <t>Medium = 1 PB</t>
  </si>
  <si>
    <t>SCORING GUIDELINE</t>
  </si>
  <si>
    <t>SCORING CRITERIA</t>
  </si>
  <si>
    <t>Geographical Availability/Coverage</t>
  </si>
  <si>
    <t>Backup Solution Suite</t>
  </si>
  <si>
    <t>Mandatory Gatekeeper Requirement</t>
  </si>
  <si>
    <t>The supplier must satisfy this requirement before the weighted technical evaluation is considered.</t>
  </si>
  <si>
    <t>NO.</t>
  </si>
  <si>
    <t>CRITERION</t>
  </si>
  <si>
    <t>REQUIREMENT</t>
  </si>
  <si>
    <t>RETURNABLE EVIDENCE</t>
  </si>
  <si>
    <t>Vendor or Supplier Market Participation</t>
  </si>
  <si>
    <t>The supplier must confirm in writing that it is currently a BaaS or DRaaS provider with a local presence and has delivered these services continuously for at least three years.</t>
  </si>
  <si>
    <t>Signed self-declaration stating where the services were delivered, including company name, industry, contract duration and contact details. Eskom reserves the right to verify the information provided.</t>
  </si>
  <si>
    <t xml:space="preserve">Independent Compliance Assessment Report </t>
  </si>
  <si>
    <t>Security &amp; Compliance</t>
  </si>
  <si>
    <t>Is the supplier certified to ISO 27001?</t>
  </si>
  <si>
    <t>Valid certificate: score 5; no valid certificate: score 0.</t>
  </si>
  <si>
    <t>Has the supplier been certified or assessed at ITIL 4 Maturity Level 3 or higher by an accredited, independent ITIL assessor?</t>
  </si>
  <si>
    <t>Valid assessment report confirming Maturity Level 3 or higher: score 5; no valid assessment report: score 0.</t>
  </si>
  <si>
    <t>Is the supplier compliant with POPIA?</t>
  </si>
  <si>
    <t>Proof of compliance: score 5; no proof: score 0.</t>
  </si>
  <si>
    <t>Backup Coverage</t>
  </si>
  <si>
    <t>Over and above backing up Microsoft 365, including Entra ID, does the BaaS offering provide the capacity to back up workloads in the cloud?</t>
  </si>
  <si>
    <t>The offered solution must support Eskom's cloud agenda by enabling the backup of data hosted in the cloud by multiple hyperscalers.</t>
  </si>
  <si>
    <t>Back up across multiple hyperscalers</t>
  </si>
  <si>
    <t>Back up only the provider's own cloud platform</t>
  </si>
  <si>
    <t>No cloud backup offering</t>
  </si>
  <si>
    <t>Signed agreements or MoUs with cloud providers</t>
  </si>
  <si>
    <t>Elasticity across multiple hyperscalers: score 5; elasticity only on the provider's own cloud platform: score 2.</t>
  </si>
  <si>
    <t>Technical Support: Skills and Competency</t>
  </si>
  <si>
    <t>Does the vendor or supplier have staff with the appropriate training and competencies to render the service on-premises and in the cloud, as specified in Annexure L (SoW)?</t>
  </si>
  <si>
    <t>For the proposed backup solution(s), covering both hardware and software, confirm the number of certified engineers to be allocated to the contract.</t>
  </si>
  <si>
    <t>More than 5 certified engineers per discipline</t>
  </si>
  <si>
    <t>Fewer than 3 certified engineers per discipline</t>
  </si>
  <si>
    <t>1 certified engineer per discipline</t>
  </si>
  <si>
    <t>For each discipline, provide a CV and a copy of the applicable certification.</t>
  </si>
  <si>
    <t>Score 5 for five certified engineers, score 3 for certified engineers, and score 1 for one certified engineer.</t>
  </si>
  <si>
    <t>Is the vendor certified by the OEM(s) for the various tool(s) to be deployed to fulfil this requirement?</t>
  </si>
  <si>
    <t>The vendor must indicate whether it is certified for the proposed backup solution(s).</t>
  </si>
  <si>
    <t>Certified by the OEM for all proposed backup solutions/products</t>
  </si>
  <si>
    <t>Certified by the OEM for 60% of proposed backup solutions/products</t>
  </si>
  <si>
    <t>Certified by the OEM for less than 50% of proposed backup solutions/products</t>
  </si>
  <si>
    <t>Copies of the certificates for each proposed OEM product</t>
  </si>
  <si>
    <t>If the vendor is proposing a single product/backup solution that satisfies all requirements, it will receive full marks upon providing the certificates.</t>
  </si>
  <si>
    <t>Integration &amp; Compatibility of Infrastructure Management Tools</t>
  </si>
  <si>
    <t>Seamless integration with existing, well-known and widely used IT service management systems, such as service desk, monitoring and cloud orchestration tools.</t>
  </si>
  <si>
    <t>The deployed or adopted infrastructure management solution can be integrated with several IT operations management suites.</t>
  </si>
  <si>
    <t>No API development required</t>
  </si>
  <si>
    <t>Limited API development required</t>
  </si>
  <si>
    <t>Limited functionality</t>
  </si>
  <si>
    <t>No API development required for well-known and widely used ITSM systems: score 5; limited API development: score 3; standard API development: score 1; non-standard API development: score 0.</t>
  </si>
  <si>
    <t>Provide backup technical support to Eskom regional offices, power stations and customer walk-in centres.</t>
  </si>
  <si>
    <t>Does the vendor have technical resources in all regions of South Africa and within a 30 km radius of Eskom offices (refer to Annexure ??? for the list of sites)?</t>
  </si>
  <si>
    <t>Full coverage – nationwide</t>
  </si>
  <si>
    <t>Signed confirmation letter including the addresses of the regional offices</t>
  </si>
  <si>
    <t>National presence: score 5; no national presence: score 0.</t>
  </si>
  <si>
    <t>Partial coverage – major metros only</t>
  </si>
  <si>
    <t>Metros within a specific province</t>
  </si>
  <si>
    <t>Vendor Reputation, Capability &amp; Experience</t>
  </si>
  <si>
    <t>The vendor must demonstrate the capability to support a large organisation with hybrid IT offerings, including the management of large backup volumes (FET).</t>
  </si>
  <si>
    <t>X-Large = 4 PB</t>
  </si>
  <si>
    <t>Reference letter confirming where these services are rendered, their duration and the billing file</t>
  </si>
  <si>
    <t>X-Large: score 5; Large: score 3; Medium: score 2; below Medium: score 0.</t>
  </si>
  <si>
    <t>Large = 2.5 PB</t>
  </si>
  <si>
    <t>Large</t>
  </si>
  <si>
    <t>Medium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</si>
</sst>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"/>
      <family val="2"/>
    </font>
    <font>
      <sz val="11"/>
      <name val="Aptos Narrow"/>
      <family val="2"/>
      <scheme val="minor"/>
    </font>
    <font>
      <sz val="8"/>
      <name val="Aptos"/>
      <family val="2"/>
    </font>
    <font>
      <b/>
      <sz val="18"/>
      <color rgb="FFFFFFFF"/>
      <name val="Aptos Narrow"/>
      <family val="2"/>
      <scheme val="minor"/>
    </font>
    <font>
      <i/>
      <sz val="10"/>
      <color rgb="FF666666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8"/>
      <name val="Aptos Narrow"/>
      <family val="2"/>
      <scheme val="minor"/>
    </font>
    <font>
      <b/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E0D9D6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/>
    </xf>
    <xf numFmtId="164" fontId="2" fillId="0" borderId="3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left" vertical="center"/>
    </xf>
    <xf numFmtId="0" fontId="9" fillId="6" borderId="6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3C41443E-E9CB-486D-9A2B-E37F9321E5BC}"/>
    <cellStyle name="Percent" xfId="1" builtinId="5"/>
  </cellStyles>
  <dxfs count="0"/>
  <tableStyles count="0" defaultTableStyle="TableStyleMedium2" defaultPivotStyle="PivotStyleLight16"/>
  <colors>
    <mruColors>
      <color rgb="FFE0D9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65B2A-CD04-48CE-A36B-5C8C80905BF5}">
  <dimension ref="A1:D4"/>
  <sheetViews>
    <sheetView workbookViewId="0">
      <selection activeCell="A2" sqref="A2:D2"/>
    </sheetView>
  </sheetViews>
  <sheetFormatPr defaultColWidth="8.75" defaultRowHeight="14.3" x14ac:dyDescent="0.25"/>
  <cols>
    <col min="1" max="1" width="8.75" style="2"/>
    <col min="2" max="2" width="34.75" style="1" customWidth="1"/>
    <col min="3" max="3" width="39.5" style="1" customWidth="1"/>
    <col min="4" max="4" width="67.5" style="1" customWidth="1"/>
    <col min="5" max="16384" width="8.75" style="1"/>
  </cols>
  <sheetData>
    <row r="1" spans="1:4" s="2" customFormat="1" ht="14.45" customHeight="1" x14ac:dyDescent="0.25">
      <c r="A1" s="34" t="s">
        <v>18</v>
      </c>
      <c r="B1" s="34"/>
      <c r="C1" s="34"/>
      <c r="D1" s="34"/>
    </row>
    <row r="2" spans="1:4" x14ac:dyDescent="0.25">
      <c r="A2" s="35" t="s">
        <v>19</v>
      </c>
      <c r="B2" s="35"/>
      <c r="C2" s="35"/>
      <c r="D2" s="35"/>
    </row>
    <row r="3" spans="1:4" x14ac:dyDescent="0.25">
      <c r="A3" s="12" t="s">
        <v>20</v>
      </c>
      <c r="B3" s="12" t="s">
        <v>21</v>
      </c>
      <c r="C3" s="12" t="s">
        <v>22</v>
      </c>
      <c r="D3" s="12" t="s">
        <v>23</v>
      </c>
    </row>
    <row r="4" spans="1:4" ht="57.1" x14ac:dyDescent="0.25">
      <c r="A4" s="13">
        <v>1</v>
      </c>
      <c r="B4" s="14" t="s">
        <v>24</v>
      </c>
      <c r="C4" s="14" t="s">
        <v>25</v>
      </c>
      <c r="D4" s="14" t="s">
        <v>26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B3BB6-BACD-4732-B374-70297BE7D695}">
  <dimension ref="A1:K26"/>
  <sheetViews>
    <sheetView tabSelected="1" workbookViewId="0">
      <pane ySplit="1" topLeftCell="A2" activePane="bottomLeft" state="frozen"/>
      <selection pane="bottomLeft" activeCell="I14" sqref="I14:I16"/>
    </sheetView>
  </sheetViews>
  <sheetFormatPr defaultColWidth="12.625" defaultRowHeight="14.3" x14ac:dyDescent="0.25"/>
  <cols>
    <col min="1" max="1" width="14.875" style="5" customWidth="1"/>
    <col min="2" max="2" width="24.25" style="10" customWidth="1"/>
    <col min="3" max="3" width="25.125" style="10" customWidth="1"/>
    <col min="4" max="4" width="29.5" style="5" customWidth="1"/>
    <col min="5" max="5" width="12.625" style="5"/>
    <col min="6" max="6" width="7.25" style="5" customWidth="1"/>
    <col min="7" max="7" width="8.125" style="5" customWidth="1"/>
    <col min="8" max="8" width="6.75" style="5" customWidth="1"/>
    <col min="9" max="9" width="20.875" style="5" customWidth="1"/>
    <col min="10" max="10" width="33.75" style="9" customWidth="1"/>
    <col min="11" max="11" width="12.625" style="5"/>
    <col min="12" max="16384" width="12.625" style="3"/>
  </cols>
  <sheetData>
    <row r="1" spans="1:11" s="37" customFormat="1" x14ac:dyDescent="0.25">
      <c r="A1" s="38" t="s">
        <v>0</v>
      </c>
      <c r="B1" s="39" t="s">
        <v>1</v>
      </c>
      <c r="C1" s="39" t="s">
        <v>2</v>
      </c>
      <c r="D1" s="38" t="s">
        <v>14</v>
      </c>
      <c r="E1" s="38" t="s">
        <v>3</v>
      </c>
      <c r="F1" s="38" t="s">
        <v>4</v>
      </c>
      <c r="G1" s="38" t="s">
        <v>5</v>
      </c>
      <c r="H1" s="38" t="s">
        <v>6</v>
      </c>
      <c r="I1" s="40" t="s">
        <v>7</v>
      </c>
      <c r="J1" s="41" t="s">
        <v>15</v>
      </c>
      <c r="K1" s="36"/>
    </row>
    <row r="2" spans="1:11" x14ac:dyDescent="0.25">
      <c r="A2" s="26" t="s">
        <v>28</v>
      </c>
      <c r="B2" s="25" t="s">
        <v>8</v>
      </c>
      <c r="C2" s="33" t="s">
        <v>29</v>
      </c>
      <c r="D2" s="4" t="s">
        <v>9</v>
      </c>
      <c r="E2" s="24" t="s">
        <v>9</v>
      </c>
      <c r="F2" s="24">
        <f t="shared" ref="F2:F4" si="0">IF(E2=D2,5,0)</f>
        <v>5</v>
      </c>
      <c r="G2" s="15">
        <v>5</v>
      </c>
      <c r="H2" s="30">
        <f>(G2/$G$26)*(F2/0.05)</f>
        <v>5</v>
      </c>
      <c r="I2" s="26" t="s">
        <v>27</v>
      </c>
      <c r="J2" s="21" t="s">
        <v>30</v>
      </c>
    </row>
    <row r="3" spans="1:11" x14ac:dyDescent="0.25">
      <c r="A3" s="26"/>
      <c r="B3" s="25"/>
      <c r="C3" s="33"/>
      <c r="D3" s="4" t="s">
        <v>10</v>
      </c>
      <c r="E3" s="24"/>
      <c r="F3" s="24"/>
      <c r="G3" s="17"/>
      <c r="H3" s="31"/>
      <c r="I3" s="26"/>
      <c r="J3" s="23"/>
    </row>
    <row r="4" spans="1:11" x14ac:dyDescent="0.25">
      <c r="A4" s="26"/>
      <c r="B4" s="25"/>
      <c r="C4" s="33" t="s">
        <v>31</v>
      </c>
      <c r="D4" s="4" t="s">
        <v>9</v>
      </c>
      <c r="E4" s="24" t="s">
        <v>9</v>
      </c>
      <c r="F4" s="24">
        <f t="shared" si="0"/>
        <v>5</v>
      </c>
      <c r="G4" s="15">
        <v>5</v>
      </c>
      <c r="H4" s="30">
        <f t="shared" ref="H4" si="1">(G4/$G$26)*(F4/0.05)</f>
        <v>5</v>
      </c>
      <c r="I4" s="26"/>
      <c r="J4" s="21" t="s">
        <v>32</v>
      </c>
    </row>
    <row r="5" spans="1:11" ht="29.05" customHeight="1" x14ac:dyDescent="0.25">
      <c r="A5" s="26"/>
      <c r="B5" s="25"/>
      <c r="C5" s="33"/>
      <c r="D5" s="4" t="s">
        <v>10</v>
      </c>
      <c r="E5" s="24"/>
      <c r="F5" s="24"/>
      <c r="G5" s="17"/>
      <c r="H5" s="31"/>
      <c r="I5" s="26"/>
      <c r="J5" s="23"/>
    </row>
    <row r="6" spans="1:11" x14ac:dyDescent="0.25">
      <c r="A6" s="26"/>
      <c r="B6" s="25"/>
      <c r="C6" s="33" t="s">
        <v>33</v>
      </c>
      <c r="D6" s="4" t="s">
        <v>9</v>
      </c>
      <c r="E6" s="24" t="s">
        <v>9</v>
      </c>
      <c r="F6" s="24">
        <f t="shared" ref="F6" si="2">IF(E6=D6,5,0)</f>
        <v>5</v>
      </c>
      <c r="G6" s="15">
        <v>5</v>
      </c>
      <c r="H6" s="30">
        <f t="shared" ref="H6" si="3">(G6/$G$26)*(F6/0.05)</f>
        <v>5</v>
      </c>
      <c r="I6" s="26"/>
      <c r="J6" s="21" t="s">
        <v>34</v>
      </c>
    </row>
    <row r="7" spans="1:11" x14ac:dyDescent="0.25">
      <c r="A7" s="26"/>
      <c r="B7" s="25"/>
      <c r="C7" s="33"/>
      <c r="D7" s="4" t="s">
        <v>10</v>
      </c>
      <c r="E7" s="24"/>
      <c r="F7" s="24"/>
      <c r="G7" s="17"/>
      <c r="H7" s="31"/>
      <c r="I7" s="26"/>
      <c r="J7" s="23"/>
    </row>
    <row r="8" spans="1:11" ht="20.25" customHeight="1" x14ac:dyDescent="0.25">
      <c r="A8" s="24" t="s">
        <v>35</v>
      </c>
      <c r="B8" s="25" t="s">
        <v>36</v>
      </c>
      <c r="C8" s="25" t="s">
        <v>37</v>
      </c>
      <c r="D8" s="4" t="s">
        <v>38</v>
      </c>
      <c r="E8" s="26" t="s">
        <v>38</v>
      </c>
      <c r="F8" s="24">
        <f>IF(E8=D8,5,IF(E8=D9,3,0))</f>
        <v>5</v>
      </c>
      <c r="G8" s="15">
        <v>30</v>
      </c>
      <c r="H8" s="18">
        <f>(G8/$G$26)*(F8/0.05)</f>
        <v>30</v>
      </c>
      <c r="I8" s="26" t="s">
        <v>41</v>
      </c>
      <c r="J8" s="21" t="s">
        <v>42</v>
      </c>
    </row>
    <row r="9" spans="1:11" ht="20.25" customHeight="1" x14ac:dyDescent="0.25">
      <c r="A9" s="24"/>
      <c r="B9" s="25"/>
      <c r="C9" s="25"/>
      <c r="D9" s="4" t="s">
        <v>39</v>
      </c>
      <c r="E9" s="26"/>
      <c r="F9" s="24"/>
      <c r="G9" s="16"/>
      <c r="H9" s="19"/>
      <c r="I9" s="26"/>
      <c r="J9" s="22"/>
    </row>
    <row r="10" spans="1:11" ht="20.25" customHeight="1" x14ac:dyDescent="0.25">
      <c r="A10" s="24"/>
      <c r="B10" s="25"/>
      <c r="C10" s="25"/>
      <c r="D10" s="4" t="s">
        <v>40</v>
      </c>
      <c r="E10" s="26"/>
      <c r="F10" s="24"/>
      <c r="G10" s="17"/>
      <c r="H10" s="20"/>
      <c r="I10" s="26"/>
      <c r="J10" s="23"/>
    </row>
    <row r="11" spans="1:11" ht="20.55" customHeight="1" x14ac:dyDescent="0.25">
      <c r="A11" s="26" t="s">
        <v>43</v>
      </c>
      <c r="B11" s="25" t="s">
        <v>44</v>
      </c>
      <c r="C11" s="25" t="s">
        <v>45</v>
      </c>
      <c r="D11" s="4" t="s">
        <v>46</v>
      </c>
      <c r="E11" s="26" t="s">
        <v>46</v>
      </c>
      <c r="F11" s="24">
        <f>IF(E11=D11,5,IF(E11=D12,3,0))</f>
        <v>5</v>
      </c>
      <c r="G11" s="15">
        <v>10</v>
      </c>
      <c r="H11" s="18">
        <f>(G11/$G$26)*(F11/0.05)</f>
        <v>10</v>
      </c>
      <c r="I11" s="26" t="s">
        <v>49</v>
      </c>
      <c r="J11" s="21" t="s">
        <v>50</v>
      </c>
    </row>
    <row r="12" spans="1:11" ht="20.55" customHeight="1" x14ac:dyDescent="0.25">
      <c r="A12" s="26"/>
      <c r="B12" s="25"/>
      <c r="C12" s="32"/>
      <c r="D12" s="4" t="s">
        <v>47</v>
      </c>
      <c r="E12" s="26"/>
      <c r="F12" s="24"/>
      <c r="G12" s="16"/>
      <c r="H12" s="19"/>
      <c r="I12" s="26"/>
      <c r="J12" s="22"/>
    </row>
    <row r="13" spans="1:11" ht="20.55" customHeight="1" x14ac:dyDescent="0.25">
      <c r="A13" s="26"/>
      <c r="B13" s="25"/>
      <c r="C13" s="32"/>
      <c r="D13" s="4" t="s">
        <v>48</v>
      </c>
      <c r="E13" s="26"/>
      <c r="F13" s="24"/>
      <c r="G13" s="17"/>
      <c r="H13" s="20"/>
      <c r="I13" s="26"/>
      <c r="J13" s="23"/>
    </row>
    <row r="14" spans="1:11" ht="20.55" customHeight="1" x14ac:dyDescent="0.25">
      <c r="A14" s="21" t="s">
        <v>17</v>
      </c>
      <c r="B14" s="21" t="s">
        <v>51</v>
      </c>
      <c r="C14" s="21" t="s">
        <v>52</v>
      </c>
      <c r="D14" s="11" t="s">
        <v>53</v>
      </c>
      <c r="E14" s="21" t="s">
        <v>53</v>
      </c>
      <c r="F14" s="24">
        <f>IF(E14=D14,5,IF(E14=D15,3,0))</f>
        <v>5</v>
      </c>
      <c r="G14" s="15">
        <v>10</v>
      </c>
      <c r="H14" s="18">
        <f>(G14/$G$26)*(F14/0.05)</f>
        <v>10</v>
      </c>
      <c r="I14" s="21" t="s">
        <v>56</v>
      </c>
      <c r="J14" s="21" t="s">
        <v>57</v>
      </c>
    </row>
    <row r="15" spans="1:11" ht="20.55" customHeight="1" x14ac:dyDescent="0.25">
      <c r="A15" s="22"/>
      <c r="B15" s="22"/>
      <c r="C15" s="22"/>
      <c r="D15" s="11" t="s">
        <v>54</v>
      </c>
      <c r="E15" s="22"/>
      <c r="F15" s="24"/>
      <c r="G15" s="16"/>
      <c r="H15" s="19"/>
      <c r="I15" s="22"/>
      <c r="J15" s="22"/>
    </row>
    <row r="16" spans="1:11" ht="20.55" customHeight="1" x14ac:dyDescent="0.25">
      <c r="A16" s="23"/>
      <c r="B16" s="23"/>
      <c r="C16" s="23"/>
      <c r="D16" s="11" t="s">
        <v>55</v>
      </c>
      <c r="E16" s="23"/>
      <c r="F16" s="24"/>
      <c r="G16" s="17"/>
      <c r="H16" s="20"/>
      <c r="I16" s="23"/>
      <c r="J16" s="23"/>
    </row>
    <row r="17" spans="1:10" x14ac:dyDescent="0.25">
      <c r="A17" s="26" t="s">
        <v>58</v>
      </c>
      <c r="B17" s="25" t="s">
        <v>59</v>
      </c>
      <c r="C17" s="25" t="s">
        <v>60</v>
      </c>
      <c r="D17" s="4" t="s">
        <v>61</v>
      </c>
      <c r="E17" s="26" t="s">
        <v>61</v>
      </c>
      <c r="F17" s="24">
        <f>IF(E17=D17,5,IF(E17=D18,3,1))</f>
        <v>5</v>
      </c>
      <c r="G17" s="15">
        <v>10</v>
      </c>
      <c r="H17" s="18">
        <f>(G17/$G$26)*(F17/0.05)</f>
        <v>10</v>
      </c>
      <c r="I17" s="26" t="s">
        <v>11</v>
      </c>
      <c r="J17" s="27" t="s">
        <v>64</v>
      </c>
    </row>
    <row r="18" spans="1:10" x14ac:dyDescent="0.25">
      <c r="A18" s="26"/>
      <c r="B18" s="25"/>
      <c r="C18" s="25"/>
      <c r="D18" s="4" t="s">
        <v>62</v>
      </c>
      <c r="E18" s="26"/>
      <c r="F18" s="24"/>
      <c r="G18" s="16"/>
      <c r="H18" s="19"/>
      <c r="I18" s="26"/>
      <c r="J18" s="28"/>
    </row>
    <row r="19" spans="1:10" ht="22.95" customHeight="1" x14ac:dyDescent="0.25">
      <c r="A19" s="26"/>
      <c r="B19" s="25"/>
      <c r="C19" s="25"/>
      <c r="D19" s="4" t="s">
        <v>63</v>
      </c>
      <c r="E19" s="26"/>
      <c r="F19" s="24"/>
      <c r="G19" s="17"/>
      <c r="H19" s="20"/>
      <c r="I19" s="26"/>
      <c r="J19" s="29"/>
    </row>
    <row r="20" spans="1:10" x14ac:dyDescent="0.25">
      <c r="A20" s="26" t="s">
        <v>16</v>
      </c>
      <c r="B20" s="25" t="s">
        <v>65</v>
      </c>
      <c r="C20" s="25" t="s">
        <v>66</v>
      </c>
      <c r="D20" s="4" t="s">
        <v>67</v>
      </c>
      <c r="E20" s="26" t="s">
        <v>67</v>
      </c>
      <c r="F20" s="24">
        <f>IF(E20=D20,5,IF(E20=D21,3,1))</f>
        <v>5</v>
      </c>
      <c r="G20" s="15">
        <v>15</v>
      </c>
      <c r="H20" s="18">
        <f>(G20/$G$26)*(F20/0.05)</f>
        <v>15</v>
      </c>
      <c r="I20" s="26" t="s">
        <v>68</v>
      </c>
      <c r="J20" s="21" t="s">
        <v>69</v>
      </c>
    </row>
    <row r="21" spans="1:10" x14ac:dyDescent="0.25">
      <c r="A21" s="26"/>
      <c r="B21" s="25"/>
      <c r="C21" s="25"/>
      <c r="D21" s="4" t="s">
        <v>70</v>
      </c>
      <c r="E21" s="26"/>
      <c r="F21" s="24"/>
      <c r="G21" s="16"/>
      <c r="H21" s="19"/>
      <c r="I21" s="26"/>
      <c r="J21" s="22"/>
    </row>
    <row r="22" spans="1:10" x14ac:dyDescent="0.25">
      <c r="A22" s="26"/>
      <c r="B22" s="25"/>
      <c r="C22" s="25"/>
      <c r="D22" s="4" t="s">
        <v>71</v>
      </c>
      <c r="E22" s="26"/>
      <c r="F22" s="24"/>
      <c r="G22" s="17"/>
      <c r="H22" s="20"/>
      <c r="I22" s="26"/>
      <c r="J22" s="23"/>
    </row>
    <row r="23" spans="1:10" ht="20.05" customHeight="1" x14ac:dyDescent="0.25">
      <c r="A23" s="21" t="s">
        <v>72</v>
      </c>
      <c r="B23" s="25" t="s">
        <v>73</v>
      </c>
      <c r="C23" s="6" t="s">
        <v>74</v>
      </c>
      <c r="D23" s="4" t="s">
        <v>12</v>
      </c>
      <c r="E23" s="24" t="s">
        <v>12</v>
      </c>
      <c r="F23" s="24">
        <f>IF(E23=D23,5,IF(E23=D24,3,1))</f>
        <v>5</v>
      </c>
      <c r="G23" s="15">
        <v>10</v>
      </c>
      <c r="H23" s="18">
        <f>(G23/$G$26)*(F23/0.05)</f>
        <v>10</v>
      </c>
      <c r="I23" s="21" t="s">
        <v>75</v>
      </c>
      <c r="J23" s="21" t="s">
        <v>76</v>
      </c>
    </row>
    <row r="24" spans="1:10" ht="20.05" customHeight="1" x14ac:dyDescent="0.25">
      <c r="A24" s="22"/>
      <c r="B24" s="25"/>
      <c r="C24" s="6" t="s">
        <v>77</v>
      </c>
      <c r="D24" s="4" t="s">
        <v>78</v>
      </c>
      <c r="E24" s="24"/>
      <c r="F24" s="24"/>
      <c r="G24" s="16"/>
      <c r="H24" s="19"/>
      <c r="I24" s="22"/>
      <c r="J24" s="22"/>
    </row>
    <row r="25" spans="1:10" ht="20.05" customHeight="1" x14ac:dyDescent="0.25">
      <c r="A25" s="23"/>
      <c r="B25" s="25"/>
      <c r="C25" s="6" t="s">
        <v>13</v>
      </c>
      <c r="D25" s="4" t="s">
        <v>79</v>
      </c>
      <c r="E25" s="24"/>
      <c r="F25" s="24"/>
      <c r="G25" s="17"/>
      <c r="H25" s="20"/>
      <c r="I25" s="23"/>
      <c r="J25" s="23"/>
    </row>
    <row r="26" spans="1:10" ht="14.95" thickBot="1" x14ac:dyDescent="0.3">
      <c r="G26" s="7">
        <f>SUM(G2:G25)</f>
        <v>100</v>
      </c>
      <c r="H26" s="8">
        <f>SUM(H2:H25)</f>
        <v>100</v>
      </c>
    </row>
  </sheetData>
  <mergeCells count="74">
    <mergeCell ref="C6:C7"/>
    <mergeCell ref="G2:G3"/>
    <mergeCell ref="I2:I7"/>
    <mergeCell ref="H2:H3"/>
    <mergeCell ref="G4:G5"/>
    <mergeCell ref="H4:H5"/>
    <mergeCell ref="G6:G7"/>
    <mergeCell ref="G8:G10"/>
    <mergeCell ref="B2:B7"/>
    <mergeCell ref="A2:A7"/>
    <mergeCell ref="F2:F3"/>
    <mergeCell ref="F4:F5"/>
    <mergeCell ref="F6:F7"/>
    <mergeCell ref="E2:E3"/>
    <mergeCell ref="E4:E5"/>
    <mergeCell ref="E6:E7"/>
    <mergeCell ref="A8:A10"/>
    <mergeCell ref="B8:B10"/>
    <mergeCell ref="C8:C10"/>
    <mergeCell ref="E8:E10"/>
    <mergeCell ref="F8:F10"/>
    <mergeCell ref="C2:C3"/>
    <mergeCell ref="C4:C5"/>
    <mergeCell ref="G11:G13"/>
    <mergeCell ref="A11:A13"/>
    <mergeCell ref="B11:B13"/>
    <mergeCell ref="C11:C13"/>
    <mergeCell ref="E11:E13"/>
    <mergeCell ref="F11:F13"/>
    <mergeCell ref="A17:A19"/>
    <mergeCell ref="B17:B19"/>
    <mergeCell ref="C17:C19"/>
    <mergeCell ref="E17:E19"/>
    <mergeCell ref="F17:F19"/>
    <mergeCell ref="I17:I19"/>
    <mergeCell ref="I20:I22"/>
    <mergeCell ref="G17:G19"/>
    <mergeCell ref="H23:H25"/>
    <mergeCell ref="G23:G25"/>
    <mergeCell ref="H17:H19"/>
    <mergeCell ref="H20:H22"/>
    <mergeCell ref="G20:G22"/>
    <mergeCell ref="I23:I25"/>
    <mergeCell ref="I11:I13"/>
    <mergeCell ref="H6:H7"/>
    <mergeCell ref="H8:H10"/>
    <mergeCell ref="H11:H13"/>
    <mergeCell ref="I8:I10"/>
    <mergeCell ref="J2:J3"/>
    <mergeCell ref="J4:J5"/>
    <mergeCell ref="J6:J7"/>
    <mergeCell ref="J11:J13"/>
    <mergeCell ref="J17:J19"/>
    <mergeCell ref="J8:J10"/>
    <mergeCell ref="J20:J22"/>
    <mergeCell ref="J23:J25"/>
    <mergeCell ref="A23:A25"/>
    <mergeCell ref="B23:B25"/>
    <mergeCell ref="E23:E25"/>
    <mergeCell ref="F23:F25"/>
    <mergeCell ref="C20:C22"/>
    <mergeCell ref="B20:B22"/>
    <mergeCell ref="A20:A22"/>
    <mergeCell ref="E20:E22"/>
    <mergeCell ref="F20:F22"/>
    <mergeCell ref="G14:G16"/>
    <mergeCell ref="H14:H16"/>
    <mergeCell ref="I14:I16"/>
    <mergeCell ref="J14:J16"/>
    <mergeCell ref="A14:A16"/>
    <mergeCell ref="B14:B16"/>
    <mergeCell ref="C14:C16"/>
    <mergeCell ref="E14:E16"/>
    <mergeCell ref="F14:F16"/>
  </mergeCells>
  <phoneticPr fontId="2" type="noConversion"/>
  <dataValidations count="7">
    <dataValidation type="list" allowBlank="1" showInputMessage="1" showErrorMessage="1" sqref="E2:E7" xr:uid="{E5AA6D81-F326-4517-8009-6FFA526E2FC9}">
      <formula1>$D$2:$D$3</formula1>
    </dataValidation>
    <dataValidation type="list" allowBlank="1" showInputMessage="1" showErrorMessage="1" sqref="E11:E13" xr:uid="{696BDA2D-9EBD-4789-9FDA-63A80B0874DB}">
      <formula1>$D$11:$D$13</formula1>
    </dataValidation>
    <dataValidation type="list" allowBlank="1" showInputMessage="1" showErrorMessage="1" sqref="E17:E19" xr:uid="{59C5816B-3D87-4DA8-AA30-933BEE58AF6C}">
      <formula1>$D$17:$D$19</formula1>
    </dataValidation>
    <dataValidation type="list" allowBlank="1" showInputMessage="1" showErrorMessage="1" sqref="E20:E22" xr:uid="{D3A092CD-9E31-478F-BAAF-4D3197A312BE}">
      <formula1>$D$20:$D$22</formula1>
    </dataValidation>
    <dataValidation type="list" allowBlank="1" showInputMessage="1" showErrorMessage="1" sqref="E8:E10" xr:uid="{34381D81-1A5A-4D21-97FE-5F2E3F06F246}">
      <formula1>$D$8:$D$10</formula1>
    </dataValidation>
    <dataValidation type="list" allowBlank="1" showInputMessage="1" showErrorMessage="1" sqref="E23:E25" xr:uid="{0F5A7380-EEB9-46F1-BE6A-322399F11402}">
      <formula1>$D$23:$D$25</formula1>
    </dataValidation>
    <dataValidation type="list" allowBlank="1" showInputMessage="1" showErrorMessage="1" sqref="E14:E16" xr:uid="{CED5F449-E5C6-4884-840C-88B4CF7DCDBC}">
      <formula1>$D$14:$D$16</formula1>
    </dataValidation>
  </dataValidations>
  <pageMargins left="0.7" right="0.7" top="0.75" bottom="0.75" header="0.3" footer="0.3"/>
  <pageSetup paperSize="9"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Gate Keepers</vt:lpstr>
      <vt:lpstr>Technical Evaluation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Tsele Maila</dc:creator>
  <cp:keywords/>
  <dc:description/>
  <cp:lastModifiedBy>Wanda Pretorius</cp:lastModifiedBy>
  <cp:revision/>
  <dcterms:created xsi:type="dcterms:W3CDTF">2025-06-17T13:01:28Z</dcterms:created>
  <dcterms:modified xsi:type="dcterms:W3CDTF">2026-09-10T10:48:15Z</dcterms:modified>
  <cp:category/>
  <cp:contentStatus/>
</cp:coreProperties>
</file>