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lmdc1\TS_Project_Management\Administration\NK Dhlamini\Penyywhistle\"/>
    </mc:Choice>
  </mc:AlternateContent>
  <bookViews>
    <workbookView xWindow="0" yWindow="0" windowWidth="9090" windowHeight="7560" tabRatio="927" firstSheet="3" activeTab="9"/>
  </bookViews>
  <sheets>
    <sheet name="1200" sheetId="75" r:id="rId1"/>
    <sheet name="1300" sheetId="5" r:id="rId2"/>
    <sheet name="1400" sheetId="60" r:id="rId3"/>
    <sheet name="1500" sheetId="47" r:id="rId4"/>
    <sheet name="1700" sheetId="8" r:id="rId5"/>
    <sheet name="1800" sheetId="62" r:id="rId6"/>
    <sheet name="2100" sheetId="72" r:id="rId7"/>
    <sheet name="2200" sheetId="63" r:id="rId8"/>
    <sheet name="2300" sheetId="44" r:id="rId9"/>
    <sheet name="3300" sheetId="10" r:id="rId10"/>
    <sheet name="3400" sheetId="11" r:id="rId11"/>
    <sheet name="3500" sheetId="73" r:id="rId12"/>
    <sheet name="5100" sheetId="64" r:id="rId13"/>
    <sheet name="5200" sheetId="74" r:id="rId14"/>
    <sheet name="5600" sheetId="51" r:id="rId15"/>
    <sheet name="5700" sheetId="26" r:id="rId16"/>
    <sheet name="5900" sheetId="28" r:id="rId17"/>
    <sheet name="7300" sheetId="70" r:id="rId18"/>
    <sheet name="8100" sheetId="16" r:id="rId19"/>
    <sheet name="Summary A" sheetId="4" r:id="rId20"/>
  </sheets>
  <externalReferences>
    <externalReference r:id="rId21"/>
    <externalReference r:id="rId22"/>
  </externalReferences>
  <definedNames>
    <definedName name="Hide_Price">[1]Schedule!$K$1</definedName>
    <definedName name="_xlnm.Print_Area" localSheetId="1">'1300'!$A$1:$G$65</definedName>
    <definedName name="_xlnm.Print_Area" localSheetId="2">'1400'!$A$1:$F$126</definedName>
    <definedName name="_xlnm.Print_Area" localSheetId="3">'1500'!$A$1:$H$59</definedName>
    <definedName name="_xlnm.Print_Area" localSheetId="6">'2100'!$A$1:$H$63</definedName>
    <definedName name="_xlnm.Print_Area" localSheetId="7">'2200'!#REF!</definedName>
    <definedName name="_xlnm.Print_Area" localSheetId="8">'2300'!$A$1:$H$58</definedName>
    <definedName name="_xlnm.Print_Area" localSheetId="10">'3400'!$A$1:$H$62</definedName>
    <definedName name="_xlnm.Print_Area" localSheetId="12">'5100'!$A$1:$H$64</definedName>
    <definedName name="_xlnm.Print_Area" localSheetId="14">'5600'!$A$1:$H$62</definedName>
    <definedName name="_xlnm.Print_Area" localSheetId="15">'5700'!$A$1:$H$62</definedName>
    <definedName name="_xlnm.Print_Area" localSheetId="17">'7300'!$A$1:$H$61</definedName>
    <definedName name="_xlnm.Print_Area" localSheetId="19">'Summary A'!$A$1:$D$30</definedName>
    <definedName name="_xlnm.Print_Titles" localSheetId="1">'1300'!$1:$2</definedName>
    <definedName name="_xlnm.Print_Titles" localSheetId="2">'1400'!$1:$1</definedName>
    <definedName name="_xlnm.Print_Titles" localSheetId="3">'1500'!$1:$2</definedName>
    <definedName name="_xlnm.Print_Titles" localSheetId="4">'1700'!$1:$2</definedName>
    <definedName name="_xlnm.Print_Titles" localSheetId="5">'1800'!$1:$2</definedName>
    <definedName name="_xlnm.Print_Titles" localSheetId="6">'2100'!$1:$2</definedName>
    <definedName name="_xlnm.Print_Titles" localSheetId="7">'2200'!$1:$1</definedName>
    <definedName name="_xlnm.Print_Titles" localSheetId="8">'2300'!$1:$2</definedName>
    <definedName name="_xlnm.Print_Titles" localSheetId="9">'3300'!$1:$2</definedName>
    <definedName name="_xlnm.Print_Titles" localSheetId="10">'3400'!$1:$2</definedName>
    <definedName name="_xlnm.Print_Titles" localSheetId="18">'8100'!$1:$2</definedName>
    <definedName name="tbl_Units">[2]Sheet1!$B$4:$B$32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5" l="1"/>
  <c r="E20" i="75"/>
  <c r="E13" i="75"/>
  <c r="E9" i="75"/>
  <c r="F42" i="11"/>
  <c r="F35" i="11"/>
  <c r="F33" i="11"/>
  <c r="F10" i="16"/>
  <c r="F40" i="51" l="1"/>
  <c r="F9" i="73"/>
  <c r="F8" i="72"/>
  <c r="F128" i="63"/>
  <c r="F68" i="63"/>
  <c r="F43" i="63"/>
  <c r="F42" i="63"/>
  <c r="F41" i="63"/>
  <c r="F40" i="63"/>
  <c r="F39" i="63"/>
  <c r="F38" i="63"/>
  <c r="F37" i="63"/>
  <c r="F36" i="63"/>
  <c r="F35" i="63"/>
  <c r="F34" i="63"/>
  <c r="F33" i="63"/>
  <c r="F31" i="63"/>
  <c r="F30" i="63"/>
  <c r="F29" i="63"/>
  <c r="D21" i="63"/>
  <c r="D13" i="63"/>
  <c r="D11" i="63"/>
  <c r="F13" i="73" l="1"/>
  <c r="D84" i="60" l="1"/>
  <c r="D56" i="60"/>
</calcChain>
</file>

<file path=xl/sharedStrings.xml><?xml version="1.0" encoding="utf-8"?>
<sst xmlns="http://schemas.openxmlformats.org/spreadsheetml/2006/main" count="849" uniqueCount="457">
  <si>
    <t>ITEM No</t>
  </si>
  <si>
    <t>DESCRIPTION</t>
  </si>
  <si>
    <t>UNIT</t>
  </si>
  <si>
    <t>RATE</t>
  </si>
  <si>
    <t>(a)</t>
  </si>
  <si>
    <t>(i)</t>
  </si>
  <si>
    <t>(ii)</t>
  </si>
  <si>
    <t>(iii)</t>
  </si>
  <si>
    <t>(b)</t>
  </si>
  <si>
    <t>m</t>
  </si>
  <si>
    <t>m³</t>
  </si>
  <si>
    <t>(c)</t>
  </si>
  <si>
    <t>(d)</t>
  </si>
  <si>
    <t>Lump Sum</t>
  </si>
  <si>
    <t>m²</t>
  </si>
  <si>
    <t>(e)</t>
  </si>
  <si>
    <t>t</t>
  </si>
  <si>
    <t>No</t>
  </si>
  <si>
    <t>%</t>
  </si>
  <si>
    <t>13.00</t>
  </si>
  <si>
    <t>1300: CONTRACTOR'S ESTABLISHMENT ON SITE AND GENERAL OBLIGATIONS</t>
  </si>
  <si>
    <t>The contractor's general obligation:</t>
  </si>
  <si>
    <t>Fixed obligations</t>
  </si>
  <si>
    <t>Value-related obligations</t>
  </si>
  <si>
    <t>Time-related obligations</t>
  </si>
  <si>
    <t>Month</t>
  </si>
  <si>
    <t>Clearing and grubbing</t>
  </si>
  <si>
    <t>ha</t>
  </si>
  <si>
    <t>Removal and grubbing of large trees and tree stumps:</t>
  </si>
  <si>
    <t>Soft excavation</t>
  </si>
  <si>
    <t>Roadbed preparation and the compaction of material:</t>
  </si>
  <si>
    <t>(g)</t>
  </si>
  <si>
    <t>TOTAL CARRIED FORWARD TO SUMMARY</t>
  </si>
  <si>
    <t>Chemical stabilization extra over unstabilized compacted layers</t>
  </si>
  <si>
    <t>Chemical stabilizing agent:</t>
  </si>
  <si>
    <t>Provision and application of water for curing</t>
  </si>
  <si>
    <t>kℓ</t>
  </si>
  <si>
    <t>Road marking paint:</t>
  </si>
  <si>
    <t>White lines (broken or unbroken)</t>
  </si>
  <si>
    <t>100 mm wide</t>
  </si>
  <si>
    <t>km</t>
  </si>
  <si>
    <t>Yellow lines (broken or unbroken)</t>
  </si>
  <si>
    <t>Setting out and premarking the lines (excluding traffic-island markings, lettering and symbols)</t>
  </si>
  <si>
    <t xml:space="preserve">Finishing the road and road reserve: </t>
  </si>
  <si>
    <t>Single carriageway road</t>
  </si>
  <si>
    <t xml:space="preserve">8100: TESTING MATERIALS AND WORKMANSHIP </t>
  </si>
  <si>
    <t>Other special tests requested by the engineer</t>
  </si>
  <si>
    <t>Prov Sum</t>
  </si>
  <si>
    <t>1700: CLEARING AND GRUBBING</t>
  </si>
  <si>
    <t>3300 : MASS EARTHWORKS</t>
  </si>
  <si>
    <t>3400: PAVEMENT LAYERS OF GRAVEL MATERIAL</t>
  </si>
  <si>
    <t>3500: STABILIZATION</t>
  </si>
  <si>
    <t>5700: ROAD MARKINGS</t>
  </si>
  <si>
    <t>5900: FINISHING THE ROAD AND ROAD RESERVE AND TREATING OLD ROADS</t>
  </si>
  <si>
    <t>2300: CONCRETE KERBING, CONCRETE CHANNELLING, CHUTES AND DOWNPIPES, AND CONCRETE LININGS FOR OPEN DRAINS</t>
  </si>
  <si>
    <t>1500: ACCOMMODATION OF TRAFFIC</t>
  </si>
  <si>
    <t>Flagmen</t>
  </si>
  <si>
    <t>man-day</t>
  </si>
  <si>
    <t>Road Signs, R and TR Series, fixed in ground:</t>
  </si>
  <si>
    <t>(1)</t>
  </si>
  <si>
    <t>(f)</t>
  </si>
  <si>
    <t>(h)</t>
  </si>
  <si>
    <t>Delineators (DTG50J)</t>
  </si>
  <si>
    <t>SECTION 5600: ROAD SIGNS</t>
  </si>
  <si>
    <t>Road sign boards with painted or coloured semi-matt background. Symbols, lettering and borders in semi-matt black or in class 1 retro-reflective material, where the sign board is constructed from:</t>
  </si>
  <si>
    <t>Area not exceeding 2 m²</t>
  </si>
  <si>
    <t>Extra over item 56.01 for using:</t>
  </si>
  <si>
    <t>Background of retro-reflective material of:</t>
  </si>
  <si>
    <t>Lettering, symbols, numbers and borders of retro-reflective material of:</t>
  </si>
  <si>
    <t>Road sign supports (overhead road sign structures excluded):</t>
  </si>
  <si>
    <t>Excavation and backfilling for road sign supports (not applicable to kilometre posts)</t>
  </si>
  <si>
    <t>Extra over item 56.05 for cement-treated soil backfill</t>
  </si>
  <si>
    <t>White lettering and symbols</t>
  </si>
  <si>
    <t>Cost of testing</t>
  </si>
  <si>
    <t>Portable STOP and GO-RY signs</t>
  </si>
  <si>
    <t>Road Signs, TW-Series, 900mm, fixed in ground</t>
  </si>
  <si>
    <t>Pipes with an internal diameter up to and including 750 mm</t>
  </si>
  <si>
    <t>150 mm wide</t>
  </si>
  <si>
    <t>200 mm wide</t>
  </si>
  <si>
    <t>Yellow lettering and symbols</t>
  </si>
  <si>
    <t>Transverse lines, painted island and arrestor bed markings (any colour)</t>
  </si>
  <si>
    <t>Kerb markings (any colour)</t>
  </si>
  <si>
    <t>B13.02</t>
  </si>
  <si>
    <t>Accommodating traffic and maintaining temporary deviations</t>
  </si>
  <si>
    <t xml:space="preserve">TOTAL CARRIED FORWARD TO SUMMARY </t>
  </si>
  <si>
    <t>QTY</t>
  </si>
  <si>
    <t>Temporary traffic control facilities</t>
  </si>
  <si>
    <t>600 mm dia.</t>
  </si>
  <si>
    <t>Single, 800 mm x 200 mm</t>
  </si>
  <si>
    <t>Cleaning out of hydraulic structures:</t>
  </si>
  <si>
    <t xml:space="preserve">Class III </t>
  </si>
  <si>
    <t>Compaction to 93 % of modified AASHTO density</t>
  </si>
  <si>
    <t>Prepainted galvanized steel plate (chromadek 
1,6 mm thick or equivalent approved):</t>
  </si>
  <si>
    <t xml:space="preserve">75 mm dia. Steel tubing with wall thickness of
4,5 mm </t>
  </si>
  <si>
    <t>R</t>
  </si>
  <si>
    <t xml:space="preserve">  </t>
  </si>
  <si>
    <t xml:space="preserve"> No</t>
  </si>
  <si>
    <t>Rate Only</t>
  </si>
  <si>
    <t>Health and Safety obligation</t>
  </si>
  <si>
    <t>L.Sum</t>
  </si>
  <si>
    <t>PC Sum</t>
  </si>
  <si>
    <t>Clearing and grubbing at inlets and outlets of hydraulic structures</t>
  </si>
  <si>
    <t>Cut and borrow to fill, including all haul:</t>
  </si>
  <si>
    <t>(a)  Material in compacted layer thicknesses 
      of 150 mm and less:</t>
  </si>
  <si>
    <t xml:space="preserve"> m³</t>
  </si>
  <si>
    <t>13.01</t>
  </si>
  <si>
    <t xml:space="preserve">HOUSING OFFICES AND LABORATORY FOR THE </t>
  </si>
  <si>
    <t>ENGINEER'S SITE PERSONNEL</t>
  </si>
  <si>
    <t xml:space="preserve">Office and laboratory accommodation </t>
  </si>
  <si>
    <t xml:space="preserve">(a) Provisional sum for the office accommodation for </t>
  </si>
  <si>
    <t xml:space="preserve">      the Engineer.</t>
  </si>
  <si>
    <t>Prov. Sum</t>
  </si>
  <si>
    <t>(b) Handling cost and profit in respect of sub-item</t>
  </si>
  <si>
    <t xml:space="preserve">      14.01(a)</t>
  </si>
  <si>
    <t xml:space="preserve">(c) Ablution units </t>
  </si>
  <si>
    <t>Office and laboratory furniture</t>
  </si>
  <si>
    <t xml:space="preserve">(a) Chairs </t>
  </si>
  <si>
    <t xml:space="preserve">Office and laboratory fittings, installations and </t>
  </si>
  <si>
    <t xml:space="preserve">equipment </t>
  </si>
  <si>
    <t xml:space="preserve">(a) Items measured by number </t>
  </si>
  <si>
    <t xml:space="preserve">(i) 220/250 volt power points </t>
  </si>
  <si>
    <t xml:space="preserve">(v) Single incandescent light fittings complete with </t>
  </si>
  <si>
    <t xml:space="preserve">     100 watt globes </t>
  </si>
  <si>
    <t>(x) Fire extinguishers, 9,0 kg, all purpose dry powder</t>
  </si>
  <si>
    <t xml:space="preserve">      type, complete, mounted on wall with brackets</t>
  </si>
  <si>
    <t xml:space="preserve">(xi) Air conditioning units with 2,2 kW minimum </t>
  </si>
  <si>
    <t xml:space="preserve">      capacity, mounted and with own power connection</t>
  </si>
  <si>
    <t>(xiv) General-purpose steel cupboard with shelves</t>
  </si>
  <si>
    <t>(xvi) Refrigerators</t>
  </si>
  <si>
    <t>(xviii) Voltage stabilizers</t>
  </si>
  <si>
    <t>(xix) Rain gauge</t>
  </si>
  <si>
    <t>(xxiii) Microwave oven</t>
  </si>
  <si>
    <t xml:space="preserve">(b) Prime-cost items and items paid for in </t>
  </si>
  <si>
    <t xml:space="preserve">     a lump sum:</t>
  </si>
  <si>
    <t xml:space="preserve">(v) The provision of a fax apparatus as specified </t>
  </si>
  <si>
    <t>(vi) Handling costs and profit in respect of subsubitem</t>
  </si>
  <si>
    <t xml:space="preserve">     14.03(b)(v) above</t>
  </si>
  <si>
    <t xml:space="preserve">(c) Items measured by area </t>
  </si>
  <si>
    <t>(viii) Notice boards as specified</t>
  </si>
  <si>
    <t>(d) Prrovisional sum items</t>
  </si>
  <si>
    <t>(i) Provision for use by the engineer of an independent</t>
  </si>
  <si>
    <t>prov sum</t>
  </si>
  <si>
    <t xml:space="preserve">    laboratory</t>
  </si>
  <si>
    <t>(ii) Handling costs and profit in respect of subitem B14.03(d)(i)</t>
  </si>
  <si>
    <t>Car ports</t>
  </si>
  <si>
    <t xml:space="preserve">Car ports, as specified, at offices and laboratory </t>
  </si>
  <si>
    <t>buildings</t>
  </si>
  <si>
    <t>Services</t>
  </si>
  <si>
    <t>(a) Services at office and laboratories</t>
  </si>
  <si>
    <t>(i) Fixed costs</t>
  </si>
  <si>
    <t>Lump</t>
  </si>
  <si>
    <t xml:space="preserve">(ii) Running costs </t>
  </si>
  <si>
    <t xml:space="preserve">Month </t>
  </si>
  <si>
    <t>Provision of photostat facilities</t>
  </si>
  <si>
    <t>(d) Desks, complete with drawers and locks</t>
  </si>
  <si>
    <t>(f) Conference tables</t>
  </si>
  <si>
    <t>Protection or Relocation of Services</t>
  </si>
  <si>
    <t>(a) Protection or relocation of Services</t>
  </si>
  <si>
    <t>(b) Handling cost and profit in respect of subitem (a) above</t>
  </si>
  <si>
    <t xml:space="preserve">TOTAL CARRIED FORWARD </t>
  </si>
  <si>
    <t>TOTAL BROUGHT FORWARD</t>
  </si>
  <si>
    <t>Cut to spoil, or temporary stockpile, including all haul. Material material obtained from:</t>
  </si>
  <si>
    <t>Rented, hotel and other accommodation</t>
  </si>
  <si>
    <t>(a)  Provisional sum for providing rented 
      housing, hotel or other accommodation as 
      described in subsubclause 1403 (c)(ii)</t>
  </si>
  <si>
    <t>(b)  Handling cost and profit in respect of 
      subitem 14.07(a)</t>
  </si>
  <si>
    <t>(ix) Provision of a cellular telephone service, including</t>
  </si>
  <si>
    <t xml:space="preserve">     the running cost of 2 phones and all calls in </t>
  </si>
  <si>
    <t xml:space="preserve">     connection with contract administration</t>
  </si>
  <si>
    <t xml:space="preserve">(x) Handling costs and profit in respect of </t>
  </si>
  <si>
    <t xml:space="preserve">      Subsubitem (ix) above</t>
  </si>
  <si>
    <t>Traffic Cones</t>
  </si>
  <si>
    <t>B17.07</t>
  </si>
  <si>
    <t xml:space="preserve">Removal of topsoil and unsuitable material and stockpiling thereof in: </t>
  </si>
  <si>
    <t xml:space="preserve">(a) Topsoil in windrows alongside the work area </t>
  </si>
  <si>
    <t>(b) Topsoil in temporary stockpiles after loading into trucks</t>
  </si>
  <si>
    <t>B18.01</t>
  </si>
  <si>
    <t>B18.02</t>
  </si>
  <si>
    <t>B18.03</t>
  </si>
  <si>
    <t>B18.04</t>
  </si>
  <si>
    <t>Personnel during normal working hours</t>
  </si>
  <si>
    <t>(a) Unskilled labour</t>
  </si>
  <si>
    <t>(b) Semi-skilled labour</t>
  </si>
  <si>
    <t>(c) Skilled labour</t>
  </si>
  <si>
    <t>(d) Ganger</t>
  </si>
  <si>
    <t>(e) Flagman</t>
  </si>
  <si>
    <t>(f) Foreman</t>
  </si>
  <si>
    <t>Equipment</t>
  </si>
  <si>
    <t>(a) Excavator (Komatsu PC300 or similar)</t>
  </si>
  <si>
    <t>(b) Grader (CAT 140G or similar)</t>
  </si>
  <si>
    <t>(c) Front-end loader (2m³ bucket)</t>
  </si>
  <si>
    <t>(d) Pneumatic self-propelled roller (15t)</t>
  </si>
  <si>
    <t>(e) Vibrating self-propelled roller (min 8t)</t>
  </si>
  <si>
    <t>(f) Compactor (Wacker BS60Y or similar rammer)</t>
  </si>
  <si>
    <t>(g) Water cart (9000 lt)</t>
  </si>
  <si>
    <t>(h) Centrifugal pump (100mm)</t>
  </si>
  <si>
    <t>(j) 5-7t tip truck</t>
  </si>
  <si>
    <t>(k) Backhoe loader (Case 580F or similar)</t>
  </si>
  <si>
    <t>Materials</t>
  </si>
  <si>
    <t>(a) Procurement of materials</t>
  </si>
  <si>
    <t>(b) Contractor's handling costs, profit and all other charges in respect of Subitem B1803 (a)</t>
  </si>
  <si>
    <t>Transport</t>
  </si>
  <si>
    <t>(a) LDV</t>
  </si>
  <si>
    <t>(b) Flatbed truck</t>
  </si>
  <si>
    <t>(c) Low bed" horse &amp; trailor for transporting tracked vehicles"</t>
  </si>
  <si>
    <t>1800: DAYSWORKS</t>
  </si>
  <si>
    <t>h</t>
  </si>
  <si>
    <t>Prov sum</t>
  </si>
  <si>
    <t>DRAINS</t>
  </si>
  <si>
    <t>Excavation for open drains:</t>
  </si>
  <si>
    <t xml:space="preserve"> (i) 0 m up to 1.5 m</t>
  </si>
  <si>
    <t>Clearing and shaping existing open drains</t>
  </si>
  <si>
    <t>(a) Excavating soft material situated within the following depth range below the surface level:</t>
  </si>
  <si>
    <t>AMOUNT  (RANDS)</t>
  </si>
  <si>
    <t xml:space="preserve"> m²</t>
  </si>
  <si>
    <t>(b) Girth exceeding 2m up to and including 3m</t>
  </si>
  <si>
    <t>(c) Girth larger than 3m up to and including 4m</t>
  </si>
  <si>
    <t>(a) Girth exceeding 1 m up to and including 2 m</t>
  </si>
  <si>
    <t>Finishing-off cut and fill slopes, medians and interchange areas:</t>
  </si>
  <si>
    <t>(a) Cut slopes</t>
  </si>
  <si>
    <t>(b) Fill slopes</t>
  </si>
  <si>
    <t>Intermediate excavation</t>
  </si>
  <si>
    <t>5100</t>
  </si>
  <si>
    <t>PITCHING, STONEWORK AND PROTECTION AGAINST EROSION</t>
  </si>
  <si>
    <r>
      <t>m</t>
    </r>
    <r>
      <rPr>
        <vertAlign val="superscript"/>
        <sz val="10"/>
        <rFont val="Arial"/>
        <family val="2"/>
      </rPr>
      <t>3</t>
    </r>
  </si>
  <si>
    <t>33/32.00</t>
  </si>
  <si>
    <t xml:space="preserve">Selecting, stockpiling and breaking down the material </t>
  </si>
  <si>
    <t>from borrow pits, cuttings and existing pavement layers</t>
  </si>
  <si>
    <t>and placing and compacting the gravel layers:</t>
  </si>
  <si>
    <t>33/32.06</t>
  </si>
  <si>
    <t>(d) 150 mm Gravel subbase layer, G5 material</t>
  </si>
  <si>
    <t xml:space="preserve">     compacted to:</t>
  </si>
  <si>
    <t>(1) 95% of modified AASHTO density</t>
  </si>
  <si>
    <t>Extra over item 34.01 for excavation of material in:</t>
  </si>
  <si>
    <t xml:space="preserve">(a) Intermediate excavation </t>
  </si>
  <si>
    <t xml:space="preserve">(b) Hard excavation </t>
  </si>
  <si>
    <t>Watering the pavement excavation floor</t>
  </si>
  <si>
    <t>34/16.00</t>
  </si>
  <si>
    <t>Overhaul</t>
  </si>
  <si>
    <t>34/16.01</t>
  </si>
  <si>
    <t>Overhaul on material hauled in excess of a free-haul</t>
  </si>
  <si>
    <t>distance of 0.5km, for haul up to or through 1.0km</t>
  </si>
  <si>
    <t>(restricted overhaul)</t>
  </si>
  <si>
    <t>34/16.02</t>
  </si>
  <si>
    <t>Overhaul on material hauled in excess of 1.0km</t>
  </si>
  <si>
    <t>(ordinary overhaul)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</si>
  <si>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-km</t>
    </r>
  </si>
  <si>
    <t>Cast in situ concrete edge beams, class 25/19 concrete (formwork and clause U2 surface finish included)</t>
  </si>
  <si>
    <t>Area exceeding 2 m² but not 10m²</t>
  </si>
  <si>
    <t>B56.10</t>
  </si>
  <si>
    <t>Danger plates at culverts/structures</t>
  </si>
  <si>
    <t>Pipes with an internal diameter exceeding 750 mm</t>
  </si>
  <si>
    <t>Box culverts up to and including 1,5m vertical dimension</t>
  </si>
  <si>
    <t>Box culverts exceeding 1,5m vertical dimension</t>
  </si>
  <si>
    <r>
      <t>m</t>
    </r>
    <r>
      <rPr>
        <sz val="10"/>
        <rFont val="Calibri"/>
        <family val="2"/>
      </rPr>
      <t>³</t>
    </r>
  </si>
  <si>
    <t>Base 150 mm thickness</t>
  </si>
  <si>
    <t>(j)</t>
  </si>
  <si>
    <t>SUMMARY (CONSTRUCTION)</t>
  </si>
  <si>
    <t>TESTING MATERIALS AND WORKMANSHIP………………………………………………</t>
  </si>
  <si>
    <t>FINISHING THE ROAD AND ROAD RESERVE AND TREATING OLD ROADS……………………………………………………………………………………………</t>
  </si>
  <si>
    <t>ROAD MARKINGS……………………………………………………………………………….</t>
  </si>
  <si>
    <t>ROAD SIGNS …..………………………………………………………………………………..</t>
  </si>
  <si>
    <t>PITCHING, STONEWORK AND PROTECTION AGAINST EROSION…..………………..</t>
  </si>
  <si>
    <t>PAVEMENT LAYERS OF GRAVEL MATERIAL ……………………………………………</t>
  </si>
  <si>
    <t>MASS EARTHWORKS …………………………………………………………………………</t>
  </si>
  <si>
    <t>CONCRETE KERBING, CONCRETE CHANNELLING, CHUTES AND DOWNPIPES AND CONCRETE LININGS FOR OPEN DRAINS…………………………………………..</t>
  </si>
  <si>
    <t>CLEARING AND GRUBBING…………………………………………………………………..</t>
  </si>
  <si>
    <t>DAYSWORKS……………………………………………………………………………………</t>
  </si>
  <si>
    <t>ACCOMMODATION OF TRAFFIC……………………………………………………………..</t>
  </si>
  <si>
    <t>CONTRACTOR’S ESTABLISHMENT ON SITE AND GENERAL OBLIGATIONS…………………………………………………………………………………..</t>
  </si>
  <si>
    <t xml:space="preserve">(1) 97% of modified AASHTO density </t>
  </si>
  <si>
    <t xml:space="preserve">3% Ordinary portland cement </t>
  </si>
  <si>
    <t>TOTAL FOR SCHEDULE 1</t>
  </si>
  <si>
    <t>CONTINGENCIES (10%)………………………………………………………………………………………</t>
  </si>
  <si>
    <t>TOTAL CONSTRUCTION AMOUNT (ALL INCLUSIVE)…………………………………………………..</t>
  </si>
  <si>
    <t>COLTO</t>
  </si>
  <si>
    <t>SCHEDULE 1</t>
  </si>
  <si>
    <t xml:space="preserve">7300: CONCRETE BLOCK PAVING FOR ROADS </t>
  </si>
  <si>
    <t>Concrete block paving</t>
  </si>
  <si>
    <t>80 mm Type S-A grey interlocking paving block, Class 25</t>
  </si>
  <si>
    <t xml:space="preserve">      (i)   Compacted to 90 % of modified 
            AASHTO density</t>
  </si>
  <si>
    <t xml:space="preserve">Remuneration of Community Liaison Officer (CLO) </t>
  </si>
  <si>
    <t>BILL OF QUANTITIES</t>
  </si>
  <si>
    <t>TOTAL CARRIED FORWARD</t>
  </si>
  <si>
    <t>B23.08</t>
  </si>
  <si>
    <t>Concrete lining for open drains</t>
  </si>
  <si>
    <t>(a) Cast in situ concrete lining class 25/19 for all types of open drains</t>
  </si>
  <si>
    <t>(b) Class U2 surface finish to cast in situ concrete for all types of open drain</t>
  </si>
  <si>
    <t>Formwork to cast in situ concrete lining for open drains (Class F2 surface finish)</t>
  </si>
  <si>
    <t xml:space="preserve">(a) To sides with formwork on the internal face only </t>
  </si>
  <si>
    <t>(b) To sides with formwork on both internal &amp; external faces (each face measured)</t>
  </si>
  <si>
    <t xml:space="preserve">(c) To ends of slabs </t>
  </si>
  <si>
    <t>Sealed joints in concrete linings of open drains</t>
  </si>
  <si>
    <t xml:space="preserve">(a) Polysulphide sealants </t>
  </si>
  <si>
    <t xml:space="preserve">(b) Soft Board expansion </t>
  </si>
  <si>
    <t>(1) 200mm x 300mm</t>
  </si>
  <si>
    <t>PREFABRICATED CULVERTS</t>
  </si>
  <si>
    <t>B22.01</t>
  </si>
  <si>
    <t>Excavation:</t>
  </si>
  <si>
    <t>(a) Excavating soft material situated within the following depth ranges below the surface level:</t>
  </si>
  <si>
    <t>(i) 0m up to 1,5m</t>
  </si>
  <si>
    <t>(b) Extra over subitem 22.01 (a) for excavation in hard material, irrespective of depth</t>
  </si>
  <si>
    <t>(c) Extra over subitem 22.01 (a) for excavation by hand</t>
  </si>
  <si>
    <t>Backfilling:</t>
  </si>
  <si>
    <t>(a) Using the excavated material</t>
  </si>
  <si>
    <t>(b) Using imported selected material</t>
  </si>
  <si>
    <t>(c) Extra over subitems 22.02 (a) and (b) for soil cement backfilling (3% cement by mass)</t>
  </si>
  <si>
    <t>Concrete pipe culverts:</t>
  </si>
  <si>
    <t xml:space="preserve">(a) On class B bedding: </t>
  </si>
  <si>
    <t>(i) 600mm Ø, Type 75D</t>
  </si>
  <si>
    <t>(ii) 900mm Ø, Type 75D</t>
  </si>
  <si>
    <t>Cast in situ concrete and formwork:</t>
  </si>
  <si>
    <t>(b) In floor slabs for portal or rectangular culverts, including formwork, joints and class U2 surface finish (30/19)</t>
  </si>
  <si>
    <t>(c) In inlet and outlet structures, skewed ends, catchpits, manholes, thrust and anchor blocks, excluding formwork but including class U2 surface finish (20/19)</t>
  </si>
  <si>
    <t>(d) Formwork of concrete under 22.07(c):</t>
  </si>
  <si>
    <t>(i) Formwork for class, F1 surface finish</t>
  </si>
  <si>
    <t>(ii) Formwork for class, F2 surface finish</t>
  </si>
  <si>
    <t>22.10</t>
  </si>
  <si>
    <t>Steel reinforcement:</t>
  </si>
  <si>
    <t>(b) High-tensile steel bars</t>
  </si>
  <si>
    <t>(c) Welded steel fabric (Ref 395)</t>
  </si>
  <si>
    <t>kg</t>
  </si>
  <si>
    <t>TOTAL CARRIED TO SUMMARY</t>
  </si>
  <si>
    <t>ITEM NO</t>
  </si>
  <si>
    <t>AMOUNT (RANDS)</t>
  </si>
  <si>
    <r>
      <t>m</t>
    </r>
    <r>
      <rPr>
        <vertAlign val="superscript"/>
        <sz val="9.5"/>
        <rFont val="Arial"/>
        <family val="2"/>
      </rPr>
      <t>3</t>
    </r>
  </si>
  <si>
    <r>
      <t>m</t>
    </r>
    <r>
      <rPr>
        <vertAlign val="superscript"/>
        <sz val="9.5"/>
        <rFont val="Arial"/>
        <family val="2"/>
      </rPr>
      <t>2</t>
    </r>
  </si>
  <si>
    <t>PREFABRICATED CULVERTS…................................................................................</t>
  </si>
  <si>
    <t>DRAINS………………………………………………………………………………………......</t>
  </si>
  <si>
    <t>22.17</t>
  </si>
  <si>
    <t>Manholes, Catchpits, Inlet and Outlet Structures Complete:</t>
  </si>
  <si>
    <t>Catchpits, construction complete including 25Mpa concrete mesh ref 395, formwork, brickwork, plastering, benching as per instruction</t>
  </si>
  <si>
    <t>Selected backfill material under concrete-lined side drains compacted to 93% of modified AASHTO density</t>
  </si>
  <si>
    <t>i) 1,0 m to 1,5 m deep stormwater inlets</t>
  </si>
  <si>
    <t>i) 1,0 m to 1,5 m deep stormwater outlets</t>
  </si>
  <si>
    <t>UPGRADING OF PENNYWHISTLE &amp; SWAN STREETS - KANYAMAZANE (WARD 20)</t>
  </si>
  <si>
    <t>60 mm Type S-A grey interlocking paving block, Class 25</t>
  </si>
  <si>
    <t>AMOUNT</t>
  </si>
  <si>
    <t>STABILIZATION</t>
  </si>
  <si>
    <t>PAY REF</t>
  </si>
  <si>
    <t xml:space="preserve">GABIONS  </t>
  </si>
  <si>
    <t>Foundation trench excavation and backfilling:</t>
  </si>
  <si>
    <t>(b) In all other classes of material</t>
  </si>
  <si>
    <t>Surface preparation for bedding the gabions</t>
  </si>
  <si>
    <t>Gabions:</t>
  </si>
  <si>
    <t>(a) Galvanised gabion boxes with 2,7mm Ø wire and of the following sizes:</t>
  </si>
  <si>
    <r>
      <t xml:space="preserve">(i) 2.0m x 1.0m x 1.0m long (80mm </t>
    </r>
    <r>
      <rPr>
        <sz val="10"/>
        <rFont val="Calibri"/>
        <family val="2"/>
      </rPr>
      <t>×</t>
    </r>
    <r>
      <rPr>
        <sz val="10"/>
        <rFont val="Arial"/>
        <family val="2"/>
      </rPr>
      <t xml:space="preserve"> 100mm mesh)</t>
    </r>
  </si>
  <si>
    <r>
      <t xml:space="preserve">(ii) 3.0m x 1.0m x 1.0m long (80mm </t>
    </r>
    <r>
      <rPr>
        <sz val="10"/>
        <rFont val="Calibri"/>
        <family val="2"/>
      </rPr>
      <t xml:space="preserve">× </t>
    </r>
    <r>
      <rPr>
        <sz val="10"/>
        <rFont val="Arial"/>
        <family val="2"/>
      </rPr>
      <t>100mm mesh)</t>
    </r>
  </si>
  <si>
    <r>
      <t xml:space="preserve">(c) Galvanised gabion mattresses, 0.3m deep with 80mm </t>
    </r>
    <r>
      <rPr>
        <sz val="10"/>
        <rFont val="Calibri"/>
        <family val="2"/>
      </rPr>
      <t>×</t>
    </r>
    <r>
      <rPr>
        <sz val="10"/>
        <rFont val="Arial"/>
        <family val="2"/>
      </rPr>
      <t xml:space="preserve"> 100mm mesh and diaphragms at 1.0m centres and 2.7mm dia mesh wire</t>
    </r>
  </si>
  <si>
    <t>Filter fabric</t>
  </si>
  <si>
    <t>(i) A2 bidim or similar approved</t>
  </si>
  <si>
    <r>
      <t>m</t>
    </r>
    <r>
      <rPr>
        <vertAlign val="superscript"/>
        <sz val="10"/>
        <rFont val="Arial"/>
        <family val="2"/>
      </rPr>
      <t>2</t>
    </r>
  </si>
  <si>
    <t>m2</t>
  </si>
  <si>
    <t>GABIONS…..…………………..................................................................................................</t>
  </si>
  <si>
    <t>B12.01</t>
  </si>
  <si>
    <t>(a) Provisional sum for existing services to be relocated and/or protected during construction</t>
  </si>
  <si>
    <t>(b) Handling costs and profit in respect of subitem B12.01(a) above</t>
  </si>
  <si>
    <t xml:space="preserve">B12.02
</t>
  </si>
  <si>
    <t>The setting-out of work and protection of beacons</t>
  </si>
  <si>
    <t>(a) Provisional sum for existing beacons to be relocated and/or protected during construction</t>
  </si>
  <si>
    <t>(b) Handling costs and profit in respect of subitem B12.02(a) above</t>
  </si>
  <si>
    <t>Compliance with OHS Act and Regulations (including the construction Regulation 2015)</t>
  </si>
  <si>
    <t>B12.06</t>
  </si>
  <si>
    <t>Compliance with Environment Management Act and Regulations  (including the construction Regulation 2015)</t>
  </si>
  <si>
    <t>B12.08</t>
  </si>
  <si>
    <t>(d) Handling cost and profit in respect of subitem (c) above</t>
  </si>
  <si>
    <t>B12.09</t>
  </si>
  <si>
    <t>Contract Name Boards (as per drawing)</t>
  </si>
  <si>
    <t>(a) Handling costs and profit in respect of subitem B12.05 and 06 above</t>
  </si>
  <si>
    <t>B12.05</t>
  </si>
  <si>
    <t>(c) Removing and installing of Fence and boundary walls, removing and reinstalling of gates as shown on the drawing</t>
  </si>
  <si>
    <t>(c) The removal, protection and replacement of services eg. Eskom</t>
  </si>
  <si>
    <t>HOUSING, OFFICES AND LABORATORIES FOR THE ENGINEER'S  SITE PERSONNEL...……………………………………………………………………………….......</t>
  </si>
  <si>
    <t>GENERAL REQUIREMENTS AND PROVISIONS…...........................................................</t>
  </si>
  <si>
    <t>RETAINING WALL</t>
  </si>
  <si>
    <t>PRECAST CONCRETE</t>
  </si>
  <si>
    <t>Terrace Blocks or Similar approved</t>
  </si>
  <si>
    <t xml:space="preserve">400 x 200mm Terrace blocks retaining wall </t>
  </si>
  <si>
    <t>51.01</t>
  </si>
  <si>
    <t>Stone pitching:</t>
  </si>
  <si>
    <t>(a) Plain pitching:</t>
  </si>
  <si>
    <t>(1) Method 1</t>
  </si>
  <si>
    <t>(2) Method 2</t>
  </si>
  <si>
    <t>(b) Grouted stone pitching</t>
  </si>
  <si>
    <t>(c) Grouted stone pitching on a concrete bed</t>
  </si>
  <si>
    <t>(1) 50 mm thickness</t>
  </si>
  <si>
    <t>(2) 100 mm thickness</t>
  </si>
  <si>
    <t xml:space="preserve">(d) Wired-and-grouted stone pitching </t>
  </si>
  <si>
    <t>Treatment of old roads and temporary deviations</t>
  </si>
  <si>
    <t>Dismantling, storing and re-erecting household fencing</t>
  </si>
  <si>
    <t>PATCHING AND REPAIRING EDGE BREAKS</t>
  </si>
  <si>
    <t xml:space="preserve">Sawing Asphalt or Cemented pavement layers for </t>
  </si>
  <si>
    <t xml:space="preserve">      patching</t>
  </si>
  <si>
    <t>(a) Sawing asphalt to an average depth:</t>
  </si>
  <si>
    <t>(i) Not exceeding 50mm</t>
  </si>
  <si>
    <t>(b) Sawing cemented pavement layers to an average</t>
  </si>
  <si>
    <t>depth:</t>
  </si>
  <si>
    <t>(ii) Exceeding 50mm but not exceeding 100mm</t>
  </si>
  <si>
    <t>Excavation in existing pavements for patching in:</t>
  </si>
  <si>
    <t>(a) Asphalt layers</t>
  </si>
  <si>
    <t>(b) Cemented layers</t>
  </si>
  <si>
    <t>Backfilling of excavations for patching with</t>
  </si>
  <si>
    <t>(a) chemically stabilized pavement material (C4) for a</t>
  </si>
  <si>
    <t xml:space="preserve">      patch with a surface area:</t>
  </si>
  <si>
    <t>(i)  Not exceeding 5m²</t>
  </si>
  <si>
    <t>(ii) Exceeding 5m² but not exceeding 100m²</t>
  </si>
  <si>
    <t>Compacting the floor of excavations for patching</t>
  </si>
  <si>
    <t>Tack coat of 30% stable-grade emulsion</t>
  </si>
  <si>
    <t>Backfilling of excavation for patching with:</t>
  </si>
  <si>
    <t>(b)Asphalt surfacing</t>
  </si>
  <si>
    <t>59/56.08</t>
  </si>
  <si>
    <t>59/39.00</t>
  </si>
  <si>
    <t>59/39.01</t>
  </si>
  <si>
    <t>59/39.02</t>
  </si>
  <si>
    <t>59/39.03</t>
  </si>
  <si>
    <t>59/39.04</t>
  </si>
  <si>
    <t>59/42.04</t>
  </si>
  <si>
    <t>59/42.20</t>
  </si>
  <si>
    <t xml:space="preserve">km </t>
  </si>
  <si>
    <r>
      <t>m</t>
    </r>
    <r>
      <rPr>
        <vertAlign val="superscript"/>
        <sz val="9"/>
        <rFont val="Arial"/>
        <family val="2"/>
      </rPr>
      <t>3</t>
    </r>
  </si>
  <si>
    <t>l</t>
  </si>
  <si>
    <r>
      <t>TOTAL CONSTRUCTION AMOUNT EXCL VAT</t>
    </r>
    <r>
      <rPr>
        <sz val="9"/>
        <rFont val="Arial"/>
        <family val="2"/>
      </rPr>
      <t>…………………………………………………………..</t>
    </r>
  </si>
  <si>
    <t>CONCRETE BLOCK PAVING FOR ROADS…......................................................................</t>
  </si>
  <si>
    <t>VAT @ 15%........................................................................................................................................................</t>
  </si>
  <si>
    <t>SUB-TOTAL 2</t>
  </si>
  <si>
    <t xml:space="preserve">Allowance for Contract Price Adjustment (10% of Sub-Total 2) </t>
  </si>
  <si>
    <t>Accredited training</t>
  </si>
  <si>
    <t>(a)   Generic skills</t>
  </si>
  <si>
    <t>12.00</t>
  </si>
  <si>
    <t>GENERAL REQUIREMENTS AND PROVISIONS</t>
  </si>
  <si>
    <t>B12.30</t>
  </si>
  <si>
    <t>(e) Community Liaison Officer (CLO)</t>
  </si>
  <si>
    <t>(f)        Handling cost for (CLO) (e) above</t>
  </si>
  <si>
    <t>B12.32</t>
  </si>
  <si>
    <t xml:space="preserve">Pavement layers constructed from gravel  from </t>
  </si>
  <si>
    <t>commercial sources</t>
  </si>
  <si>
    <t>(f) 150mm Gravel base C4 (chemicaly stabilised material) compacted to:</t>
  </si>
  <si>
    <t>Pavement layers constructed from gravel  from  cut or</t>
  </si>
  <si>
    <t>borrow, including free-haul up to 1,0km</t>
  </si>
  <si>
    <t>(d) 150 mm Gravel subbase (natural gravel)</t>
  </si>
  <si>
    <t xml:space="preserve">(f) 150mm Gravel base (stabilized gravel)(C4) </t>
  </si>
  <si>
    <t xml:space="preserve">      compacted to:</t>
  </si>
  <si>
    <t xml:space="preserve">(a)  Stockpiling of material </t>
  </si>
  <si>
    <t>(b)  Dump rock for collapsible material</t>
  </si>
  <si>
    <t>(a) Precast kerbing to SABS 927</t>
  </si>
  <si>
    <t>(i) Figure 8 Kerb (Mountable)</t>
  </si>
  <si>
    <t xml:space="preserve">(ii) Figure 7 Kerb (semi Mountable) </t>
  </si>
  <si>
    <t>Concrete kerbing-channeling combination</t>
  </si>
  <si>
    <t>(i) Figure 8 kerb (Mountable) Type C:</t>
  </si>
  <si>
    <t xml:space="preserve">     combined with concrete channel </t>
  </si>
  <si>
    <t>Cast in situ concrete edge and intermediate beams</t>
  </si>
  <si>
    <t>class 30/19 concrete (Formwork and clause U2 surface</t>
  </si>
  <si>
    <t>finish included)</t>
  </si>
  <si>
    <t xml:space="preserve"> (i) 200mm x 100mm</t>
  </si>
  <si>
    <t xml:space="preserve"> (i) 100mm x 100mm</t>
  </si>
  <si>
    <t xml:space="preserve">(b)   Handling cost and profit in respect of subitem </t>
  </si>
  <si>
    <t>L/Sum</t>
  </si>
  <si>
    <t>Hard excavation and chemical blasting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</si>
</sst>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&quot;R&quot;\ #,##0.00"/>
    <numFmt numFmtId="168" formatCode="_ &quot;R&quot;\ * #,##0.00_ ;_ &quot;R&quot;\ * \-#,##0.00_ ;_ &quot;R&quot;\ * &quot;-&quot;??_ ;_ @_ "/>
    <numFmt numFmtId="169" formatCode="_(* #,##0.00_);_(* \(#,##0.00\);_(* &quot;-&quot;??_);_(@_)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b/>
      <u/>
      <sz val="9.5"/>
      <name val="Arial"/>
      <family val="2"/>
    </font>
    <font>
      <u/>
      <sz val="9.5"/>
      <name val="Arial"/>
      <family val="2"/>
    </font>
    <font>
      <sz val="9.5"/>
      <color indexed="8"/>
      <name val="Arial"/>
      <family val="2"/>
    </font>
    <font>
      <sz val="9.5"/>
      <color rgb="FFFF000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.5"/>
      <color theme="1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vertAlign val="superscript"/>
      <sz val="10"/>
      <name val="Arial"/>
      <family val="2"/>
    </font>
    <font>
      <sz val="9.5"/>
      <color theme="0" tint="-0.34998626667073579"/>
      <name val="Arial"/>
      <family val="2"/>
    </font>
    <font>
      <sz val="10"/>
      <name val="Calibri"/>
      <family val="2"/>
    </font>
    <font>
      <sz val="9.5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 val="double"/>
      <sz val="9"/>
      <name val="Arial"/>
      <family val="2"/>
    </font>
    <font>
      <b/>
      <u val="double"/>
      <sz val="9"/>
      <name val="Arial"/>
      <family val="2"/>
    </font>
    <font>
      <sz val="10"/>
      <color indexed="10"/>
      <name val="Arial"/>
      <family val="2"/>
    </font>
    <font>
      <sz val="10"/>
      <color indexed="14"/>
      <name val="Arial"/>
      <family val="2"/>
    </font>
    <font>
      <sz val="10"/>
      <color theme="1"/>
      <name val="Arial"/>
      <family val="2"/>
    </font>
    <font>
      <vertAlign val="superscript"/>
      <sz val="9.5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vertAlign val="superscript"/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3" fontId="1" fillId="0" borderId="35" applyProtection="0"/>
    <xf numFmtId="0" fontId="1" fillId="0" borderId="0"/>
    <xf numFmtId="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" fillId="0" borderId="0"/>
  </cellStyleXfs>
  <cellXfs count="732">
    <xf numFmtId="0" fontId="0" fillId="0" borderId="0" xfId="0"/>
    <xf numFmtId="0" fontId="7" fillId="0" borderId="0" xfId="4" applyFont="1" applyAlignment="1">
      <alignment vertical="center"/>
    </xf>
    <xf numFmtId="0" fontId="7" fillId="0" borderId="1" xfId="4" applyFont="1" applyBorder="1" applyAlignment="1">
      <alignment vertical="center" wrapText="1"/>
    </xf>
    <xf numFmtId="0" fontId="7" fillId="0" borderId="0" xfId="4" applyFont="1" applyAlignment="1">
      <alignment vertical="top"/>
    </xf>
    <xf numFmtId="0" fontId="7" fillId="0" borderId="0" xfId="4" applyFont="1" applyAlignment="1">
      <alignment vertical="top" wrapText="1"/>
    </xf>
    <xf numFmtId="0" fontId="7" fillId="0" borderId="3" xfId="4" applyFont="1" applyBorder="1" applyAlignment="1">
      <alignment horizontal="center"/>
    </xf>
    <xf numFmtId="0" fontId="7" fillId="0" borderId="8" xfId="4" applyFont="1" applyBorder="1" applyAlignment="1">
      <alignment vertical="center"/>
    </xf>
    <xf numFmtId="0" fontId="7" fillId="0" borderId="8" xfId="4" applyFont="1" applyBorder="1" applyAlignment="1">
      <alignment vertical="top"/>
    </xf>
    <xf numFmtId="0" fontId="7" fillId="0" borderId="8" xfId="4" applyFont="1" applyBorder="1"/>
    <xf numFmtId="0" fontId="7" fillId="0" borderId="0" xfId="4" applyFont="1"/>
    <xf numFmtId="0" fontId="7" fillId="0" borderId="1" xfId="4" applyFont="1" applyBorder="1" applyAlignment="1">
      <alignment wrapText="1"/>
    </xf>
    <xf numFmtId="0" fontId="7" fillId="0" borderId="3" xfId="4" applyFont="1" applyBorder="1" applyAlignment="1">
      <alignment horizontal="center" vertical="top"/>
    </xf>
    <xf numFmtId="49" fontId="7" fillId="0" borderId="0" xfId="4" applyNumberFormat="1" applyFont="1"/>
    <xf numFmtId="0" fontId="7" fillId="0" borderId="0" xfId="4" applyFont="1" applyAlignment="1">
      <alignment vertical="center" wrapText="1"/>
    </xf>
    <xf numFmtId="0" fontId="7" fillId="0" borderId="1" xfId="4" applyFont="1" applyBorder="1" applyAlignment="1">
      <alignment horizontal="left" vertical="top" wrapText="1"/>
    </xf>
    <xf numFmtId="0" fontId="7" fillId="0" borderId="0" xfId="4" applyFont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1" xfId="4" quotePrefix="1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4" fontId="7" fillId="0" borderId="0" xfId="0" applyNumberFormat="1" applyFont="1"/>
    <xf numFmtId="0" fontId="7" fillId="0" borderId="0" xfId="0" applyFont="1"/>
    <xf numFmtId="0" fontId="8" fillId="0" borderId="0" xfId="0" applyFont="1"/>
    <xf numFmtId="0" fontId="8" fillId="0" borderId="15" xfId="0" applyFont="1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2" xfId="0" applyNumberFormat="1" applyFont="1" applyBorder="1" applyProtection="1">
      <protection locked="0"/>
    </xf>
    <xf numFmtId="4" fontId="7" fillId="0" borderId="12" xfId="0" applyNumberFormat="1" applyFont="1" applyBorder="1"/>
    <xf numFmtId="0" fontId="7" fillId="0" borderId="3" xfId="2" applyFont="1" applyBorder="1" applyAlignment="1">
      <alignment horizontal="center" vertical="top"/>
    </xf>
    <xf numFmtId="3" fontId="7" fillId="0" borderId="3" xfId="2" applyNumberFormat="1" applyFont="1" applyBorder="1" applyAlignment="1">
      <alignment horizontal="center" vertical="top"/>
    </xf>
    <xf numFmtId="4" fontId="7" fillId="0" borderId="3" xfId="2" applyNumberFormat="1" applyFont="1" applyBorder="1" applyAlignment="1" applyProtection="1">
      <alignment horizontal="right" vertical="top"/>
      <protection locked="0"/>
    </xf>
    <xf numFmtId="0" fontId="7" fillId="0" borderId="8" xfId="2" applyFont="1" applyBorder="1" applyAlignment="1">
      <alignment vertical="top"/>
    </xf>
    <xf numFmtId="0" fontId="7" fillId="0" borderId="0" xfId="2" applyFont="1" applyAlignment="1">
      <alignment vertical="top"/>
    </xf>
    <xf numFmtId="0" fontId="8" fillId="0" borderId="16" xfId="0" applyFont="1" applyBorder="1"/>
    <xf numFmtId="0" fontId="7" fillId="0" borderId="8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4" fontId="7" fillId="0" borderId="3" xfId="0" applyNumberFormat="1" applyFont="1" applyBorder="1" applyProtection="1">
      <protection locked="0"/>
    </xf>
    <xf numFmtId="4" fontId="7" fillId="0" borderId="13" xfId="0" applyNumberFormat="1" applyFont="1" applyBorder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4" fontId="7" fillId="0" borderId="13" xfId="3" applyNumberFormat="1" applyFont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4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/>
    </xf>
    <xf numFmtId="0" fontId="8" fillId="0" borderId="0" xfId="4" quotePrefix="1" applyFont="1" applyAlignment="1">
      <alignment horizontal="left" vertical="center" wrapText="1"/>
    </xf>
    <xf numFmtId="0" fontId="8" fillId="0" borderId="16" xfId="0" applyFont="1" applyBorder="1" applyAlignment="1">
      <alignment horizontal="center"/>
    </xf>
    <xf numFmtId="0" fontId="7" fillId="0" borderId="0" xfId="4" quotePrefix="1" applyFont="1" applyAlignment="1">
      <alignment vertical="center" wrapText="1"/>
    </xf>
    <xf numFmtId="0" fontId="7" fillId="0" borderId="1" xfId="4" quotePrefix="1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/>
      <protection locked="0"/>
    </xf>
    <xf numFmtId="4" fontId="7" fillId="0" borderId="3" xfId="0" applyNumberFormat="1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3" fontId="7" fillId="0" borderId="3" xfId="4" applyNumberFormat="1" applyFont="1" applyBorder="1" applyAlignment="1">
      <alignment horizontal="center"/>
    </xf>
    <xf numFmtId="0" fontId="8" fillId="0" borderId="8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4" quotePrefix="1" applyFont="1" applyBorder="1" applyAlignment="1">
      <alignment vertical="center"/>
    </xf>
    <xf numFmtId="0" fontId="7" fillId="0" borderId="1" xfId="4" applyFont="1" applyBorder="1" applyAlignment="1">
      <alignment vertical="center"/>
    </xf>
    <xf numFmtId="3" fontId="7" fillId="0" borderId="3" xfId="4" applyNumberFormat="1" applyFont="1" applyBorder="1" applyAlignment="1">
      <alignment horizontal="center" vertical="center"/>
    </xf>
    <xf numFmtId="0" fontId="8" fillId="0" borderId="1" xfId="4" quotePrefix="1" applyFont="1" applyBorder="1" applyAlignment="1">
      <alignment vertical="center" wrapText="1"/>
    </xf>
    <xf numFmtId="3" fontId="7" fillId="0" borderId="3" xfId="1" applyNumberFormat="1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top"/>
      <protection locked="0"/>
    </xf>
    <xf numFmtId="0" fontId="8" fillId="0" borderId="8" xfId="4" quotePrefix="1" applyFont="1" applyBorder="1" applyAlignment="1">
      <alignment vertical="top" wrapText="1"/>
    </xf>
    <xf numFmtId="0" fontId="8" fillId="0" borderId="0" xfId="4" quotePrefix="1" applyFont="1" applyAlignment="1">
      <alignment vertical="top" wrapText="1"/>
    </xf>
    <xf numFmtId="0" fontId="8" fillId="0" borderId="1" xfId="4" quotePrefix="1" applyFont="1" applyBorder="1" applyAlignment="1">
      <alignment vertical="top" wrapText="1"/>
    </xf>
    <xf numFmtId="0" fontId="9" fillId="0" borderId="1" xfId="4" quotePrefix="1" applyFont="1" applyBorder="1" applyAlignment="1">
      <alignment vertical="center" wrapText="1"/>
    </xf>
    <xf numFmtId="0" fontId="8" fillId="0" borderId="8" xfId="4" quotePrefix="1" applyFont="1" applyBorder="1" applyAlignment="1">
      <alignment vertical="center" wrapText="1"/>
    </xf>
    <xf numFmtId="0" fontId="8" fillId="0" borderId="0" xfId="4" quotePrefix="1" applyFont="1" applyAlignment="1">
      <alignment vertical="center" wrapText="1"/>
    </xf>
    <xf numFmtId="0" fontId="9" fillId="0" borderId="8" xfId="4" quotePrefix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8" fillId="0" borderId="8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7" fillId="0" borderId="8" xfId="4" applyFont="1" applyBorder="1" applyAlignment="1">
      <alignment horizontal="left" vertical="center"/>
    </xf>
    <xf numFmtId="164" fontId="11" fillId="0" borderId="3" xfId="4" applyNumberFormat="1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7" fillId="0" borderId="8" xfId="0" applyFont="1" applyBorder="1" applyAlignment="1">
      <alignment vertical="top" wrapText="1"/>
    </xf>
    <xf numFmtId="164" fontId="7" fillId="0" borderId="3" xfId="4" applyNumberFormat="1" applyFont="1" applyBorder="1"/>
    <xf numFmtId="4" fontId="7" fillId="0" borderId="3" xfId="4" applyNumberFormat="1" applyFont="1" applyBorder="1"/>
    <xf numFmtId="3" fontId="7" fillId="0" borderId="3" xfId="1" applyNumberFormat="1" applyFont="1" applyFill="1" applyBorder="1" applyAlignment="1">
      <alignment horizontal="center"/>
    </xf>
    <xf numFmtId="3" fontId="11" fillId="0" borderId="3" xfId="1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4" fontId="7" fillId="0" borderId="3" xfId="0" applyNumberFormat="1" applyFont="1" applyBorder="1" applyAlignment="1" applyProtection="1">
      <alignment vertical="top"/>
      <protection locked="0"/>
    </xf>
    <xf numFmtId="4" fontId="7" fillId="0" borderId="0" xfId="0" applyNumberFormat="1" applyFont="1" applyAlignment="1">
      <alignment vertical="top"/>
    </xf>
    <xf numFmtId="3" fontId="7" fillId="0" borderId="2" xfId="0" applyNumberFormat="1" applyFont="1" applyBorder="1" applyAlignment="1">
      <alignment horizontal="center" vertical="top"/>
    </xf>
    <xf numFmtId="4" fontId="7" fillId="0" borderId="2" xfId="0" applyNumberFormat="1" applyFont="1" applyBorder="1" applyAlignment="1" applyProtection="1">
      <alignment vertical="top"/>
      <protection locked="0"/>
    </xf>
    <xf numFmtId="0" fontId="8" fillId="0" borderId="8" xfId="2" applyFont="1" applyBorder="1" applyAlignment="1">
      <alignment vertical="top"/>
    </xf>
    <xf numFmtId="3" fontId="7" fillId="0" borderId="3" xfId="0" applyNumberFormat="1" applyFont="1" applyBorder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>
      <alignment horizontal="center" vertical="center"/>
    </xf>
    <xf numFmtId="165" fontId="7" fillId="0" borderId="3" xfId="0" applyNumberFormat="1" applyFont="1" applyBorder="1" applyProtection="1">
      <protection locked="0"/>
    </xf>
    <xf numFmtId="165" fontId="7" fillId="0" borderId="8" xfId="2" applyNumberFormat="1" applyFont="1" applyBorder="1" applyAlignment="1" applyProtection="1">
      <alignment horizontal="right" vertical="center"/>
      <protection locked="0"/>
    </xf>
    <xf numFmtId="165" fontId="7" fillId="0" borderId="8" xfId="4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top"/>
    </xf>
    <xf numFmtId="0" fontId="12" fillId="0" borderId="8" xfId="4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/>
    </xf>
    <xf numFmtId="3" fontId="12" fillId="0" borderId="3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165" fontId="12" fillId="0" borderId="3" xfId="0" applyNumberFormat="1" applyFont="1" applyBorder="1" applyProtection="1">
      <protection locked="0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4" fontId="8" fillId="0" borderId="0" xfId="0" applyNumberFormat="1" applyFont="1" applyAlignment="1">
      <alignment vertical="center"/>
    </xf>
    <xf numFmtId="9" fontId="7" fillId="0" borderId="1" xfId="0" applyNumberFormat="1" applyFont="1" applyBorder="1" applyAlignment="1">
      <alignment horizontal="center" wrapText="1"/>
    </xf>
    <xf numFmtId="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Protection="1">
      <protection locked="0"/>
    </xf>
    <xf numFmtId="165" fontId="7" fillId="0" borderId="1" xfId="0" applyNumberFormat="1" applyFont="1" applyBorder="1" applyProtection="1">
      <protection locked="0"/>
    </xf>
    <xf numFmtId="1" fontId="7" fillId="0" borderId="1" xfId="0" applyNumberFormat="1" applyFont="1" applyBorder="1" applyAlignment="1">
      <alignment wrapText="1"/>
    </xf>
    <xf numFmtId="1" fontId="7" fillId="0" borderId="1" xfId="0" applyNumberFormat="1" applyFont="1" applyBorder="1" applyAlignment="1">
      <alignment horizontal="center" wrapText="1"/>
    </xf>
    <xf numFmtId="9" fontId="7" fillId="0" borderId="3" xfId="0" applyNumberFormat="1" applyFont="1" applyBorder="1" applyAlignment="1">
      <alignment horizontal="center"/>
    </xf>
    <xf numFmtId="3" fontId="7" fillId="0" borderId="8" xfId="4" applyNumberFormat="1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0" fontId="7" fillId="0" borderId="8" xfId="4" applyFont="1" applyBorder="1" applyAlignment="1">
      <alignment horizontal="center" vertical="top"/>
    </xf>
    <xf numFmtId="3" fontId="7" fillId="0" borderId="3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wrapText="1"/>
    </xf>
    <xf numFmtId="1" fontId="7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8" fillId="0" borderId="16" xfId="0" applyFont="1" applyBorder="1" applyAlignment="1">
      <alignment horizontal="left"/>
    </xf>
    <xf numFmtId="0" fontId="7" fillId="0" borderId="16" xfId="0" applyFont="1" applyBorder="1"/>
    <xf numFmtId="0" fontId="7" fillId="0" borderId="16" xfId="0" applyFont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2" fontId="8" fillId="0" borderId="16" xfId="0" applyNumberFormat="1" applyFont="1" applyBorder="1" applyAlignment="1">
      <alignment horizontal="left"/>
    </xf>
    <xf numFmtId="2" fontId="9" fillId="0" borderId="16" xfId="0" applyNumberFormat="1" applyFont="1" applyBorder="1" applyAlignment="1">
      <alignment horizontal="left"/>
    </xf>
    <xf numFmtId="2" fontId="7" fillId="0" borderId="16" xfId="0" applyNumberFormat="1" applyFont="1" applyBorder="1" applyAlignment="1">
      <alignment horizontal="left"/>
    </xf>
    <xf numFmtId="0" fontId="9" fillId="0" borderId="8" xfId="4" applyFont="1" applyBorder="1" applyAlignment="1">
      <alignment vertical="center" wrapText="1"/>
    </xf>
    <xf numFmtId="0" fontId="7" fillId="0" borderId="0" xfId="4" applyFont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65" fontId="7" fillId="0" borderId="3" xfId="0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 applyProtection="1">
      <alignment wrapText="1"/>
      <protection locked="0"/>
    </xf>
    <xf numFmtId="0" fontId="7" fillId="0" borderId="8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8" xfId="0" applyFont="1" applyBorder="1" applyProtection="1"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>
      <alignment horizontal="left"/>
    </xf>
    <xf numFmtId="0" fontId="8" fillId="0" borderId="8" xfId="0" applyFont="1" applyBorder="1" applyAlignment="1" applyProtection="1">
      <alignment horizontal="center"/>
      <protection locked="0"/>
    </xf>
    <xf numFmtId="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" fontId="7" fillId="0" borderId="2" xfId="0" applyNumberFormat="1" applyFont="1" applyBorder="1"/>
    <xf numFmtId="0" fontId="7" fillId="0" borderId="3" xfId="0" applyFont="1" applyBorder="1" applyAlignment="1">
      <alignment horizontal="left"/>
    </xf>
    <xf numFmtId="4" fontId="7" fillId="0" borderId="3" xfId="3" applyNumberFormat="1" applyFont="1" applyBorder="1" applyAlignment="1">
      <alignment horizontal="right" vertical="center"/>
    </xf>
    <xf numFmtId="4" fontId="7" fillId="0" borderId="3" xfId="0" applyNumberFormat="1" applyFont="1" applyBorder="1"/>
    <xf numFmtId="0" fontId="17" fillId="0" borderId="3" xfId="0" applyFont="1" applyBorder="1" applyAlignment="1">
      <alignment horizontal="center" vertical="center"/>
    </xf>
    <xf numFmtId="0" fontId="8" fillId="0" borderId="8" xfId="0" applyFont="1" applyBorder="1"/>
    <xf numFmtId="0" fontId="8" fillId="0" borderId="2" xfId="0" applyFont="1" applyBorder="1"/>
    <xf numFmtId="4" fontId="7" fillId="0" borderId="2" xfId="0" applyNumberFormat="1" applyFont="1" applyBorder="1" applyAlignment="1">
      <alignment vertical="top"/>
    </xf>
    <xf numFmtId="49" fontId="8" fillId="0" borderId="3" xfId="2" applyNumberFormat="1" applyFont="1" applyBorder="1" applyAlignment="1">
      <alignment vertical="top"/>
    </xf>
    <xf numFmtId="4" fontId="7" fillId="0" borderId="3" xfId="3" applyNumberFormat="1" applyFont="1" applyBorder="1" applyAlignment="1">
      <alignment horizontal="right" vertical="top"/>
    </xf>
    <xf numFmtId="0" fontId="7" fillId="0" borderId="3" xfId="2" applyFont="1" applyBorder="1" applyAlignment="1">
      <alignment vertical="top"/>
    </xf>
    <xf numFmtId="49" fontId="7" fillId="0" borderId="3" xfId="2" applyNumberFormat="1" applyFont="1" applyBorder="1" applyAlignment="1">
      <alignment vertical="top"/>
    </xf>
    <xf numFmtId="0" fontId="7" fillId="0" borderId="3" xfId="0" applyFont="1" applyBorder="1"/>
    <xf numFmtId="0" fontId="8" fillId="0" borderId="3" xfId="0" applyFont="1" applyBorder="1"/>
    <xf numFmtId="4" fontId="7" fillId="0" borderId="3" xfId="0" applyNumberFormat="1" applyFont="1" applyBorder="1" applyAlignment="1">
      <alignment vertical="top"/>
    </xf>
    <xf numFmtId="0" fontId="7" fillId="0" borderId="7" xfId="0" applyFont="1" applyBorder="1" applyAlignment="1">
      <alignment horizontal="center" wrapText="1"/>
    </xf>
    <xf numFmtId="0" fontId="8" fillId="0" borderId="4" xfId="0" applyFont="1" applyBorder="1"/>
    <xf numFmtId="0" fontId="7" fillId="0" borderId="4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3" fontId="7" fillId="0" borderId="4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left"/>
    </xf>
    <xf numFmtId="2" fontId="8" fillId="0" borderId="3" xfId="2" applyNumberFormat="1" applyFont="1" applyBorder="1" applyAlignment="1">
      <alignment horizontal="left" vertical="top"/>
    </xf>
    <xf numFmtId="0" fontId="8" fillId="0" borderId="3" xfId="2" applyFont="1" applyBorder="1" applyAlignment="1">
      <alignment horizontal="left" vertical="top"/>
    </xf>
    <xf numFmtId="0" fontId="7" fillId="0" borderId="3" xfId="2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" fontId="7" fillId="0" borderId="3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/>
    </xf>
    <xf numFmtId="0" fontId="8" fillId="0" borderId="3" xfId="0" applyFont="1" applyBorder="1" applyAlignment="1" applyProtection="1">
      <alignment horizontal="center"/>
      <protection locked="0"/>
    </xf>
    <xf numFmtId="4" fontId="7" fillId="0" borderId="1" xfId="0" applyNumberFormat="1" applyFont="1" applyBorder="1" applyAlignment="1">
      <alignment vertical="center"/>
    </xf>
    <xf numFmtId="2" fontId="8" fillId="0" borderId="3" xfId="0" applyNumberFormat="1" applyFont="1" applyBorder="1" applyAlignment="1">
      <alignment horizontal="left"/>
    </xf>
    <xf numFmtId="2" fontId="9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17" fillId="0" borderId="8" xfId="0" applyFont="1" applyBorder="1"/>
    <xf numFmtId="0" fontId="16" fillId="0" borderId="16" xfId="0" applyFont="1" applyBorder="1" applyAlignment="1">
      <alignment horizontal="left" vertical="center"/>
    </xf>
    <xf numFmtId="4" fontId="17" fillId="0" borderId="3" xfId="0" applyNumberFormat="1" applyFont="1" applyBorder="1" applyAlignment="1">
      <alignment horizontal="right"/>
    </xf>
    <xf numFmtId="1" fontId="12" fillId="0" borderId="3" xfId="4" applyNumberFormat="1" applyFont="1" applyBorder="1" applyAlignment="1">
      <alignment horizontal="center" vertical="center"/>
    </xf>
    <xf numFmtId="49" fontId="8" fillId="0" borderId="0" xfId="0" applyNumberFormat="1" applyFont="1" applyAlignment="1" applyProtection="1">
      <alignment horizontal="left" vertical="top"/>
      <protection locked="0"/>
    </xf>
    <xf numFmtId="0" fontId="8" fillId="0" borderId="16" xfId="0" applyFont="1" applyBorder="1" applyAlignment="1" applyProtection="1">
      <alignment horizontal="left"/>
      <protection locked="0"/>
    </xf>
    <xf numFmtId="4" fontId="7" fillId="0" borderId="3" xfId="1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/>
    <xf numFmtId="2" fontId="1" fillId="0" borderId="3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3" fillId="0" borderId="0" xfId="0" applyFont="1"/>
    <xf numFmtId="2" fontId="1" fillId="0" borderId="0" xfId="0" applyNumberFormat="1" applyFont="1" applyAlignment="1">
      <alignment horizontal="center"/>
    </xf>
    <xf numFmtId="0" fontId="7" fillId="0" borderId="3" xfId="4" applyFont="1" applyBorder="1" applyAlignment="1">
      <alignment vertical="center"/>
    </xf>
    <xf numFmtId="4" fontId="7" fillId="0" borderId="3" xfId="3" applyNumberFormat="1" applyFont="1" applyBorder="1" applyAlignment="1">
      <alignment vertical="center"/>
    </xf>
    <xf numFmtId="1" fontId="12" fillId="0" borderId="3" xfId="4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4" fontId="7" fillId="0" borderId="3" xfId="0" applyNumberFormat="1" applyFont="1" applyBorder="1" applyAlignment="1">
      <alignment horizontal="right"/>
    </xf>
    <xf numFmtId="4" fontId="12" fillId="0" borderId="3" xfId="0" applyNumberFormat="1" applyFont="1" applyBorder="1" applyProtection="1">
      <protection locked="0"/>
    </xf>
    <xf numFmtId="4" fontId="12" fillId="0" borderId="3" xfId="0" applyNumberFormat="1" applyFont="1" applyBorder="1"/>
    <xf numFmtId="1" fontId="12" fillId="0" borderId="3" xfId="1" applyNumberFormat="1" applyFont="1" applyFill="1" applyBorder="1" applyAlignment="1">
      <alignment horizontal="center" vertical="top"/>
    </xf>
    <xf numFmtId="0" fontId="19" fillId="0" borderId="0" xfId="0" applyFont="1"/>
    <xf numFmtId="0" fontId="7" fillId="0" borderId="1" xfId="0" applyFont="1" applyBorder="1"/>
    <xf numFmtId="1" fontId="7" fillId="0" borderId="3" xfId="0" applyNumberFormat="1" applyFont="1" applyBorder="1" applyAlignment="1">
      <alignment horizontal="right"/>
    </xf>
    <xf numFmtId="2" fontId="9" fillId="0" borderId="3" xfId="0" applyNumberFormat="1" applyFont="1" applyBorder="1" applyAlignment="1">
      <alignment horizontal="left"/>
    </xf>
    <xf numFmtId="4" fontId="7" fillId="0" borderId="3" xfId="0" applyNumberFormat="1" applyFont="1" applyBorder="1" applyAlignment="1" applyProtection="1">
      <alignment horizontal="right"/>
      <protection locked="0"/>
    </xf>
    <xf numFmtId="9" fontId="7" fillId="0" borderId="3" xfId="0" applyNumberFormat="1" applyFont="1" applyBorder="1" applyAlignment="1" applyProtection="1">
      <alignment vertical="center"/>
      <protection locked="0"/>
    </xf>
    <xf numFmtId="1" fontId="7" fillId="0" borderId="3" xfId="4" applyNumberFormat="1" applyFont="1" applyBorder="1" applyAlignment="1">
      <alignment horizontal="center"/>
    </xf>
    <xf numFmtId="2" fontId="7" fillId="0" borderId="2" xfId="0" applyNumberFormat="1" applyFont="1" applyBorder="1" applyProtection="1">
      <protection locked="0"/>
    </xf>
    <xf numFmtId="2" fontId="7" fillId="0" borderId="3" xfId="0" applyNumberFormat="1" applyFont="1" applyBorder="1" applyProtection="1">
      <protection locked="0"/>
    </xf>
    <xf numFmtId="2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right"/>
    </xf>
    <xf numFmtId="2" fontId="7" fillId="0" borderId="3" xfId="0" applyNumberFormat="1" applyFont="1" applyBorder="1" applyAlignment="1" applyProtection="1">
      <alignment vertical="center"/>
      <protection locked="0"/>
    </xf>
    <xf numFmtId="2" fontId="7" fillId="0" borderId="0" xfId="0" applyNumberFormat="1" applyFont="1"/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49" fontId="8" fillId="0" borderId="3" xfId="0" applyNumberFormat="1" applyFont="1" applyBorder="1" applyAlignment="1" applyProtection="1">
      <alignment horizontal="center" vertical="top"/>
      <protection locked="0"/>
    </xf>
    <xf numFmtId="2" fontId="8" fillId="0" borderId="2" xfId="0" quotePrefix="1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left" vertical="center"/>
    </xf>
    <xf numFmtId="2" fontId="7" fillId="0" borderId="8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40" xfId="0" applyFont="1" applyBorder="1" applyAlignment="1">
      <alignment horizontal="left" vertical="center" wrapText="1"/>
    </xf>
    <xf numFmtId="4" fontId="7" fillId="0" borderId="41" xfId="0" applyNumberFormat="1" applyFont="1" applyBorder="1"/>
    <xf numFmtId="0" fontId="22" fillId="0" borderId="37" xfId="0" applyFont="1" applyBorder="1" applyAlignment="1">
      <alignment horizontal="center" vertical="center"/>
    </xf>
    <xf numFmtId="4" fontId="22" fillId="0" borderId="42" xfId="0" applyNumberFormat="1" applyFont="1" applyBorder="1" applyAlignment="1">
      <alignment vertical="center"/>
    </xf>
    <xf numFmtId="4" fontId="22" fillId="0" borderId="42" xfId="0" applyNumberFormat="1" applyFont="1" applyBorder="1" applyAlignment="1">
      <alignment horizontal="right" vertical="center" wrapText="1"/>
    </xf>
    <xf numFmtId="0" fontId="22" fillId="0" borderId="40" xfId="0" applyFont="1" applyBorder="1" applyAlignment="1">
      <alignment vertical="center"/>
    </xf>
    <xf numFmtId="0" fontId="22" fillId="0" borderId="41" xfId="0" applyFont="1" applyBorder="1" applyAlignment="1">
      <alignment vertical="center"/>
    </xf>
    <xf numFmtId="165" fontId="25" fillId="0" borderId="41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166" fontId="7" fillId="0" borderId="3" xfId="4" applyNumberFormat="1" applyFont="1" applyBorder="1" applyAlignment="1">
      <alignment horizontal="center"/>
    </xf>
    <xf numFmtId="1" fontId="7" fillId="0" borderId="3" xfId="1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9" fillId="0" borderId="8" xfId="4" applyFont="1" applyBorder="1" applyAlignment="1">
      <alignment vertical="top"/>
    </xf>
    <xf numFmtId="0" fontId="9" fillId="0" borderId="1" xfId="4" quotePrefix="1" applyFont="1" applyBorder="1" applyAlignment="1">
      <alignment vertical="top"/>
    </xf>
    <xf numFmtId="0" fontId="8" fillId="0" borderId="1" xfId="4" quotePrefix="1" applyFont="1" applyBorder="1" applyAlignment="1">
      <alignment vertical="center"/>
    </xf>
    <xf numFmtId="1" fontId="7" fillId="0" borderId="1" xfId="4" applyNumberFormat="1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167" fontId="7" fillId="0" borderId="0" xfId="0" applyNumberFormat="1" applyFont="1" applyAlignment="1">
      <alignment vertical="center"/>
    </xf>
    <xf numFmtId="1" fontId="7" fillId="0" borderId="2" xfId="0" applyNumberFormat="1" applyFont="1" applyBorder="1" applyAlignment="1">
      <alignment horizontal="center"/>
    </xf>
    <xf numFmtId="1" fontId="7" fillId="0" borderId="3" xfId="4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right"/>
    </xf>
    <xf numFmtId="1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vertical="center"/>
    </xf>
    <xf numFmtId="1" fontId="7" fillId="0" borderId="1" xfId="1" applyNumberFormat="1" applyFont="1" applyFill="1" applyBorder="1" applyAlignment="1">
      <alignment horizontal="center" vertical="center"/>
    </xf>
    <xf numFmtId="1" fontId="7" fillId="0" borderId="0" xfId="0" applyNumberFormat="1" applyFont="1"/>
    <xf numFmtId="1" fontId="12" fillId="0" borderId="1" xfId="4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right"/>
    </xf>
    <xf numFmtId="2" fontId="26" fillId="0" borderId="3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center" vertical="center"/>
    </xf>
    <xf numFmtId="2" fontId="27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7" fontId="7" fillId="0" borderId="0" xfId="0" applyNumberFormat="1" applyFont="1"/>
    <xf numFmtId="0" fontId="8" fillId="0" borderId="0" xfId="0" applyFont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165" fontId="13" fillId="0" borderId="6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1" fontId="7" fillId="0" borderId="3" xfId="1" applyNumberFormat="1" applyFont="1" applyFill="1" applyBorder="1" applyAlignment="1">
      <alignment horizontal="center"/>
    </xf>
    <xf numFmtId="165" fontId="7" fillId="0" borderId="0" xfId="1" applyFont="1" applyFill="1" applyBorder="1" applyAlignment="1">
      <alignment horizontal="center"/>
    </xf>
    <xf numFmtId="165" fontId="7" fillId="0" borderId="3" xfId="1" applyFont="1" applyFill="1" applyBorder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1" fontId="7" fillId="0" borderId="3" xfId="0" quotePrefix="1" applyNumberFormat="1" applyFont="1" applyBorder="1" applyAlignment="1">
      <alignment horizontal="center"/>
    </xf>
    <xf numFmtId="1" fontId="7" fillId="0" borderId="3" xfId="0" quotePrefix="1" applyNumberFormat="1" applyFont="1" applyBorder="1" applyAlignment="1">
      <alignment horizontal="center" vertical="center"/>
    </xf>
    <xf numFmtId="165" fontId="7" fillId="0" borderId="3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center"/>
    </xf>
    <xf numFmtId="1" fontId="7" fillId="0" borderId="8" xfId="0" quotePrefix="1" applyNumberFormat="1" applyFont="1" applyBorder="1" applyAlignment="1">
      <alignment horizontal="center"/>
    </xf>
    <xf numFmtId="1" fontId="7" fillId="0" borderId="8" xfId="0" quotePrefix="1" applyNumberFormat="1" applyFont="1" applyBorder="1" applyAlignment="1">
      <alignment horizontal="center" vertical="center"/>
    </xf>
    <xf numFmtId="165" fontId="7" fillId="0" borderId="4" xfId="1" applyFont="1" applyFill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/>
    </xf>
    <xf numFmtId="10" fontId="7" fillId="0" borderId="0" xfId="0" applyNumberFormat="1" applyFont="1"/>
    <xf numFmtId="0" fontId="8" fillId="0" borderId="25" xfId="0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65" fontId="8" fillId="0" borderId="25" xfId="1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4" fontId="13" fillId="0" borderId="25" xfId="0" applyNumberFormat="1" applyFont="1" applyBorder="1" applyAlignment="1">
      <alignment horizontal="right" vertical="center"/>
    </xf>
    <xf numFmtId="165" fontId="13" fillId="0" borderId="25" xfId="1" applyFont="1" applyFill="1" applyBorder="1" applyAlignment="1">
      <alignment horizontal="right" vertical="center"/>
    </xf>
    <xf numFmtId="4" fontId="13" fillId="0" borderId="46" xfId="1" applyNumberFormat="1" applyFont="1" applyFill="1" applyBorder="1" applyAlignment="1">
      <alignment horizontal="right" vertical="center" shrinkToFit="1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165" fontId="1" fillId="0" borderId="3" xfId="1" applyFont="1" applyFill="1" applyBorder="1" applyAlignment="1">
      <alignment horizontal="right" vertical="center"/>
    </xf>
    <xf numFmtId="4" fontId="28" fillId="0" borderId="42" xfId="0" applyNumberFormat="1" applyFont="1" applyBorder="1" applyAlignment="1">
      <alignment horizontal="right" vertical="center"/>
    </xf>
    <xf numFmtId="0" fontId="13" fillId="0" borderId="37" xfId="0" quotePrefix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4" fontId="1" fillId="0" borderId="3" xfId="1" applyNumberFormat="1" applyFont="1" applyFill="1" applyBorder="1" applyAlignment="1">
      <alignment horizontal="right" vertical="center"/>
    </xf>
    <xf numFmtId="0" fontId="1" fillId="0" borderId="16" xfId="0" applyFont="1" applyBorder="1" applyAlignment="1">
      <alignment horizontal="center" vertical="center" wrapText="1"/>
    </xf>
    <xf numFmtId="4" fontId="1" fillId="0" borderId="3" xfId="1" quotePrefix="1" applyNumberFormat="1" applyFont="1" applyFill="1" applyBorder="1" applyAlignment="1">
      <alignment horizontal="right" vertical="center"/>
    </xf>
    <xf numFmtId="0" fontId="1" fillId="0" borderId="37" xfId="0" quotePrefix="1" applyFont="1" applyBorder="1" applyAlignment="1">
      <alignment horizontal="center" vertical="center" wrapText="1"/>
    </xf>
    <xf numFmtId="4" fontId="1" fillId="0" borderId="3" xfId="0" quotePrefix="1" applyNumberFormat="1" applyFont="1" applyBorder="1" applyAlignment="1">
      <alignment horizontal="right" vertical="center"/>
    </xf>
    <xf numFmtId="0" fontId="13" fillId="0" borderId="47" xfId="0" applyFont="1" applyBorder="1" applyAlignment="1">
      <alignment horizontal="center" vertical="center" wrapText="1"/>
    </xf>
    <xf numFmtId="4" fontId="31" fillId="0" borderId="51" xfId="0" applyNumberFormat="1" applyFont="1" applyBorder="1" applyAlignment="1">
      <alignment horizontal="right" vertical="center"/>
    </xf>
    <xf numFmtId="0" fontId="23" fillId="0" borderId="39" xfId="0" applyFont="1" applyBorder="1" applyAlignment="1">
      <alignment vertical="center" wrapText="1"/>
    </xf>
    <xf numFmtId="4" fontId="24" fillId="0" borderId="44" xfId="0" applyNumberFormat="1" applyFont="1" applyBorder="1" applyAlignment="1">
      <alignment vertical="center"/>
    </xf>
    <xf numFmtId="0" fontId="23" fillId="0" borderId="38" xfId="0" applyFont="1" applyBorder="1" applyAlignment="1">
      <alignment wrapText="1"/>
    </xf>
    <xf numFmtId="4" fontId="23" fillId="0" borderId="39" xfId="0" applyNumberFormat="1" applyFont="1" applyBorder="1" applyAlignment="1">
      <alignment vertical="center"/>
    </xf>
    <xf numFmtId="0" fontId="22" fillId="0" borderId="21" xfId="0" applyFont="1" applyBorder="1" applyAlignment="1">
      <alignment horizontal="center" vertical="center"/>
    </xf>
    <xf numFmtId="4" fontId="22" fillId="0" borderId="44" xfId="0" applyNumberFormat="1" applyFont="1" applyBorder="1" applyAlignment="1">
      <alignment vertical="center"/>
    </xf>
    <xf numFmtId="0" fontId="7" fillId="0" borderId="40" xfId="0" applyFont="1" applyBorder="1"/>
    <xf numFmtId="0" fontId="22" fillId="0" borderId="37" xfId="0" applyFont="1" applyBorder="1" applyAlignment="1">
      <alignment vertical="center" wrapText="1"/>
    </xf>
    <xf numFmtId="0" fontId="22" fillId="0" borderId="37" xfId="0" applyFont="1" applyBorder="1" applyAlignment="1">
      <alignment horizontal="justify" vertical="center" wrapText="1"/>
    </xf>
    <xf numFmtId="0" fontId="22" fillId="0" borderId="21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7" fillId="0" borderId="1" xfId="2" applyFont="1" applyBorder="1" applyAlignment="1">
      <alignment vertical="top"/>
    </xf>
    <xf numFmtId="0" fontId="7" fillId="0" borderId="1" xfId="2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top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center" vertical="center" wrapText="1"/>
    </xf>
    <xf numFmtId="4" fontId="22" fillId="0" borderId="42" xfId="0" applyNumberFormat="1" applyFont="1" applyBorder="1"/>
    <xf numFmtId="0" fontId="9" fillId="0" borderId="41" xfId="0" applyFont="1" applyBorder="1" applyAlignment="1">
      <alignment horizontal="left" vertical="center" wrapText="1"/>
    </xf>
    <xf numFmtId="0" fontId="22" fillId="0" borderId="42" xfId="0" applyFont="1" applyBorder="1" applyAlignment="1">
      <alignment vertical="center" wrapText="1"/>
    </xf>
    <xf numFmtId="0" fontId="22" fillId="0" borderId="42" xfId="0" applyFont="1" applyBorder="1" applyAlignment="1">
      <alignment horizontal="justify" vertical="center" wrapText="1"/>
    </xf>
    <xf numFmtId="0" fontId="22" fillId="0" borderId="44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167" fontId="32" fillId="0" borderId="0" xfId="0" applyNumberFormat="1" applyFont="1" applyAlignment="1">
      <alignment wrapText="1"/>
    </xf>
    <xf numFmtId="167" fontId="28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49" fontId="7" fillId="0" borderId="0" xfId="0" applyNumberFormat="1" applyFont="1" applyAlignment="1" applyProtection="1">
      <alignment horizontal="left" vertical="top"/>
      <protection locked="0"/>
    </xf>
    <xf numFmtId="49" fontId="17" fillId="0" borderId="3" xfId="0" applyNumberFormat="1" applyFont="1" applyBorder="1" applyAlignment="1" applyProtection="1">
      <alignment horizontal="center" vertical="top"/>
      <protection locked="0"/>
    </xf>
    <xf numFmtId="4" fontId="7" fillId="0" borderId="1" xfId="0" applyNumberFormat="1" applyFont="1" applyBorder="1" applyAlignment="1" applyProtection="1">
      <alignment vertical="center"/>
      <protection locked="0"/>
    </xf>
    <xf numFmtId="0" fontId="22" fillId="0" borderId="16" xfId="0" applyFont="1" applyBorder="1" applyAlignment="1">
      <alignment horizontal="center"/>
    </xf>
    <xf numFmtId="0" fontId="22" fillId="0" borderId="8" xfId="0" applyFont="1" applyBorder="1" applyAlignment="1">
      <alignment horizontal="center" wrapText="1"/>
    </xf>
    <xf numFmtId="0" fontId="22" fillId="0" borderId="3" xfId="0" applyFont="1" applyBorder="1" applyAlignment="1">
      <alignment horizontal="center"/>
    </xf>
    <xf numFmtId="0" fontId="22" fillId="0" borderId="8" xfId="0" applyFont="1" applyBorder="1"/>
    <xf numFmtId="168" fontId="22" fillId="0" borderId="13" xfId="10" applyNumberFormat="1" applyFont="1" applyFill="1" applyBorder="1" applyAlignment="1">
      <alignment horizontal="right"/>
    </xf>
    <xf numFmtId="0" fontId="22" fillId="0" borderId="3" xfId="0" applyFont="1" applyBorder="1"/>
    <xf numFmtId="0" fontId="22" fillId="0" borderId="3" xfId="11" applyFont="1" applyBorder="1" applyAlignment="1">
      <alignment horizontal="center"/>
    </xf>
    <xf numFmtId="2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/>
    </xf>
    <xf numFmtId="1" fontId="22" fillId="0" borderId="8" xfId="0" quotePrefix="1" applyNumberFormat="1" applyFont="1" applyBorder="1" applyAlignment="1">
      <alignment horizontal="center" vertical="center"/>
    </xf>
    <xf numFmtId="165" fontId="22" fillId="0" borderId="3" xfId="1" applyFont="1" applyFill="1" applyBorder="1" applyAlignment="1">
      <alignment horizontal="center" vertical="center"/>
    </xf>
    <xf numFmtId="3" fontId="7" fillId="0" borderId="3" xfId="3" applyNumberFormat="1" applyFont="1" applyBorder="1" applyAlignment="1">
      <alignment horizontal="center" vertical="center"/>
    </xf>
    <xf numFmtId="0" fontId="22" fillId="0" borderId="1" xfId="0" applyFont="1" applyBorder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left"/>
    </xf>
    <xf numFmtId="0" fontId="7" fillId="0" borderId="8" xfId="0" applyFont="1" applyBorder="1"/>
    <xf numFmtId="0" fontId="14" fillId="0" borderId="55" xfId="11" applyFont="1" applyBorder="1" applyAlignment="1">
      <alignment horizontal="center"/>
    </xf>
    <xf numFmtId="168" fontId="22" fillId="0" borderId="13" xfId="10" applyNumberFormat="1" applyFont="1" applyFill="1" applyBorder="1"/>
    <xf numFmtId="0" fontId="7" fillId="0" borderId="4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/>
    </xf>
    <xf numFmtId="1" fontId="13" fillId="0" borderId="18" xfId="0" applyNumberFormat="1" applyFont="1" applyBorder="1" applyAlignment="1">
      <alignment horizontal="center" vertical="center"/>
    </xf>
    <xf numFmtId="165" fontId="13" fillId="0" borderId="18" xfId="1" applyFont="1" applyFill="1" applyBorder="1" applyAlignment="1">
      <alignment horizontal="center" vertical="center"/>
    </xf>
    <xf numFmtId="165" fontId="13" fillId="0" borderId="34" xfId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4" fontId="13" fillId="0" borderId="12" xfId="1" applyNumberFormat="1" applyFont="1" applyFill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top" wrapText="1"/>
    </xf>
    <xf numFmtId="4" fontId="21" fillId="0" borderId="13" xfId="0" applyNumberFormat="1" applyFont="1" applyBorder="1"/>
    <xf numFmtId="4" fontId="21" fillId="0" borderId="42" xfId="0" applyNumberFormat="1" applyFont="1" applyBorder="1"/>
    <xf numFmtId="0" fontId="7" fillId="0" borderId="37" xfId="0" applyFont="1" applyBorder="1" applyAlignment="1">
      <alignment horizontal="center" vertical="top" wrapText="1"/>
    </xf>
    <xf numFmtId="0" fontId="8" fillId="0" borderId="37" xfId="0" quotePrefix="1" applyFont="1" applyBorder="1" applyAlignment="1">
      <alignment horizontal="center" vertical="top" wrapText="1"/>
    </xf>
    <xf numFmtId="0" fontId="7" fillId="0" borderId="37" xfId="0" quotePrefix="1" applyFont="1" applyBorder="1" applyAlignment="1">
      <alignment horizontal="center" vertical="top" wrapText="1"/>
    </xf>
    <xf numFmtId="0" fontId="7" fillId="0" borderId="37" xfId="0" applyFont="1" applyBorder="1" applyAlignment="1">
      <alignment horizontal="center" vertical="center" wrapText="1"/>
    </xf>
    <xf numFmtId="4" fontId="21" fillId="0" borderId="42" xfId="0" applyNumberFormat="1" applyFont="1" applyBorder="1" applyAlignment="1">
      <alignment vertical="center"/>
    </xf>
    <xf numFmtId="49" fontId="7" fillId="0" borderId="37" xfId="0" quotePrefix="1" applyNumberFormat="1" applyFont="1" applyBorder="1" applyAlignment="1">
      <alignment horizontal="center" vertical="top" wrapText="1"/>
    </xf>
    <xf numFmtId="49" fontId="8" fillId="0" borderId="37" xfId="0" quotePrefix="1" applyNumberFormat="1" applyFont="1" applyBorder="1" applyAlignment="1">
      <alignment horizontal="center" vertical="top" wrapText="1"/>
    </xf>
    <xf numFmtId="0" fontId="8" fillId="0" borderId="4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center"/>
    </xf>
    <xf numFmtId="1" fontId="8" fillId="0" borderId="28" xfId="1" applyNumberFormat="1" applyFont="1" applyFill="1" applyBorder="1" applyAlignment="1">
      <alignment horizontal="center" vertical="center"/>
    </xf>
    <xf numFmtId="165" fontId="8" fillId="0" borderId="28" xfId="1" applyFont="1" applyFill="1" applyBorder="1" applyAlignment="1">
      <alignment horizontal="center" vertical="center"/>
    </xf>
    <xf numFmtId="4" fontId="8" fillId="0" borderId="51" xfId="1" applyNumberFormat="1" applyFont="1" applyFill="1" applyBorder="1" applyAlignment="1">
      <alignment horizontal="right" vertical="center" shrinkToFit="1"/>
    </xf>
    <xf numFmtId="0" fontId="8" fillId="0" borderId="4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165" fontId="8" fillId="0" borderId="18" xfId="1" applyFont="1" applyFill="1" applyBorder="1" applyAlignment="1">
      <alignment horizontal="center" vertical="center"/>
    </xf>
    <xf numFmtId="165" fontId="8" fillId="0" borderId="34" xfId="1" applyFont="1" applyFill="1" applyBorder="1" applyAlignment="1">
      <alignment horizontal="center" vertical="center"/>
    </xf>
    <xf numFmtId="4" fontId="8" fillId="0" borderId="46" xfId="1" applyNumberFormat="1" applyFont="1" applyFill="1" applyBorder="1" applyAlignment="1">
      <alignment horizontal="right" shrinkToFit="1"/>
    </xf>
    <xf numFmtId="0" fontId="7" fillId="0" borderId="16" xfId="0" applyFont="1" applyBorder="1" applyAlignment="1">
      <alignment horizontal="center" vertical="top" wrapText="1"/>
    </xf>
    <xf numFmtId="49" fontId="7" fillId="0" borderId="16" xfId="0" quotePrefix="1" applyNumberFormat="1" applyFont="1" applyBorder="1" applyAlignment="1">
      <alignment horizontal="center" vertical="top" wrapText="1"/>
    </xf>
    <xf numFmtId="49" fontId="8" fillId="0" borderId="16" xfId="0" quotePrefix="1" applyNumberFormat="1" applyFont="1" applyBorder="1" applyAlignment="1">
      <alignment horizontal="center" vertical="top" wrapText="1"/>
    </xf>
    <xf numFmtId="0" fontId="14" fillId="0" borderId="0" xfId="0" applyFont="1"/>
    <xf numFmtId="0" fontId="22" fillId="0" borderId="0" xfId="11" applyFont="1" applyAlignment="1">
      <alignment horizontal="center"/>
    </xf>
    <xf numFmtId="49" fontId="23" fillId="0" borderId="16" xfId="0" applyNumberFormat="1" applyFont="1" applyBorder="1" applyAlignment="1">
      <alignment horizontal="center" vertical="top" wrapText="1"/>
    </xf>
    <xf numFmtId="4" fontId="14" fillId="0" borderId="42" xfId="0" applyNumberFormat="1" applyFont="1" applyBorder="1"/>
    <xf numFmtId="49" fontId="8" fillId="0" borderId="16" xfId="0" applyNumberFormat="1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/>
    </xf>
    <xf numFmtId="4" fontId="7" fillId="0" borderId="13" xfId="0" applyNumberFormat="1" applyFont="1" applyBorder="1" applyAlignment="1">
      <alignment vertical="top"/>
    </xf>
    <xf numFmtId="0" fontId="7" fillId="0" borderId="37" xfId="0" applyFont="1" applyBorder="1"/>
    <xf numFmtId="0" fontId="1" fillId="0" borderId="16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left"/>
    </xf>
    <xf numFmtId="0" fontId="23" fillId="0" borderId="38" xfId="0" applyFont="1" applyBorder="1" applyAlignment="1">
      <alignment horizontal="left" vertical="center"/>
    </xf>
    <xf numFmtId="0" fontId="22" fillId="0" borderId="36" xfId="0" applyFont="1" applyBorder="1" applyAlignment="1">
      <alignment vertical="center" wrapText="1"/>
    </xf>
    <xf numFmtId="4" fontId="25" fillId="0" borderId="39" xfId="0" applyNumberFormat="1" applyFont="1" applyBorder="1"/>
    <xf numFmtId="0" fontId="34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165" fontId="25" fillId="0" borderId="39" xfId="0" applyNumberFormat="1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3" fillId="0" borderId="38" xfId="0" applyFont="1" applyBorder="1"/>
    <xf numFmtId="0" fontId="23" fillId="0" borderId="40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9" xfId="0" applyFont="1" applyBorder="1" applyAlignment="1">
      <alignment vertical="center"/>
    </xf>
    <xf numFmtId="49" fontId="7" fillId="0" borderId="8" xfId="0" applyNumberFormat="1" applyFont="1" applyBorder="1" applyAlignment="1">
      <alignment horizontal="left" vertical="top" wrapText="1"/>
    </xf>
    <xf numFmtId="166" fontId="22" fillId="0" borderId="3" xfId="0" applyNumberFormat="1" applyFont="1" applyBorder="1" applyAlignment="1">
      <alignment horizontal="center"/>
    </xf>
    <xf numFmtId="3" fontId="22" fillId="0" borderId="3" xfId="0" applyNumberFormat="1" applyFont="1" applyBorder="1" applyAlignment="1">
      <alignment horizontal="center"/>
    </xf>
    <xf numFmtId="0" fontId="9" fillId="0" borderId="0" xfId="4" quotePrefix="1" applyFont="1" applyAlignment="1">
      <alignment vertical="top"/>
    </xf>
    <xf numFmtId="0" fontId="8" fillId="0" borderId="0" xfId="4" quotePrefix="1" applyFont="1" applyAlignment="1">
      <alignment vertical="center"/>
    </xf>
    <xf numFmtId="165" fontId="8" fillId="0" borderId="47" xfId="0" applyNumberFormat="1" applyFont="1" applyBorder="1" applyAlignment="1">
      <alignment vertical="center"/>
    </xf>
    <xf numFmtId="165" fontId="8" fillId="0" borderId="49" xfId="0" applyNumberFormat="1" applyFont="1" applyBorder="1" applyAlignment="1">
      <alignment vertical="center"/>
    </xf>
    <xf numFmtId="39" fontId="8" fillId="0" borderId="51" xfId="0" applyNumberFormat="1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169" fontId="22" fillId="0" borderId="3" xfId="1" applyNumberFormat="1" applyFont="1" applyBorder="1"/>
    <xf numFmtId="0" fontId="7" fillId="0" borderId="22" xfId="0" applyFont="1" applyBorder="1" applyAlignment="1">
      <alignment wrapText="1"/>
    </xf>
    <xf numFmtId="3" fontId="7" fillId="0" borderId="8" xfId="0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0" fontId="7" fillId="0" borderId="0" xfId="0" quotePrefix="1" applyFont="1" applyAlignment="1">
      <alignment vertical="top" wrapText="1"/>
    </xf>
    <xf numFmtId="0" fontId="7" fillId="0" borderId="0" xfId="0" applyFont="1" applyAlignment="1" applyProtection="1">
      <alignment horizontal="left"/>
      <protection locked="0"/>
    </xf>
    <xf numFmtId="3" fontId="1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8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9" fontId="23" fillId="0" borderId="8" xfId="1" applyNumberFormat="1" applyFont="1" applyBorder="1" applyAlignment="1">
      <alignment horizontal="left" wrapText="1"/>
    </xf>
    <xf numFmtId="169" fontId="23" fillId="0" borderId="1" xfId="1" applyNumberFormat="1" applyFont="1" applyBorder="1" applyAlignment="1">
      <alignment horizontal="left" wrapText="1"/>
    </xf>
    <xf numFmtId="0" fontId="8" fillId="0" borderId="4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4" fontId="8" fillId="0" borderId="53" xfId="0" applyNumberFormat="1" applyFont="1" applyBorder="1" applyAlignment="1">
      <alignment vertical="center"/>
    </xf>
    <xf numFmtId="4" fontId="8" fillId="0" borderId="54" xfId="0" applyNumberFormat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9" fillId="0" borderId="8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7" fillId="0" borderId="8" xfId="2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169" fontId="22" fillId="0" borderId="8" xfId="1" applyNumberFormat="1" applyFont="1" applyBorder="1" applyAlignment="1">
      <alignment horizontal="left" wrapText="1"/>
    </xf>
    <xf numFmtId="169" fontId="22" fillId="0" borderId="1" xfId="1" applyNumberFormat="1" applyFont="1" applyBorder="1" applyAlignment="1">
      <alignment horizontal="left" wrapText="1"/>
    </xf>
    <xf numFmtId="4" fontId="8" fillId="0" borderId="2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0" fontId="9" fillId="0" borderId="0" xfId="2" applyFont="1" applyAlignment="1">
      <alignment horizontal="left" vertical="top" wrapText="1"/>
    </xf>
    <xf numFmtId="0" fontId="8" fillId="0" borderId="2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 wrapText="1"/>
    </xf>
    <xf numFmtId="0" fontId="8" fillId="0" borderId="0" xfId="4" applyFont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7" fillId="0" borderId="0" xfId="4" applyFont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7" fillId="0" borderId="0" xfId="4" applyFont="1" applyAlignment="1">
      <alignment horizontal="left" vertical="top" wrapText="1"/>
    </xf>
    <xf numFmtId="0" fontId="7" fillId="0" borderId="1" xfId="4" applyFont="1" applyBorder="1" applyAlignment="1">
      <alignment horizontal="left" vertical="top" wrapText="1"/>
    </xf>
    <xf numFmtId="0" fontId="9" fillId="0" borderId="8" xfId="4" applyFont="1" applyBorder="1" applyAlignment="1">
      <alignment vertical="center" wrapText="1"/>
    </xf>
    <xf numFmtId="0" fontId="9" fillId="0" borderId="0" xfId="4" quotePrefix="1" applyFont="1" applyAlignment="1">
      <alignment vertical="center" wrapText="1"/>
    </xf>
    <xf numFmtId="0" fontId="7" fillId="0" borderId="1" xfId="0" applyFont="1" applyBorder="1" applyAlignment="1">
      <alignment vertical="center"/>
    </xf>
    <xf numFmtId="4" fontId="8" fillId="0" borderId="25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8" xfId="4" applyFont="1" applyBorder="1" applyAlignment="1">
      <alignment vertical="center" wrapText="1"/>
    </xf>
    <xf numFmtId="0" fontId="8" fillId="0" borderId="0" xfId="4" quotePrefix="1" applyFont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left" wrapText="1"/>
    </xf>
    <xf numFmtId="0" fontId="14" fillId="0" borderId="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8" xfId="4" applyFont="1" applyBorder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5" fillId="0" borderId="8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8" fillId="0" borderId="26" xfId="0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4" fontId="8" fillId="0" borderId="19" xfId="0" applyNumberFormat="1" applyFont="1" applyBorder="1" applyAlignment="1">
      <alignment vertical="center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7" fillId="0" borderId="1" xfId="0" quotePrefix="1" applyFont="1" applyBorder="1" applyAlignment="1">
      <alignment horizontal="left" vertical="top" wrapText="1"/>
    </xf>
    <xf numFmtId="4" fontId="8" fillId="0" borderId="34" xfId="0" applyNumberFormat="1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3" fontId="8" fillId="0" borderId="24" xfId="0" applyNumberFormat="1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 vertical="center"/>
    </xf>
    <xf numFmtId="4" fontId="8" fillId="0" borderId="2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8" xfId="4" quotePrefix="1" applyFont="1" applyBorder="1" applyAlignment="1">
      <alignment horizontal="left" vertical="top" wrapText="1"/>
    </xf>
    <xf numFmtId="0" fontId="8" fillId="0" borderId="0" xfId="4" quotePrefix="1" applyFont="1" applyAlignment="1">
      <alignment horizontal="left" vertical="top" wrapText="1"/>
    </xf>
    <xf numFmtId="0" fontId="8" fillId="0" borderId="1" xfId="4" quotePrefix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8" xfId="4" quotePrefix="1" applyFont="1" applyBorder="1" applyAlignment="1">
      <alignment horizontal="left" vertical="center" wrapText="1"/>
    </xf>
    <xf numFmtId="0" fontId="8" fillId="0" borderId="0" xfId="4" quotePrefix="1" applyFont="1" applyAlignment="1">
      <alignment horizontal="left" vertical="center" wrapText="1"/>
    </xf>
    <xf numFmtId="0" fontId="8" fillId="0" borderId="1" xfId="4" quotePrefix="1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7" fillId="0" borderId="0" xfId="4" applyFont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8" fillId="0" borderId="8" xfId="4" applyFont="1" applyBorder="1" applyAlignment="1">
      <alignment horizontal="left" vertical="top" wrapText="1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1" fontId="8" fillId="0" borderId="25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>
      <alignment vertical="center"/>
    </xf>
    <xf numFmtId="4" fontId="0" fillId="0" borderId="19" xfId="0" applyNumberFormat="1" applyBorder="1" applyAlignment="1">
      <alignment vertical="center"/>
    </xf>
    <xf numFmtId="0" fontId="9" fillId="0" borderId="8" xfId="4" applyFont="1" applyBorder="1" applyAlignment="1">
      <alignment horizontal="left"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1" xfId="4" quotePrefix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4" applyFont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8" fillId="0" borderId="8" xfId="4" applyFont="1" applyBorder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8" fillId="0" borderId="8" xfId="0" applyNumberFormat="1" applyFont="1" applyBorder="1" applyAlignment="1" applyProtection="1">
      <alignment horizontal="left" vertical="top" wrapText="1"/>
      <protection locked="0"/>
    </xf>
    <xf numFmtId="49" fontId="8" fillId="0" borderId="0" xfId="0" applyNumberFormat="1" applyFont="1" applyAlignment="1" applyProtection="1">
      <alignment horizontal="left" vertical="top" wrapText="1"/>
      <protection locked="0"/>
    </xf>
    <xf numFmtId="49" fontId="8" fillId="0" borderId="1" xfId="0" applyNumberFormat="1" applyFont="1" applyBorder="1" applyAlignment="1" applyProtection="1">
      <alignment horizontal="left" vertical="top" wrapText="1"/>
      <protection locked="0"/>
    </xf>
    <xf numFmtId="0" fontId="13" fillId="0" borderId="48" xfId="0" applyFont="1" applyBorder="1" applyAlignment="1">
      <alignment horizontal="left" vertical="center" wrapText="1"/>
    </xf>
    <xf numFmtId="0" fontId="13" fillId="0" borderId="49" xfId="0" applyFont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 wrapText="1"/>
    </xf>
    <xf numFmtId="0" fontId="8" fillId="0" borderId="8" xfId="0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8" fillId="0" borderId="1" xfId="0" quotePrefix="1" applyFont="1" applyBorder="1" applyAlignment="1">
      <alignment horizontal="left" wrapText="1"/>
    </xf>
    <xf numFmtId="0" fontId="9" fillId="0" borderId="0" xfId="4" applyFont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8" fillId="0" borderId="8" xfId="4" quotePrefix="1" applyFont="1" applyBorder="1" applyAlignment="1">
      <alignment vertical="center" wrapText="1"/>
    </xf>
    <xf numFmtId="0" fontId="8" fillId="0" borderId="1" xfId="4" quotePrefix="1" applyFont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0" fontId="8" fillId="0" borderId="8" xfId="0" quotePrefix="1" applyFont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2" fontId="8" fillId="0" borderId="25" xfId="0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left" vertical="top" wrapText="1"/>
    </xf>
    <xf numFmtId="0" fontId="9" fillId="0" borderId="0" xfId="4" quotePrefix="1" applyFont="1" applyAlignment="1">
      <alignment horizontal="left" vertical="top" wrapText="1"/>
    </xf>
    <xf numFmtId="0" fontId="9" fillId="0" borderId="1" xfId="4" quotePrefix="1" applyFont="1" applyBorder="1" applyAlignment="1">
      <alignment horizontal="left" vertical="top" wrapText="1"/>
    </xf>
    <xf numFmtId="0" fontId="9" fillId="0" borderId="8" xfId="4" quotePrefix="1" applyFont="1" applyBorder="1" applyAlignment="1">
      <alignment horizontal="left" vertical="top" wrapText="1"/>
    </xf>
    <xf numFmtId="165" fontId="8" fillId="0" borderId="26" xfId="0" applyNumberFormat="1" applyFont="1" applyBorder="1" applyAlignment="1">
      <alignment vertical="center"/>
    </xf>
    <xf numFmtId="165" fontId="8" fillId="0" borderId="25" xfId="0" applyNumberFormat="1" applyFont="1" applyBorder="1" applyAlignment="1">
      <alignment vertical="center"/>
    </xf>
    <xf numFmtId="165" fontId="8" fillId="0" borderId="27" xfId="0" applyNumberFormat="1" applyFont="1" applyBorder="1" applyAlignment="1">
      <alignment vertical="center"/>
    </xf>
    <xf numFmtId="165" fontId="8" fillId="0" borderId="28" xfId="0" applyNumberFormat="1" applyFont="1" applyBorder="1" applyAlignment="1">
      <alignment vertical="center"/>
    </xf>
    <xf numFmtId="39" fontId="8" fillId="0" borderId="12" xfId="0" applyNumberFormat="1" applyFont="1" applyBorder="1" applyAlignment="1">
      <alignment vertical="center"/>
    </xf>
    <xf numFmtId="39" fontId="8" fillId="0" borderId="19" xfId="0" applyNumberFormat="1" applyFont="1" applyBorder="1" applyAlignment="1">
      <alignment vertical="center"/>
    </xf>
    <xf numFmtId="0" fontId="22" fillId="0" borderId="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14" fillId="0" borderId="0" xfId="11" applyFont="1" applyAlignment="1">
      <alignment horizontal="center"/>
    </xf>
    <xf numFmtId="0" fontId="14" fillId="0" borderId="1" xfId="11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7" fillId="0" borderId="8" xfId="4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left" vertical="center"/>
    </xf>
    <xf numFmtId="0" fontId="8" fillId="0" borderId="8" xfId="4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left" vertical="top"/>
    </xf>
    <xf numFmtId="0" fontId="7" fillId="0" borderId="0" xfId="4" applyFont="1" applyAlignment="1">
      <alignment horizontal="left" vertical="top"/>
    </xf>
    <xf numFmtId="0" fontId="7" fillId="0" borderId="1" xfId="4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3" fillId="0" borderId="37" xfId="0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1" fillId="0" borderId="21" xfId="0" applyFont="1" applyBorder="1" applyAlignment="1">
      <alignment horizontal="left" wrapText="1"/>
    </xf>
    <xf numFmtId="0" fontId="1" fillId="0" borderId="44" xfId="0" applyFont="1" applyBorder="1" applyAlignment="1">
      <alignment horizontal="left" wrapText="1"/>
    </xf>
  </cellXfs>
  <cellStyles count="12">
    <cellStyle name="Comma" xfId="1" builtinId="3"/>
    <cellStyle name="Comma 2" xfId="8"/>
    <cellStyle name="Comma 3" xfId="9"/>
    <cellStyle name="Comma0" xfId="5"/>
    <cellStyle name="Comma0 2" xfId="7"/>
    <cellStyle name="Currency" xfId="10" builtinId="4"/>
    <cellStyle name="Excel Built-in Normal" xfId="11"/>
    <cellStyle name="Normal" xfId="0" builtinId="0"/>
    <cellStyle name="Normal 2" xfId="6"/>
    <cellStyle name="Normal_Contract No 165-OBR-RE-DEN-2002-Bill A" xfId="3"/>
    <cellStyle name="Normal_Master" xfId="2"/>
    <cellStyle name="Normal_Rev. actual qauntities" xfId="4"/>
  </cellStyles>
  <dxfs count="56"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2%20RT\181RT%20-%20Lester%20Brown\00%20Contracts\a)%20Document%20&amp;%20Estimate\Lester%20Brown%20-%2020141003%20Estima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44.%20Mookho\My%20backup\Mookho\Mookho%20Library\BOQ%20CALCS\24258%20-%20DR08034%20-BOQ%20with%20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Summary"/>
      <sheetName val="ECSA 2011"/>
      <sheetName val="ECSA 2013"/>
      <sheetName val="Pricing Schedule 1"/>
      <sheetName val="Pricing Schedule 2"/>
      <sheetName val="Pricing Schedule 3"/>
    </sheetNames>
    <sheetDataSet>
      <sheetData sheetId="0">
        <row r="1">
          <cell r="K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A"/>
      <sheetName val="Sheet1"/>
      <sheetName val="Part C"/>
      <sheetName val="Part D"/>
      <sheetName val="Part E"/>
      <sheetName val="Part F"/>
      <sheetName val="SUMMARY"/>
    </sheetNames>
    <sheetDataSet>
      <sheetData sheetId="0"/>
      <sheetData sheetId="1">
        <row r="4">
          <cell r="B4" t="str">
            <v>%</v>
          </cell>
        </row>
        <row r="5">
          <cell r="B5" t="str">
            <v>day</v>
          </cell>
        </row>
        <row r="6">
          <cell r="B6" t="str">
            <v>ha</v>
          </cell>
        </row>
        <row r="7">
          <cell r="B7" t="str">
            <v>hr</v>
          </cell>
        </row>
        <row r="8">
          <cell r="B8" t="str">
            <v>kg</v>
          </cell>
        </row>
        <row r="9">
          <cell r="B9" t="str">
            <v>kl</v>
          </cell>
        </row>
        <row r="10">
          <cell r="B10" t="str">
            <v>km</v>
          </cell>
        </row>
        <row r="11">
          <cell r="B11" t="str">
            <v>litre</v>
          </cell>
        </row>
        <row r="12">
          <cell r="B12" t="str">
            <v>m</v>
          </cell>
        </row>
        <row r="13">
          <cell r="B13" t="str">
            <v>m²</v>
          </cell>
        </row>
        <row r="14">
          <cell r="B14" t="str">
            <v>m³</v>
          </cell>
        </row>
        <row r="15">
          <cell r="B15" t="str">
            <v>m³km</v>
          </cell>
        </row>
        <row r="16">
          <cell r="B16" t="str">
            <v>manday</v>
          </cell>
        </row>
        <row r="17">
          <cell r="B17" t="str">
            <v>MN</v>
          </cell>
        </row>
        <row r="18">
          <cell r="B18" t="str">
            <v>MN-m</v>
          </cell>
        </row>
        <row r="19">
          <cell r="B19" t="str">
            <v>month</v>
          </cell>
        </row>
        <row r="20">
          <cell r="B20" t="str">
            <v>No.</v>
          </cell>
        </row>
        <row r="21">
          <cell r="B21" t="str">
            <v>P sum</v>
          </cell>
        </row>
        <row r="22">
          <cell r="B22" t="str">
            <v>PC sum</v>
          </cell>
        </row>
        <row r="23">
          <cell r="B23" t="str">
            <v>pkt</v>
          </cell>
        </row>
        <row r="24">
          <cell r="B24" t="str">
            <v>Sum</v>
          </cell>
        </row>
        <row r="25">
          <cell r="B25" t="str">
            <v>t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5" workbookViewId="0">
      <selection activeCell="I31" sqref="I31"/>
    </sheetView>
  </sheetViews>
  <sheetFormatPr defaultRowHeight="12.75" x14ac:dyDescent="0.2"/>
  <cols>
    <col min="1" max="1" width="7" customWidth="1"/>
    <col min="3" max="3" width="30.7109375" customWidth="1"/>
    <col min="4" max="4" width="9.85546875" customWidth="1"/>
    <col min="5" max="5" width="9.28515625" customWidth="1"/>
    <col min="6" max="6" width="10.7109375" customWidth="1"/>
    <col min="7" max="7" width="15.5703125" customWidth="1"/>
  </cols>
  <sheetData>
    <row r="1" spans="1:7" ht="12.6" customHeight="1" x14ac:dyDescent="0.2">
      <c r="A1" s="509" t="s">
        <v>0</v>
      </c>
      <c r="B1" s="511" t="s">
        <v>1</v>
      </c>
      <c r="C1" s="511"/>
      <c r="D1" s="512" t="s">
        <v>2</v>
      </c>
      <c r="E1" s="513" t="s">
        <v>85</v>
      </c>
      <c r="F1" s="503" t="s">
        <v>3</v>
      </c>
      <c r="G1" s="505" t="s">
        <v>212</v>
      </c>
    </row>
    <row r="2" spans="1:7" x14ac:dyDescent="0.2">
      <c r="A2" s="510"/>
      <c r="B2" s="511"/>
      <c r="C2" s="511"/>
      <c r="D2" s="512"/>
      <c r="E2" s="514"/>
      <c r="F2" s="504"/>
      <c r="G2" s="506"/>
    </row>
    <row r="3" spans="1:7" ht="12.6" customHeight="1" x14ac:dyDescent="0.2">
      <c r="A3" s="175" t="s">
        <v>427</v>
      </c>
      <c r="B3" s="515" t="s">
        <v>428</v>
      </c>
      <c r="C3" s="516"/>
      <c r="D3" s="31"/>
      <c r="E3" s="32"/>
      <c r="F3" s="33"/>
      <c r="G3" s="176"/>
    </row>
    <row r="4" spans="1:7" ht="11.1" customHeight="1" x14ac:dyDescent="0.2">
      <c r="A4" s="175"/>
      <c r="B4" s="515"/>
      <c r="C4" s="516"/>
      <c r="D4" s="31"/>
      <c r="E4" s="32"/>
      <c r="F4" s="33"/>
      <c r="G4" s="176"/>
    </row>
    <row r="5" spans="1:7" x14ac:dyDescent="0.2">
      <c r="A5" s="363" t="s">
        <v>353</v>
      </c>
      <c r="B5" s="461" t="s">
        <v>147</v>
      </c>
      <c r="C5" s="364"/>
      <c r="D5" s="365"/>
      <c r="E5" s="32"/>
      <c r="F5" s="33"/>
      <c r="G5" s="176"/>
    </row>
    <row r="6" spans="1:7" ht="11.1" customHeight="1" x14ac:dyDescent="0.2">
      <c r="A6" s="177"/>
      <c r="B6" s="34"/>
      <c r="C6" s="35"/>
      <c r="D6" s="31"/>
      <c r="E6" s="32"/>
      <c r="F6" s="33"/>
      <c r="G6" s="176"/>
    </row>
    <row r="7" spans="1:7" ht="12.6" customHeight="1" x14ac:dyDescent="0.2">
      <c r="A7" s="178"/>
      <c r="B7" s="517" t="s">
        <v>354</v>
      </c>
      <c r="C7" s="518"/>
      <c r="D7" s="366" t="s">
        <v>47</v>
      </c>
      <c r="E7" s="32">
        <v>1</v>
      </c>
      <c r="F7" s="33">
        <v>120000</v>
      </c>
      <c r="G7" s="176"/>
    </row>
    <row r="8" spans="1:7" ht="11.45" customHeight="1" x14ac:dyDescent="0.2">
      <c r="A8" s="177"/>
      <c r="B8" s="34"/>
      <c r="C8" s="35"/>
      <c r="D8" s="31"/>
      <c r="E8" s="32"/>
      <c r="F8" s="33"/>
      <c r="G8" s="176"/>
    </row>
    <row r="9" spans="1:7" ht="12.6" customHeight="1" x14ac:dyDescent="0.2">
      <c r="A9" s="177"/>
      <c r="B9" s="517" t="s">
        <v>355</v>
      </c>
      <c r="C9" s="518"/>
      <c r="D9" s="366" t="s">
        <v>18</v>
      </c>
      <c r="E9" s="32">
        <f>SUM(F7)</f>
        <v>120000</v>
      </c>
      <c r="F9" s="33"/>
      <c r="G9" s="176"/>
    </row>
    <row r="10" spans="1:7" ht="16.5" customHeight="1" x14ac:dyDescent="0.2">
      <c r="A10" s="177"/>
      <c r="B10" s="34"/>
      <c r="C10" s="35"/>
      <c r="D10" s="31"/>
      <c r="E10" s="32"/>
      <c r="F10" s="33"/>
      <c r="G10" s="176"/>
    </row>
    <row r="11" spans="1:7" ht="18.600000000000001" customHeight="1" x14ac:dyDescent="0.2">
      <c r="A11" s="363" t="s">
        <v>356</v>
      </c>
      <c r="B11" s="507" t="s">
        <v>357</v>
      </c>
      <c r="C11" s="508"/>
      <c r="D11" s="31"/>
      <c r="E11" s="32"/>
      <c r="F11" s="33"/>
      <c r="G11" s="176"/>
    </row>
    <row r="12" spans="1:7" ht="30.6" customHeight="1" x14ac:dyDescent="0.2">
      <c r="A12" s="180"/>
      <c r="B12" s="507" t="s">
        <v>358</v>
      </c>
      <c r="C12" s="508"/>
      <c r="D12" s="366" t="s">
        <v>47</v>
      </c>
      <c r="E12" s="32">
        <v>1</v>
      </c>
      <c r="F12" s="33">
        <v>10000</v>
      </c>
      <c r="G12" s="176"/>
    </row>
    <row r="13" spans="1:7" ht="12.6" customHeight="1" x14ac:dyDescent="0.2">
      <c r="A13" s="180"/>
      <c r="B13" s="483" t="s">
        <v>359</v>
      </c>
      <c r="C13" s="484"/>
      <c r="D13" s="96" t="s">
        <v>18</v>
      </c>
      <c r="E13" s="131">
        <f>F12</f>
        <v>10000</v>
      </c>
      <c r="F13" s="241"/>
      <c r="G13" s="169"/>
    </row>
    <row r="14" spans="1:7" ht="12.6" customHeight="1" x14ac:dyDescent="0.2">
      <c r="A14" s="180"/>
      <c r="B14" s="37"/>
      <c r="C14" s="38"/>
      <c r="D14" s="39"/>
      <c r="E14" s="102"/>
      <c r="F14" s="97"/>
      <c r="G14" s="181"/>
    </row>
    <row r="15" spans="1:7" ht="37.5" customHeight="1" x14ac:dyDescent="0.2">
      <c r="A15" s="367"/>
      <c r="B15" s="485" t="s">
        <v>369</v>
      </c>
      <c r="C15" s="486"/>
      <c r="D15" s="371" t="s">
        <v>13</v>
      </c>
      <c r="E15" s="131">
        <v>1</v>
      </c>
      <c r="F15" s="63">
        <v>450000</v>
      </c>
      <c r="G15" s="196"/>
    </row>
    <row r="16" spans="1:7" ht="13.5" customHeight="1" x14ac:dyDescent="0.2">
      <c r="A16" s="180"/>
      <c r="B16" s="37"/>
      <c r="C16" s="38"/>
      <c r="D16" s="39"/>
      <c r="E16" s="102"/>
      <c r="F16" s="97"/>
      <c r="G16" s="181"/>
    </row>
    <row r="17" spans="1:7" ht="12.6" customHeight="1" x14ac:dyDescent="0.2">
      <c r="A17" s="368" t="s">
        <v>368</v>
      </c>
      <c r="B17" s="483" t="s">
        <v>360</v>
      </c>
      <c r="C17" s="484"/>
      <c r="D17" s="31" t="s">
        <v>47</v>
      </c>
      <c r="E17" s="102">
        <v>1</v>
      </c>
      <c r="F17" s="97">
        <v>250000</v>
      </c>
      <c r="G17" s="181"/>
    </row>
    <row r="18" spans="1:7" ht="17.45" customHeight="1" x14ac:dyDescent="0.2">
      <c r="A18" s="180"/>
      <c r="B18" s="37"/>
      <c r="C18" s="38"/>
      <c r="D18" s="39"/>
      <c r="E18" s="102"/>
      <c r="F18" s="97"/>
      <c r="G18" s="181"/>
    </row>
    <row r="19" spans="1:7" ht="42.95" customHeight="1" x14ac:dyDescent="0.2">
      <c r="A19" s="368" t="s">
        <v>361</v>
      </c>
      <c r="B19" s="483" t="s">
        <v>362</v>
      </c>
      <c r="C19" s="484"/>
      <c r="D19" s="366" t="s">
        <v>47</v>
      </c>
      <c r="E19" s="102">
        <v>1</v>
      </c>
      <c r="F19" s="97">
        <v>150000</v>
      </c>
      <c r="G19" s="181"/>
    </row>
    <row r="20" spans="1:7" ht="27" customHeight="1" x14ac:dyDescent="0.2">
      <c r="A20" s="179"/>
      <c r="B20" s="487" t="s">
        <v>367</v>
      </c>
      <c r="C20" s="488"/>
      <c r="D20" s="330" t="s">
        <v>18</v>
      </c>
      <c r="E20" s="102">
        <f>SUM(F17:F19)</f>
        <v>400000</v>
      </c>
      <c r="F20" s="97"/>
      <c r="G20" s="181"/>
    </row>
    <row r="21" spans="1:7" x14ac:dyDescent="0.2">
      <c r="A21" s="179" t="s">
        <v>363</v>
      </c>
      <c r="B21" s="132" t="s">
        <v>156</v>
      </c>
      <c r="C21" s="133"/>
      <c r="D21" s="39"/>
      <c r="E21" s="102"/>
      <c r="F21" s="97"/>
      <c r="G21" s="181"/>
    </row>
    <row r="22" spans="1:7" x14ac:dyDescent="0.2">
      <c r="A22" s="180"/>
      <c r="B22" s="37"/>
      <c r="C22" s="38"/>
      <c r="D22" s="39"/>
      <c r="E22" s="102"/>
      <c r="F22" s="97"/>
      <c r="G22" s="181"/>
    </row>
    <row r="23" spans="1:7" x14ac:dyDescent="0.2">
      <c r="A23" s="180"/>
      <c r="B23" s="370" t="s">
        <v>157</v>
      </c>
      <c r="C23" s="38"/>
      <c r="D23" s="369" t="s">
        <v>47</v>
      </c>
      <c r="E23" s="102">
        <v>1</v>
      </c>
      <c r="F23" s="97">
        <v>250000</v>
      </c>
      <c r="G23" s="176"/>
    </row>
    <row r="24" spans="1:7" ht="27" customHeight="1" x14ac:dyDescent="0.2">
      <c r="A24" s="180"/>
      <c r="B24" s="487" t="s">
        <v>158</v>
      </c>
      <c r="C24" s="488"/>
      <c r="D24" s="96" t="s">
        <v>18</v>
      </c>
      <c r="E24" s="131">
        <v>250000</v>
      </c>
      <c r="F24" s="241"/>
      <c r="G24" s="169"/>
    </row>
    <row r="25" spans="1:7" ht="27.6" customHeight="1" x14ac:dyDescent="0.2">
      <c r="A25" s="166"/>
      <c r="B25" s="485" t="s">
        <v>370</v>
      </c>
      <c r="C25" s="486"/>
      <c r="D25" s="366" t="s">
        <v>47</v>
      </c>
      <c r="E25" s="102">
        <v>1</v>
      </c>
      <c r="F25" s="97">
        <v>300000</v>
      </c>
      <c r="G25" s="181"/>
    </row>
    <row r="26" spans="1:7" ht="12.6" customHeight="1" x14ac:dyDescent="0.2">
      <c r="A26" s="166"/>
      <c r="B26" s="483" t="s">
        <v>364</v>
      </c>
      <c r="C26" s="484"/>
      <c r="D26" s="96" t="s">
        <v>18</v>
      </c>
      <c r="E26" s="131">
        <v>300000</v>
      </c>
      <c r="F26" s="241"/>
      <c r="G26" s="169"/>
    </row>
    <row r="27" spans="1:7" ht="17.45" customHeight="1" x14ac:dyDescent="0.2">
      <c r="A27" s="172"/>
      <c r="B27" s="483"/>
      <c r="C27" s="484"/>
      <c r="D27" s="114"/>
      <c r="E27" s="102"/>
      <c r="F27" s="97"/>
      <c r="G27" s="181"/>
    </row>
    <row r="28" spans="1:7" ht="23.45" customHeight="1" x14ac:dyDescent="0.2">
      <c r="A28" s="157" t="s">
        <v>365</v>
      </c>
      <c r="B28" s="485" t="s">
        <v>366</v>
      </c>
      <c r="C28" s="486"/>
      <c r="D28" s="366" t="s">
        <v>17</v>
      </c>
      <c r="E28" s="131">
        <v>2</v>
      </c>
      <c r="F28" s="63"/>
      <c r="G28" s="196"/>
    </row>
    <row r="29" spans="1:7" ht="30" customHeight="1" x14ac:dyDescent="0.2">
      <c r="A29" s="157" t="s">
        <v>429</v>
      </c>
      <c r="B29" s="489" t="s">
        <v>280</v>
      </c>
      <c r="C29" s="490"/>
      <c r="D29" s="366"/>
      <c r="E29" s="131"/>
      <c r="F29" s="63"/>
      <c r="G29" s="196"/>
    </row>
    <row r="30" spans="1:7" ht="30" customHeight="1" x14ac:dyDescent="0.2">
      <c r="A30" s="157"/>
      <c r="B30" s="491" t="s">
        <v>430</v>
      </c>
      <c r="C30" s="492"/>
      <c r="D30" s="31" t="s">
        <v>47</v>
      </c>
      <c r="E30" s="131">
        <v>1</v>
      </c>
      <c r="F30" s="63">
        <v>120000</v>
      </c>
      <c r="G30" s="196"/>
    </row>
    <row r="31" spans="1:7" ht="15" customHeight="1" x14ac:dyDescent="0.2">
      <c r="A31" s="157"/>
      <c r="B31" s="272" t="s">
        <v>431</v>
      </c>
      <c r="C31" s="470"/>
      <c r="D31" s="273" t="s">
        <v>18</v>
      </c>
      <c r="E31" s="102">
        <v>100000</v>
      </c>
      <c r="F31" s="241"/>
      <c r="G31" s="181"/>
    </row>
    <row r="32" spans="1:7" ht="15" customHeight="1" x14ac:dyDescent="0.2">
      <c r="A32" s="157" t="s">
        <v>432</v>
      </c>
      <c r="B32" s="493" t="s">
        <v>425</v>
      </c>
      <c r="C32" s="494"/>
      <c r="D32" s="366"/>
      <c r="E32" s="131"/>
      <c r="F32" s="63"/>
      <c r="G32" s="196"/>
    </row>
    <row r="33" spans="1:7" ht="14.45" customHeight="1" x14ac:dyDescent="0.2">
      <c r="A33" s="157"/>
      <c r="B33" s="519" t="s">
        <v>426</v>
      </c>
      <c r="C33" s="520"/>
      <c r="D33" s="366" t="s">
        <v>47</v>
      </c>
      <c r="E33" s="131">
        <v>1</v>
      </c>
      <c r="F33" s="63">
        <v>300000</v>
      </c>
      <c r="G33" s="196"/>
    </row>
    <row r="34" spans="1:7" ht="14.1" customHeight="1" thickBot="1" x14ac:dyDescent="0.25">
      <c r="A34" s="172"/>
      <c r="B34" s="471" t="s">
        <v>454</v>
      </c>
      <c r="C34" s="472"/>
      <c r="D34" s="96" t="s">
        <v>18</v>
      </c>
      <c r="E34" s="102">
        <v>300000</v>
      </c>
      <c r="F34" s="97"/>
      <c r="G34" s="181"/>
    </row>
    <row r="35" spans="1:7" ht="9.6" customHeight="1" x14ac:dyDescent="0.2">
      <c r="A35" s="495" t="s">
        <v>159</v>
      </c>
      <c r="B35" s="496"/>
      <c r="C35" s="496"/>
      <c r="D35" s="496"/>
      <c r="E35" s="496"/>
      <c r="F35" s="497"/>
      <c r="G35" s="501"/>
    </row>
    <row r="36" spans="1:7" ht="15.6" customHeight="1" thickBot="1" x14ac:dyDescent="0.25">
      <c r="A36" s="498"/>
      <c r="B36" s="499"/>
      <c r="C36" s="499"/>
      <c r="D36" s="499"/>
      <c r="E36" s="499"/>
      <c r="F36" s="500"/>
      <c r="G36" s="502"/>
    </row>
  </sheetData>
  <mergeCells count="27">
    <mergeCell ref="A35:F36"/>
    <mergeCell ref="G35:G36"/>
    <mergeCell ref="F1:F2"/>
    <mergeCell ref="G1:G2"/>
    <mergeCell ref="B12:C12"/>
    <mergeCell ref="A1:A2"/>
    <mergeCell ref="B1:C2"/>
    <mergeCell ref="D1:D2"/>
    <mergeCell ref="E1:E2"/>
    <mergeCell ref="B11:C11"/>
    <mergeCell ref="B3:C4"/>
    <mergeCell ref="B7:C7"/>
    <mergeCell ref="B9:C9"/>
    <mergeCell ref="B25:C25"/>
    <mergeCell ref="B27:C27"/>
    <mergeCell ref="B33:C33"/>
    <mergeCell ref="B29:C29"/>
    <mergeCell ref="B30:C30"/>
    <mergeCell ref="B26:C26"/>
    <mergeCell ref="B28:C28"/>
    <mergeCell ref="B32:C32"/>
    <mergeCell ref="B13:C13"/>
    <mergeCell ref="B15:C15"/>
    <mergeCell ref="B17:C17"/>
    <mergeCell ref="B19:C19"/>
    <mergeCell ref="B24:C24"/>
    <mergeCell ref="B20:C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5"/>
  <sheetViews>
    <sheetView view="pageBreakPreview" zoomScaleNormal="100" zoomScaleSheetLayoutView="100" workbookViewId="0">
      <selection activeCell="G64" sqref="G64:G65"/>
    </sheetView>
  </sheetViews>
  <sheetFormatPr defaultColWidth="9.140625" defaultRowHeight="12.75" x14ac:dyDescent="0.2"/>
  <cols>
    <col min="1" max="1" width="10" style="22" customWidth="1"/>
    <col min="2" max="2" width="4.5703125" style="38" customWidth="1"/>
    <col min="3" max="3" width="33.140625" style="38" customWidth="1"/>
    <col min="4" max="4" width="9.5703125" style="43" customWidth="1"/>
    <col min="5" max="5" width="10.85546875" style="103" customWidth="1"/>
    <col min="6" max="6" width="11" style="98" customWidth="1"/>
    <col min="7" max="7" width="17.7109375" style="98" customWidth="1"/>
    <col min="8" max="8" width="26.42578125" style="21" customWidth="1"/>
    <col min="9" max="16384" width="9.140625" style="21"/>
  </cols>
  <sheetData>
    <row r="1" spans="1:7" ht="12.75" customHeight="1" x14ac:dyDescent="0.2">
      <c r="A1" s="512" t="s">
        <v>0</v>
      </c>
      <c r="B1" s="511" t="s">
        <v>1</v>
      </c>
      <c r="C1" s="511"/>
      <c r="D1" s="512" t="s">
        <v>2</v>
      </c>
      <c r="E1" s="513" t="s">
        <v>85</v>
      </c>
      <c r="F1" s="503" t="s">
        <v>3</v>
      </c>
      <c r="G1" s="505" t="s">
        <v>212</v>
      </c>
    </row>
    <row r="2" spans="1:7" x14ac:dyDescent="0.2">
      <c r="A2" s="512"/>
      <c r="B2" s="511"/>
      <c r="C2" s="511"/>
      <c r="D2" s="512"/>
      <c r="E2" s="514"/>
      <c r="F2" s="504"/>
      <c r="G2" s="506"/>
    </row>
    <row r="3" spans="1:7" x14ac:dyDescent="0.2">
      <c r="A3" s="173"/>
      <c r="B3" s="24"/>
      <c r="C3" s="25"/>
      <c r="D3" s="27"/>
      <c r="E3" s="99"/>
      <c r="F3" s="100"/>
      <c r="G3" s="174"/>
    </row>
    <row r="4" spans="1:7" ht="12" customHeight="1" x14ac:dyDescent="0.2">
      <c r="A4" s="175" t="s">
        <v>19</v>
      </c>
      <c r="B4" s="515" t="s">
        <v>20</v>
      </c>
      <c r="C4" s="523"/>
      <c r="D4" s="31"/>
      <c r="E4" s="32"/>
      <c r="F4" s="33"/>
      <c r="G4" s="176"/>
    </row>
    <row r="5" spans="1:7" x14ac:dyDescent="0.2">
      <c r="A5" s="175"/>
      <c r="B5" s="515"/>
      <c r="C5" s="523"/>
      <c r="D5" s="31"/>
      <c r="E5" s="32"/>
      <c r="F5" s="33"/>
      <c r="G5" s="176"/>
    </row>
    <row r="6" spans="1:7" x14ac:dyDescent="0.2">
      <c r="A6" s="177"/>
      <c r="B6" s="34"/>
      <c r="C6" s="35"/>
      <c r="D6" s="31"/>
      <c r="E6" s="32"/>
      <c r="F6" s="33"/>
      <c r="G6" s="176"/>
    </row>
    <row r="7" spans="1:7" x14ac:dyDescent="0.2">
      <c r="A7" s="178" t="s">
        <v>105</v>
      </c>
      <c r="B7" s="101" t="s">
        <v>21</v>
      </c>
      <c r="C7" s="35"/>
      <c r="D7" s="31"/>
      <c r="E7" s="32"/>
      <c r="F7" s="33"/>
      <c r="G7" s="176"/>
    </row>
    <row r="8" spans="1:7" x14ac:dyDescent="0.2">
      <c r="A8" s="177"/>
      <c r="B8" s="34"/>
      <c r="C8" s="35"/>
      <c r="D8" s="31"/>
      <c r="E8" s="32"/>
      <c r="F8" s="33"/>
      <c r="G8" s="176"/>
    </row>
    <row r="9" spans="1:7" x14ac:dyDescent="0.2">
      <c r="A9" s="178"/>
      <c r="B9" s="34" t="s">
        <v>4</v>
      </c>
      <c r="C9" s="35" t="s">
        <v>22</v>
      </c>
      <c r="D9" s="31" t="s">
        <v>13</v>
      </c>
      <c r="E9" s="32">
        <v>1</v>
      </c>
      <c r="F9" s="33"/>
      <c r="G9" s="176"/>
    </row>
    <row r="10" spans="1:7" x14ac:dyDescent="0.2">
      <c r="A10" s="177"/>
      <c r="B10" s="34"/>
      <c r="C10" s="35"/>
      <c r="D10" s="31"/>
      <c r="E10" s="32"/>
      <c r="F10" s="33"/>
      <c r="G10" s="176"/>
    </row>
    <row r="11" spans="1:7" x14ac:dyDescent="0.2">
      <c r="A11" s="177"/>
      <c r="B11" s="34" t="s">
        <v>8</v>
      </c>
      <c r="C11" s="35" t="s">
        <v>23</v>
      </c>
      <c r="D11" s="31" t="s">
        <v>13</v>
      </c>
      <c r="E11" s="32">
        <v>1</v>
      </c>
      <c r="F11" s="33"/>
      <c r="G11" s="176"/>
    </row>
    <row r="12" spans="1:7" x14ac:dyDescent="0.2">
      <c r="A12" s="177"/>
      <c r="B12" s="34"/>
      <c r="C12" s="35"/>
      <c r="D12" s="31"/>
      <c r="E12" s="32"/>
      <c r="F12" s="33"/>
      <c r="G12" s="176"/>
    </row>
    <row r="13" spans="1:7" x14ac:dyDescent="0.2">
      <c r="A13" s="177"/>
      <c r="B13" s="34" t="s">
        <v>11</v>
      </c>
      <c r="C13" s="35" t="s">
        <v>24</v>
      </c>
      <c r="D13" s="31" t="s">
        <v>25</v>
      </c>
      <c r="E13" s="32">
        <v>10</v>
      </c>
      <c r="F13" s="33"/>
      <c r="G13" s="176"/>
    </row>
    <row r="14" spans="1:7" x14ac:dyDescent="0.2">
      <c r="A14" s="177"/>
      <c r="B14" s="34"/>
      <c r="C14" s="35"/>
      <c r="D14" s="31"/>
      <c r="E14" s="32"/>
      <c r="F14" s="33"/>
      <c r="G14" s="176"/>
    </row>
    <row r="15" spans="1:7" x14ac:dyDescent="0.2">
      <c r="A15" s="177"/>
      <c r="B15" s="34" t="s">
        <v>12</v>
      </c>
      <c r="C15" s="35" t="s">
        <v>98</v>
      </c>
      <c r="D15" s="118" t="s">
        <v>99</v>
      </c>
      <c r="E15" s="32">
        <v>1</v>
      </c>
      <c r="F15" s="33"/>
      <c r="G15" s="176"/>
    </row>
    <row r="16" spans="1:7" x14ac:dyDescent="0.2">
      <c r="A16" s="177"/>
      <c r="B16" s="34"/>
      <c r="C16" s="35"/>
      <c r="D16" s="31"/>
      <c r="E16" s="32"/>
      <c r="F16" s="33"/>
      <c r="G16" s="176"/>
    </row>
    <row r="17" spans="1:7" x14ac:dyDescent="0.2">
      <c r="A17" s="179"/>
      <c r="B17" s="37"/>
      <c r="D17" s="39"/>
      <c r="E17" s="109"/>
      <c r="F17" s="97"/>
      <c r="G17" s="176"/>
    </row>
    <row r="18" spans="1:7" x14ac:dyDescent="0.2">
      <c r="A18" s="179" t="s">
        <v>82</v>
      </c>
      <c r="B18" s="132" t="s">
        <v>156</v>
      </c>
      <c r="C18" s="133"/>
      <c r="D18" s="39"/>
      <c r="E18" s="102"/>
      <c r="F18" s="97"/>
      <c r="G18" s="181"/>
    </row>
    <row r="19" spans="1:7" x14ac:dyDescent="0.2">
      <c r="A19" s="180"/>
      <c r="B19" s="37"/>
      <c r="D19" s="39"/>
      <c r="E19" s="102"/>
      <c r="F19" s="97"/>
      <c r="G19" s="181"/>
    </row>
    <row r="20" spans="1:7" x14ac:dyDescent="0.2">
      <c r="A20" s="180"/>
      <c r="B20" s="115" t="s">
        <v>157</v>
      </c>
      <c r="D20" s="31" t="s">
        <v>47</v>
      </c>
      <c r="E20" s="102">
        <v>1</v>
      </c>
      <c r="F20" s="97">
        <v>180000</v>
      </c>
      <c r="G20" s="176"/>
    </row>
    <row r="21" spans="1:7" x14ac:dyDescent="0.2">
      <c r="A21" s="180"/>
      <c r="B21" s="37"/>
      <c r="D21" s="39"/>
      <c r="E21" s="102"/>
      <c r="F21" s="97"/>
      <c r="G21" s="181"/>
    </row>
    <row r="22" spans="1:7" ht="26.25" customHeight="1" x14ac:dyDescent="0.2">
      <c r="A22" s="180"/>
      <c r="B22" s="483" t="s">
        <v>158</v>
      </c>
      <c r="C22" s="484"/>
      <c r="D22" s="96" t="s">
        <v>18</v>
      </c>
      <c r="E22" s="131">
        <f>F20</f>
        <v>180000</v>
      </c>
      <c r="F22" s="241"/>
      <c r="G22" s="169"/>
    </row>
    <row r="23" spans="1:7" x14ac:dyDescent="0.2">
      <c r="A23" s="180"/>
      <c r="B23" s="37"/>
      <c r="D23" s="39"/>
      <c r="E23" s="102"/>
      <c r="F23" s="97"/>
      <c r="G23" s="181"/>
    </row>
    <row r="24" spans="1:7" x14ac:dyDescent="0.2">
      <c r="A24" s="180"/>
      <c r="B24" s="37"/>
      <c r="D24" s="39"/>
      <c r="E24" s="102"/>
      <c r="F24" s="97"/>
      <c r="G24" s="181"/>
    </row>
    <row r="25" spans="1:7" x14ac:dyDescent="0.2">
      <c r="A25" s="180"/>
      <c r="B25" s="37"/>
      <c r="D25" s="39"/>
      <c r="E25" s="102"/>
      <c r="F25" s="97"/>
      <c r="G25" s="181"/>
    </row>
    <row r="26" spans="1:7" x14ac:dyDescent="0.2">
      <c r="A26" s="180"/>
      <c r="B26" s="37"/>
      <c r="D26" s="39"/>
      <c r="E26" s="102"/>
      <c r="F26" s="97"/>
      <c r="G26" s="181"/>
    </row>
    <row r="27" spans="1:7" x14ac:dyDescent="0.2">
      <c r="A27" s="180"/>
      <c r="B27" s="37"/>
      <c r="D27" s="39"/>
      <c r="E27" s="102"/>
      <c r="F27" s="97"/>
      <c r="G27" s="181"/>
    </row>
    <row r="28" spans="1:7" x14ac:dyDescent="0.2">
      <c r="A28" s="180"/>
      <c r="B28" s="37"/>
      <c r="D28" s="39"/>
      <c r="E28" s="102"/>
      <c r="F28" s="97"/>
      <c r="G28" s="181"/>
    </row>
    <row r="29" spans="1:7" x14ac:dyDescent="0.2">
      <c r="A29" s="180"/>
      <c r="B29" s="37"/>
      <c r="D29" s="39"/>
      <c r="E29" s="102"/>
      <c r="F29" s="97"/>
      <c r="G29" s="181"/>
    </row>
    <row r="30" spans="1:7" x14ac:dyDescent="0.2">
      <c r="A30" s="180"/>
      <c r="B30" s="37"/>
      <c r="D30" s="39"/>
      <c r="E30" s="102"/>
      <c r="F30" s="97"/>
      <c r="G30" s="181"/>
    </row>
    <row r="31" spans="1:7" x14ac:dyDescent="0.2">
      <c r="A31" s="180"/>
      <c r="B31" s="37"/>
      <c r="D31" s="39"/>
      <c r="E31" s="102"/>
      <c r="F31" s="97"/>
      <c r="G31" s="181"/>
    </row>
    <row r="32" spans="1:7" x14ac:dyDescent="0.2">
      <c r="A32" s="180"/>
      <c r="B32" s="37"/>
      <c r="D32" s="39"/>
      <c r="E32" s="102"/>
      <c r="F32" s="97"/>
      <c r="G32" s="181"/>
    </row>
    <row r="33" spans="1:7" x14ac:dyDescent="0.2">
      <c r="A33" s="180"/>
      <c r="B33" s="37"/>
      <c r="D33" s="39"/>
      <c r="E33" s="102"/>
      <c r="F33" s="97"/>
      <c r="G33" s="181"/>
    </row>
    <row r="34" spans="1:7" x14ac:dyDescent="0.2">
      <c r="A34" s="180"/>
      <c r="B34" s="37"/>
      <c r="D34" s="39"/>
      <c r="E34" s="102"/>
      <c r="F34" s="97"/>
      <c r="G34" s="181"/>
    </row>
    <row r="35" spans="1:7" x14ac:dyDescent="0.2">
      <c r="A35" s="180"/>
      <c r="B35" s="37"/>
      <c r="D35" s="39"/>
      <c r="E35" s="102"/>
      <c r="F35" s="97"/>
      <c r="G35" s="181"/>
    </row>
    <row r="36" spans="1:7" x14ac:dyDescent="0.2">
      <c r="A36" s="180"/>
      <c r="B36" s="37"/>
      <c r="D36" s="39"/>
      <c r="E36" s="102"/>
      <c r="F36" s="97"/>
      <c r="G36" s="181"/>
    </row>
    <row r="37" spans="1:7" x14ac:dyDescent="0.2">
      <c r="A37" s="180"/>
      <c r="B37" s="37"/>
      <c r="D37" s="39"/>
      <c r="E37" s="102"/>
      <c r="F37" s="97"/>
      <c r="G37" s="181"/>
    </row>
    <row r="38" spans="1:7" x14ac:dyDescent="0.2">
      <c r="A38" s="180"/>
      <c r="B38" s="37"/>
      <c r="D38" s="39"/>
      <c r="E38" s="102"/>
      <c r="F38" s="97"/>
      <c r="G38" s="181"/>
    </row>
    <row r="39" spans="1:7" x14ac:dyDescent="0.2">
      <c r="A39" s="180"/>
      <c r="B39" s="37"/>
      <c r="D39" s="39"/>
      <c r="E39" s="102"/>
      <c r="F39" s="97"/>
      <c r="G39" s="181"/>
    </row>
    <row r="40" spans="1:7" x14ac:dyDescent="0.2">
      <c r="A40" s="180"/>
      <c r="B40" s="37"/>
      <c r="D40" s="39"/>
      <c r="E40" s="102"/>
      <c r="F40" s="97"/>
      <c r="G40" s="181"/>
    </row>
    <row r="41" spans="1:7" x14ac:dyDescent="0.2">
      <c r="A41" s="180"/>
      <c r="B41" s="37"/>
      <c r="D41" s="39"/>
      <c r="E41" s="102"/>
      <c r="F41" s="97"/>
      <c r="G41" s="181"/>
    </row>
    <row r="42" spans="1:7" x14ac:dyDescent="0.2">
      <c r="A42" s="180"/>
      <c r="B42" s="37"/>
      <c r="D42" s="39"/>
      <c r="E42" s="102"/>
      <c r="F42" s="97"/>
      <c r="G42" s="181"/>
    </row>
    <row r="43" spans="1:7" x14ac:dyDescent="0.2">
      <c r="A43" s="180"/>
      <c r="B43" s="37"/>
      <c r="D43" s="39"/>
      <c r="E43" s="102"/>
      <c r="F43" s="97"/>
      <c r="G43" s="181"/>
    </row>
    <row r="44" spans="1:7" x14ac:dyDescent="0.2">
      <c r="A44" s="180"/>
      <c r="B44" s="37"/>
      <c r="D44" s="39"/>
      <c r="E44" s="102"/>
      <c r="F44" s="97"/>
      <c r="G44" s="181"/>
    </row>
    <row r="45" spans="1:7" x14ac:dyDescent="0.2">
      <c r="A45" s="180"/>
      <c r="B45" s="37"/>
      <c r="D45" s="39"/>
      <c r="E45" s="102"/>
      <c r="F45" s="97"/>
      <c r="G45" s="181"/>
    </row>
    <row r="46" spans="1:7" x14ac:dyDescent="0.2">
      <c r="A46" s="180"/>
      <c r="B46" s="37"/>
      <c r="D46" s="39"/>
      <c r="E46" s="102"/>
      <c r="F46" s="97"/>
      <c r="G46" s="181"/>
    </row>
    <row r="47" spans="1:7" x14ac:dyDescent="0.2">
      <c r="A47" s="180"/>
      <c r="B47" s="37"/>
      <c r="D47" s="39"/>
      <c r="E47" s="102"/>
      <c r="F47" s="97"/>
      <c r="G47" s="181"/>
    </row>
    <row r="48" spans="1:7" x14ac:dyDescent="0.2">
      <c r="A48" s="180"/>
      <c r="B48" s="37"/>
      <c r="D48" s="39"/>
      <c r="E48" s="102"/>
      <c r="F48" s="97"/>
      <c r="G48" s="181"/>
    </row>
    <row r="49" spans="1:7" x14ac:dyDescent="0.2">
      <c r="A49" s="180"/>
      <c r="B49" s="37"/>
      <c r="D49" s="39"/>
      <c r="E49" s="102"/>
      <c r="F49" s="97"/>
      <c r="G49" s="181"/>
    </row>
    <row r="50" spans="1:7" x14ac:dyDescent="0.2">
      <c r="A50" s="180"/>
      <c r="B50" s="37"/>
      <c r="D50" s="39"/>
      <c r="E50" s="102"/>
      <c r="F50" s="97"/>
      <c r="G50" s="181"/>
    </row>
    <row r="51" spans="1:7" x14ac:dyDescent="0.2">
      <c r="A51" s="180"/>
      <c r="B51" s="37"/>
      <c r="D51" s="39"/>
      <c r="E51" s="102"/>
      <c r="F51" s="97"/>
      <c r="G51" s="181"/>
    </row>
    <row r="52" spans="1:7" x14ac:dyDescent="0.2">
      <c r="A52" s="180"/>
      <c r="B52" s="37"/>
      <c r="D52" s="39"/>
      <c r="E52" s="102"/>
      <c r="F52" s="97"/>
      <c r="G52" s="181"/>
    </row>
    <row r="53" spans="1:7" x14ac:dyDescent="0.2">
      <c r="A53" s="180"/>
      <c r="B53" s="37"/>
      <c r="D53" s="39"/>
      <c r="E53" s="102"/>
      <c r="F53" s="97"/>
      <c r="G53" s="181"/>
    </row>
    <row r="54" spans="1:7" x14ac:dyDescent="0.2">
      <c r="A54" s="180"/>
      <c r="B54" s="37"/>
      <c r="D54" s="39"/>
      <c r="E54" s="102"/>
      <c r="F54" s="97"/>
      <c r="G54" s="181"/>
    </row>
    <row r="55" spans="1:7" x14ac:dyDescent="0.2">
      <c r="A55" s="180"/>
      <c r="B55" s="37"/>
      <c r="D55" s="39"/>
      <c r="E55" s="102"/>
      <c r="F55" s="97"/>
      <c r="G55" s="181"/>
    </row>
    <row r="56" spans="1:7" x14ac:dyDescent="0.2">
      <c r="A56" s="180"/>
      <c r="B56" s="37"/>
      <c r="D56" s="39"/>
      <c r="E56" s="102"/>
      <c r="F56" s="97"/>
      <c r="G56" s="181"/>
    </row>
    <row r="57" spans="1:7" ht="16.5" customHeight="1" x14ac:dyDescent="0.2">
      <c r="A57" s="180"/>
      <c r="B57" s="37"/>
      <c r="D57" s="39"/>
      <c r="E57" s="102"/>
      <c r="F57" s="97"/>
      <c r="G57" s="181"/>
    </row>
    <row r="58" spans="1:7" ht="17.25" customHeight="1" x14ac:dyDescent="0.2">
      <c r="A58" s="180"/>
      <c r="B58" s="37"/>
      <c r="D58" s="39"/>
      <c r="E58" s="102"/>
      <c r="F58" s="97"/>
      <c r="G58" s="181"/>
    </row>
    <row r="59" spans="1:7" x14ac:dyDescent="0.2">
      <c r="A59" s="180"/>
      <c r="B59" s="37"/>
      <c r="D59" s="39"/>
      <c r="E59" s="102"/>
      <c r="F59" s="97"/>
      <c r="G59" s="181"/>
    </row>
    <row r="60" spans="1:7" x14ac:dyDescent="0.2">
      <c r="A60" s="180"/>
      <c r="B60" s="37"/>
      <c r="D60" s="39"/>
      <c r="E60" s="102"/>
      <c r="F60" s="97"/>
      <c r="G60" s="181"/>
    </row>
    <row r="61" spans="1:7" x14ac:dyDescent="0.2">
      <c r="A61" s="180"/>
      <c r="B61" s="37"/>
      <c r="D61" s="39"/>
      <c r="E61" s="102"/>
      <c r="F61" s="97"/>
      <c r="G61" s="181"/>
    </row>
    <row r="62" spans="1:7" x14ac:dyDescent="0.2">
      <c r="A62" s="180"/>
      <c r="B62" s="37"/>
      <c r="D62" s="39"/>
      <c r="E62" s="102"/>
      <c r="F62" s="97"/>
      <c r="G62" s="181"/>
    </row>
    <row r="63" spans="1:7" x14ac:dyDescent="0.2">
      <c r="A63" s="180"/>
      <c r="B63" s="37"/>
      <c r="D63" s="39"/>
      <c r="E63" s="102"/>
      <c r="F63" s="97"/>
      <c r="G63" s="181"/>
    </row>
    <row r="64" spans="1:7" x14ac:dyDescent="0.2">
      <c r="A64" s="524" t="s">
        <v>84</v>
      </c>
      <c r="B64" s="524"/>
      <c r="C64" s="524"/>
      <c r="D64" s="524"/>
      <c r="E64" s="524"/>
      <c r="F64" s="524"/>
      <c r="G64" s="521"/>
    </row>
    <row r="65" spans="1:7" ht="18.95" customHeight="1" x14ac:dyDescent="0.2">
      <c r="A65" s="524"/>
      <c r="B65" s="524"/>
      <c r="C65" s="524"/>
      <c r="D65" s="524"/>
      <c r="E65" s="524"/>
      <c r="F65" s="524"/>
      <c r="G65" s="522"/>
    </row>
  </sheetData>
  <mergeCells count="10">
    <mergeCell ref="G64:G65"/>
    <mergeCell ref="F1:F2"/>
    <mergeCell ref="B4:C5"/>
    <mergeCell ref="G1:G2"/>
    <mergeCell ref="A1:A2"/>
    <mergeCell ref="B1:C2"/>
    <mergeCell ref="D1:D2"/>
    <mergeCell ref="E1:E2"/>
    <mergeCell ref="B22:C22"/>
    <mergeCell ref="A64:F65"/>
  </mergeCells>
  <phoneticPr fontId="2" type="noConversion"/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&amp;R&amp;"Arial,Bold"&amp;9
SECTION 1300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31"/>
  <sheetViews>
    <sheetView view="pageBreakPreview" zoomScaleNormal="100" zoomScaleSheetLayoutView="100" workbookViewId="0">
      <selection activeCell="F125" sqref="F125:F126"/>
    </sheetView>
  </sheetViews>
  <sheetFormatPr defaultColWidth="9.140625" defaultRowHeight="12.75" x14ac:dyDescent="0.2"/>
  <cols>
    <col min="1" max="1" width="11.5703125" style="22" customWidth="1"/>
    <col min="2" max="2" width="41.42578125" style="38" customWidth="1"/>
    <col min="3" max="3" width="10.85546875" style="38" customWidth="1"/>
    <col min="4" max="4" width="9.42578125" style="38" customWidth="1"/>
    <col min="5" max="5" width="13.42578125" style="43" customWidth="1"/>
    <col min="6" max="6" width="19.5703125" style="103" customWidth="1"/>
    <col min="7" max="16384" width="9.140625" style="21"/>
  </cols>
  <sheetData>
    <row r="1" spans="1:6" ht="27" customHeight="1" x14ac:dyDescent="0.2">
      <c r="A1" s="536" t="s">
        <v>0</v>
      </c>
      <c r="B1" s="536" t="s">
        <v>1</v>
      </c>
      <c r="C1" s="536" t="s">
        <v>2</v>
      </c>
      <c r="D1" s="513" t="s">
        <v>85</v>
      </c>
      <c r="E1" s="503" t="s">
        <v>3</v>
      </c>
      <c r="F1" s="505" t="s">
        <v>212</v>
      </c>
    </row>
    <row r="2" spans="1:6" ht="9.75" customHeight="1" x14ac:dyDescent="0.2">
      <c r="A2" s="537"/>
      <c r="B2" s="537"/>
      <c r="C2" s="537"/>
      <c r="D2" s="514"/>
      <c r="E2" s="504"/>
      <c r="F2" s="506"/>
    </row>
    <row r="3" spans="1:6" x14ac:dyDescent="0.2">
      <c r="A3" s="252">
        <v>14</v>
      </c>
      <c r="B3" s="253" t="s">
        <v>106</v>
      </c>
      <c r="C3" s="254"/>
      <c r="D3" s="182"/>
      <c r="E3" s="27"/>
      <c r="F3" s="99"/>
    </row>
    <row r="4" spans="1:6" x14ac:dyDescent="0.2">
      <c r="A4" s="255"/>
      <c r="B4" s="194" t="s">
        <v>107</v>
      </c>
      <c r="C4" s="158"/>
      <c r="D4" s="135"/>
      <c r="E4" s="39"/>
      <c r="F4" s="102"/>
    </row>
    <row r="5" spans="1:6" x14ac:dyDescent="0.2">
      <c r="A5" s="195"/>
      <c r="B5" s="116"/>
      <c r="C5" s="158"/>
      <c r="D5" s="135"/>
      <c r="E5" s="39"/>
      <c r="F5" s="102"/>
    </row>
    <row r="6" spans="1:6" x14ac:dyDescent="0.2">
      <c r="A6" s="255">
        <v>14.01</v>
      </c>
      <c r="B6" s="116" t="s">
        <v>108</v>
      </c>
      <c r="C6" s="158"/>
      <c r="D6" s="135"/>
      <c r="E6" s="39"/>
      <c r="F6" s="102"/>
    </row>
    <row r="7" spans="1:6" x14ac:dyDescent="0.2">
      <c r="A7" s="195"/>
      <c r="B7" s="116"/>
      <c r="C7" s="158"/>
      <c r="D7" s="135"/>
      <c r="E7" s="39"/>
      <c r="F7" s="102"/>
    </row>
    <row r="8" spans="1:6" ht="12.75" customHeight="1" x14ac:dyDescent="0.2">
      <c r="A8" s="195"/>
      <c r="B8" s="116" t="s">
        <v>109</v>
      </c>
      <c r="C8" s="158"/>
      <c r="D8" s="135"/>
      <c r="E8" s="39"/>
      <c r="F8" s="102"/>
    </row>
    <row r="9" spans="1:6" ht="12.75" customHeight="1" x14ac:dyDescent="0.2">
      <c r="A9" s="255"/>
      <c r="B9" s="116" t="s">
        <v>110</v>
      </c>
      <c r="C9" s="158" t="s">
        <v>111</v>
      </c>
      <c r="D9" s="135">
        <v>1</v>
      </c>
      <c r="E9" s="39">
        <v>100000</v>
      </c>
      <c r="F9" s="102"/>
    </row>
    <row r="10" spans="1:6" ht="12.75" customHeight="1" x14ac:dyDescent="0.2">
      <c r="A10" s="255"/>
      <c r="B10" s="116"/>
      <c r="C10" s="158"/>
      <c r="D10" s="135"/>
      <c r="E10" s="39"/>
      <c r="F10" s="102"/>
    </row>
    <row r="11" spans="1:6" ht="12.75" customHeight="1" x14ac:dyDescent="0.2">
      <c r="A11" s="255"/>
      <c r="B11" s="116" t="s">
        <v>112</v>
      </c>
      <c r="C11" s="158"/>
      <c r="D11" s="135"/>
      <c r="E11" s="39"/>
      <c r="F11" s="102"/>
    </row>
    <row r="12" spans="1:6" ht="12.75" customHeight="1" x14ac:dyDescent="0.2">
      <c r="A12" s="255"/>
      <c r="B12" s="116" t="s">
        <v>113</v>
      </c>
      <c r="C12" s="158" t="s">
        <v>18</v>
      </c>
      <c r="D12" s="40">
        <v>100000</v>
      </c>
      <c r="E12" s="121"/>
      <c r="F12" s="102"/>
    </row>
    <row r="13" spans="1:6" ht="12.75" customHeight="1" x14ac:dyDescent="0.2">
      <c r="A13" s="255"/>
      <c r="B13" s="116"/>
      <c r="C13" s="158"/>
      <c r="D13" s="114"/>
      <c r="E13" s="121"/>
      <c r="F13" s="102"/>
    </row>
    <row r="14" spans="1:6" ht="12.75" customHeight="1" x14ac:dyDescent="0.2">
      <c r="A14" s="255"/>
      <c r="B14" s="116" t="s">
        <v>114</v>
      </c>
      <c r="C14" s="158" t="s">
        <v>14</v>
      </c>
      <c r="D14" s="135">
        <v>4</v>
      </c>
      <c r="E14" s="39"/>
      <c r="F14" s="102"/>
    </row>
    <row r="15" spans="1:6" ht="12.75" customHeight="1" x14ac:dyDescent="0.2">
      <c r="A15" s="255"/>
      <c r="B15" s="116"/>
      <c r="C15" s="158"/>
      <c r="D15" s="135"/>
      <c r="E15" s="39"/>
      <c r="F15" s="102"/>
    </row>
    <row r="16" spans="1:6" ht="12.75" customHeight="1" x14ac:dyDescent="0.2">
      <c r="A16" s="195">
        <v>14.02</v>
      </c>
      <c r="B16" s="116" t="s">
        <v>115</v>
      </c>
      <c r="C16" s="158"/>
      <c r="D16" s="135"/>
      <c r="E16" s="39"/>
      <c r="F16" s="102"/>
    </row>
    <row r="17" spans="1:6" ht="12.75" customHeight="1" x14ac:dyDescent="0.2">
      <c r="A17" s="255"/>
      <c r="B17" s="116"/>
      <c r="C17" s="158"/>
      <c r="D17" s="135"/>
      <c r="E17" s="39"/>
      <c r="F17" s="102"/>
    </row>
    <row r="18" spans="1:6" ht="12.75" customHeight="1" x14ac:dyDescent="0.2">
      <c r="A18" s="195"/>
      <c r="B18" s="116" t="s">
        <v>116</v>
      </c>
      <c r="C18" s="158" t="s">
        <v>17</v>
      </c>
      <c r="D18" s="135">
        <v>10</v>
      </c>
      <c r="E18" s="39"/>
      <c r="F18" s="102"/>
    </row>
    <row r="19" spans="1:6" ht="12.75" customHeight="1" x14ac:dyDescent="0.2">
      <c r="A19" s="195"/>
      <c r="B19" s="116"/>
      <c r="C19" s="158"/>
      <c r="D19" s="135"/>
      <c r="E19" s="39"/>
      <c r="F19" s="102"/>
    </row>
    <row r="20" spans="1:6" ht="12.75" customHeight="1" x14ac:dyDescent="0.2">
      <c r="A20" s="255"/>
      <c r="B20" s="116" t="s">
        <v>154</v>
      </c>
      <c r="C20" s="158" t="s">
        <v>17</v>
      </c>
      <c r="D20" s="135">
        <v>2</v>
      </c>
      <c r="E20" s="39"/>
      <c r="F20" s="102"/>
    </row>
    <row r="21" spans="1:6" ht="12.75" customHeight="1" x14ac:dyDescent="0.2">
      <c r="A21" s="255"/>
      <c r="B21" s="116"/>
      <c r="C21" s="158"/>
      <c r="D21" s="135"/>
      <c r="E21" s="39"/>
      <c r="F21" s="102"/>
    </row>
    <row r="22" spans="1:6" ht="12.75" customHeight="1" x14ac:dyDescent="0.2">
      <c r="A22" s="195"/>
      <c r="B22" s="116" t="s">
        <v>155</v>
      </c>
      <c r="C22" s="158" t="s">
        <v>17</v>
      </c>
      <c r="D22" s="135">
        <v>1</v>
      </c>
      <c r="E22" s="39"/>
      <c r="F22" s="102"/>
    </row>
    <row r="23" spans="1:6" ht="12.75" customHeight="1" x14ac:dyDescent="0.2">
      <c r="A23" s="195"/>
      <c r="B23" s="116"/>
      <c r="C23" s="158"/>
      <c r="D23" s="135"/>
      <c r="E23" s="39"/>
      <c r="F23" s="102"/>
    </row>
    <row r="24" spans="1:6" x14ac:dyDescent="0.2">
      <c r="A24" s="195">
        <v>14.03</v>
      </c>
      <c r="B24" s="116" t="s">
        <v>117</v>
      </c>
      <c r="C24" s="158"/>
      <c r="D24" s="135"/>
      <c r="E24" s="39"/>
      <c r="F24" s="102"/>
    </row>
    <row r="25" spans="1:6" x14ac:dyDescent="0.2">
      <c r="A25" s="195"/>
      <c r="B25" s="256" t="s">
        <v>118</v>
      </c>
      <c r="C25" s="158"/>
      <c r="D25" s="135"/>
      <c r="E25" s="39"/>
      <c r="F25" s="102"/>
    </row>
    <row r="26" spans="1:6" x14ac:dyDescent="0.2">
      <c r="A26" s="195"/>
      <c r="B26" s="116"/>
      <c r="C26" s="158"/>
      <c r="D26" s="135"/>
      <c r="E26" s="39"/>
      <c r="F26" s="102"/>
    </row>
    <row r="27" spans="1:6" x14ac:dyDescent="0.2">
      <c r="A27" s="257"/>
      <c r="B27" s="250" t="s">
        <v>119</v>
      </c>
      <c r="C27" s="158"/>
      <c r="D27" s="135"/>
      <c r="E27" s="39"/>
      <c r="F27" s="102"/>
    </row>
    <row r="28" spans="1:6" x14ac:dyDescent="0.2">
      <c r="A28" s="195"/>
      <c r="B28" s="116"/>
      <c r="C28" s="158"/>
      <c r="D28" s="135"/>
      <c r="E28" s="39"/>
      <c r="F28" s="102"/>
    </row>
    <row r="29" spans="1:6" x14ac:dyDescent="0.2">
      <c r="A29" s="195"/>
      <c r="B29" s="116" t="s">
        <v>120</v>
      </c>
      <c r="C29" s="158" t="s">
        <v>17</v>
      </c>
      <c r="D29" s="135">
        <v>2</v>
      </c>
      <c r="E29" s="39"/>
      <c r="F29" s="102"/>
    </row>
    <row r="30" spans="1:6" x14ac:dyDescent="0.2">
      <c r="A30" s="195"/>
      <c r="B30" s="116"/>
      <c r="C30" s="158"/>
      <c r="D30" s="135"/>
      <c r="E30" s="39"/>
      <c r="F30" s="102"/>
    </row>
    <row r="31" spans="1:6" x14ac:dyDescent="0.2">
      <c r="A31" s="195"/>
      <c r="B31" s="116" t="s">
        <v>121</v>
      </c>
      <c r="C31" s="158"/>
      <c r="D31" s="135"/>
      <c r="E31" s="39"/>
      <c r="F31" s="102"/>
    </row>
    <row r="32" spans="1:6" x14ac:dyDescent="0.2">
      <c r="A32" s="195"/>
      <c r="B32" s="116" t="s">
        <v>122</v>
      </c>
      <c r="C32" s="158" t="s">
        <v>17</v>
      </c>
      <c r="D32" s="135">
        <v>2</v>
      </c>
      <c r="E32" s="39"/>
      <c r="F32" s="102"/>
    </row>
    <row r="33" spans="1:6" x14ac:dyDescent="0.2">
      <c r="A33" s="195"/>
      <c r="B33" s="116"/>
      <c r="C33" s="158"/>
      <c r="D33" s="135"/>
      <c r="E33" s="39"/>
      <c r="F33" s="102"/>
    </row>
    <row r="34" spans="1:6" x14ac:dyDescent="0.2">
      <c r="A34" s="255"/>
      <c r="B34" s="116" t="s">
        <v>123</v>
      </c>
      <c r="C34" s="158"/>
      <c r="D34" s="135"/>
      <c r="E34" s="39"/>
      <c r="F34" s="102"/>
    </row>
    <row r="35" spans="1:6" x14ac:dyDescent="0.2">
      <c r="A35" s="195"/>
      <c r="B35" s="116" t="s">
        <v>124</v>
      </c>
      <c r="C35" s="158" t="s">
        <v>17</v>
      </c>
      <c r="D35" s="135">
        <v>2</v>
      </c>
      <c r="E35" s="39"/>
      <c r="F35" s="102"/>
    </row>
    <row r="36" spans="1:6" x14ac:dyDescent="0.2">
      <c r="A36" s="195"/>
      <c r="B36" s="116"/>
      <c r="C36" s="158"/>
      <c r="D36" s="135"/>
      <c r="E36" s="39"/>
      <c r="F36" s="102"/>
    </row>
    <row r="37" spans="1:6" x14ac:dyDescent="0.2">
      <c r="A37" s="195"/>
      <c r="B37" s="116" t="s">
        <v>125</v>
      </c>
      <c r="C37" s="158"/>
      <c r="D37" s="135"/>
      <c r="E37" s="39"/>
      <c r="F37" s="102"/>
    </row>
    <row r="38" spans="1:6" x14ac:dyDescent="0.2">
      <c r="A38" s="195"/>
      <c r="B38" s="116" t="s">
        <v>126</v>
      </c>
      <c r="C38" s="158" t="s">
        <v>17</v>
      </c>
      <c r="D38" s="135">
        <v>3</v>
      </c>
      <c r="E38" s="39"/>
      <c r="F38" s="102"/>
    </row>
    <row r="39" spans="1:6" x14ac:dyDescent="0.2">
      <c r="A39" s="195"/>
      <c r="B39" s="116"/>
      <c r="C39" s="158"/>
      <c r="D39" s="135"/>
      <c r="E39" s="39"/>
      <c r="F39" s="102"/>
    </row>
    <row r="40" spans="1:6" x14ac:dyDescent="0.2">
      <c r="A40" s="195"/>
      <c r="B40" s="116" t="s">
        <v>127</v>
      </c>
      <c r="C40" s="158" t="s">
        <v>17</v>
      </c>
      <c r="D40" s="135">
        <v>1</v>
      </c>
      <c r="E40" s="39"/>
      <c r="F40" s="102"/>
    </row>
    <row r="41" spans="1:6" x14ac:dyDescent="0.2">
      <c r="A41" s="180"/>
      <c r="B41" s="37"/>
      <c r="C41" s="119"/>
      <c r="D41" s="135"/>
      <c r="E41" s="39"/>
      <c r="F41" s="102"/>
    </row>
    <row r="42" spans="1:6" x14ac:dyDescent="0.2">
      <c r="A42" s="195"/>
      <c r="B42" s="116" t="s">
        <v>128</v>
      </c>
      <c r="C42" s="158" t="s">
        <v>17</v>
      </c>
      <c r="D42" s="135">
        <v>1</v>
      </c>
      <c r="E42" s="39"/>
      <c r="F42" s="102"/>
    </row>
    <row r="43" spans="1:6" x14ac:dyDescent="0.2">
      <c r="A43" s="195"/>
      <c r="B43" s="116"/>
      <c r="C43" s="158"/>
      <c r="D43" s="135"/>
      <c r="E43" s="39"/>
      <c r="F43" s="102"/>
    </row>
    <row r="44" spans="1:6" x14ac:dyDescent="0.2">
      <c r="A44" s="195"/>
      <c r="B44" s="116" t="s">
        <v>129</v>
      </c>
      <c r="C44" s="158" t="s">
        <v>17</v>
      </c>
      <c r="D44" s="135">
        <v>1</v>
      </c>
      <c r="E44" s="39"/>
      <c r="F44" s="102"/>
    </row>
    <row r="45" spans="1:6" x14ac:dyDescent="0.2">
      <c r="A45" s="195"/>
      <c r="B45" s="116"/>
      <c r="C45" s="158"/>
      <c r="D45" s="135"/>
      <c r="E45" s="39"/>
      <c r="F45" s="102"/>
    </row>
    <row r="46" spans="1:6" x14ac:dyDescent="0.2">
      <c r="A46" s="195"/>
      <c r="B46" s="116" t="s">
        <v>130</v>
      </c>
      <c r="C46" s="158" t="s">
        <v>17</v>
      </c>
      <c r="D46" s="135">
        <v>1</v>
      </c>
      <c r="E46" s="39"/>
      <c r="F46" s="102"/>
    </row>
    <row r="47" spans="1:6" x14ac:dyDescent="0.2">
      <c r="A47" s="195"/>
      <c r="B47" s="116"/>
      <c r="C47" s="158"/>
      <c r="D47" s="135"/>
      <c r="E47" s="39"/>
      <c r="F47" s="102"/>
    </row>
    <row r="48" spans="1:6" x14ac:dyDescent="0.2">
      <c r="A48" s="195"/>
      <c r="B48" s="116" t="s">
        <v>131</v>
      </c>
      <c r="C48" s="158" t="s">
        <v>17</v>
      </c>
      <c r="D48" s="135">
        <v>1</v>
      </c>
      <c r="E48" s="39"/>
      <c r="F48" s="102"/>
    </row>
    <row r="49" spans="1:6" x14ac:dyDescent="0.2">
      <c r="A49" s="195"/>
      <c r="B49" s="116"/>
      <c r="C49" s="158"/>
      <c r="D49" s="135"/>
      <c r="E49" s="39"/>
      <c r="F49" s="102"/>
    </row>
    <row r="50" spans="1:6" x14ac:dyDescent="0.2">
      <c r="A50" s="195"/>
      <c r="B50" s="250" t="s">
        <v>132</v>
      </c>
      <c r="C50" s="158"/>
      <c r="D50" s="135"/>
      <c r="E50" s="39"/>
      <c r="F50" s="102"/>
    </row>
    <row r="51" spans="1:6" x14ac:dyDescent="0.2">
      <c r="A51" s="195"/>
      <c r="B51" s="250" t="s">
        <v>133</v>
      </c>
      <c r="C51" s="158"/>
      <c r="D51" s="135"/>
      <c r="E51" s="39"/>
      <c r="F51" s="102"/>
    </row>
    <row r="52" spans="1:6" x14ac:dyDescent="0.2">
      <c r="A52" s="195"/>
      <c r="B52" s="116"/>
      <c r="C52" s="158"/>
      <c r="D52" s="135"/>
      <c r="E52" s="39"/>
      <c r="F52" s="102"/>
    </row>
    <row r="53" spans="1:6" x14ac:dyDescent="0.2">
      <c r="A53" s="195"/>
      <c r="B53" s="116" t="s">
        <v>134</v>
      </c>
      <c r="C53" s="158" t="s">
        <v>100</v>
      </c>
      <c r="D53" s="135">
        <v>1</v>
      </c>
      <c r="E53" s="39">
        <v>10000</v>
      </c>
      <c r="F53" s="102"/>
    </row>
    <row r="54" spans="1:6" x14ac:dyDescent="0.2">
      <c r="A54" s="195"/>
      <c r="B54" s="116"/>
      <c r="C54" s="158"/>
      <c r="D54" s="135"/>
      <c r="E54" s="39"/>
      <c r="F54" s="102"/>
    </row>
    <row r="55" spans="1:6" x14ac:dyDescent="0.2">
      <c r="A55" s="195"/>
      <c r="B55" s="116" t="s">
        <v>135</v>
      </c>
      <c r="C55" s="158"/>
      <c r="D55" s="135"/>
      <c r="E55" s="39"/>
      <c r="F55" s="102"/>
    </row>
    <row r="56" spans="1:6" x14ac:dyDescent="0.2">
      <c r="A56" s="195"/>
      <c r="B56" s="116" t="s">
        <v>136</v>
      </c>
      <c r="C56" s="158" t="s">
        <v>18</v>
      </c>
      <c r="D56" s="126">
        <f>E53</f>
        <v>10000</v>
      </c>
      <c r="E56" s="121"/>
      <c r="F56" s="102"/>
    </row>
    <row r="57" spans="1:6" x14ac:dyDescent="0.2">
      <c r="A57" s="195"/>
      <c r="B57" s="116"/>
      <c r="C57" s="158"/>
      <c r="D57" s="126"/>
      <c r="E57" s="121"/>
      <c r="F57" s="102"/>
    </row>
    <row r="58" spans="1:6" x14ac:dyDescent="0.2">
      <c r="A58" s="195"/>
      <c r="B58" s="195" t="s">
        <v>165</v>
      </c>
      <c r="C58" s="158" t="s">
        <v>100</v>
      </c>
      <c r="D58" s="126">
        <v>1</v>
      </c>
      <c r="E58" s="126"/>
      <c r="F58" s="102"/>
    </row>
    <row r="59" spans="1:6" x14ac:dyDescent="0.2">
      <c r="A59" s="195"/>
      <c r="B59" s="195" t="s">
        <v>166</v>
      </c>
      <c r="C59" s="158"/>
      <c r="D59" s="126"/>
      <c r="E59" s="121"/>
      <c r="F59" s="102"/>
    </row>
    <row r="60" spans="1:6" x14ac:dyDescent="0.2">
      <c r="A60" s="195"/>
      <c r="B60" s="195" t="s">
        <v>167</v>
      </c>
      <c r="C60" s="158"/>
      <c r="D60" s="126"/>
      <c r="E60" s="39"/>
      <c r="F60" s="102"/>
    </row>
    <row r="61" spans="1:6" x14ac:dyDescent="0.2">
      <c r="A61" s="195"/>
      <c r="B61" s="116"/>
      <c r="C61" s="158"/>
      <c r="D61" s="126"/>
      <c r="E61" s="39"/>
      <c r="F61" s="102"/>
    </row>
    <row r="62" spans="1:6" x14ac:dyDescent="0.2">
      <c r="A62" s="195"/>
      <c r="B62" s="195" t="s">
        <v>168</v>
      </c>
      <c r="C62" s="158" t="s">
        <v>18</v>
      </c>
      <c r="D62" s="126">
        <v>45000</v>
      </c>
      <c r="E62" s="127"/>
      <c r="F62" s="102"/>
    </row>
    <row r="63" spans="1:6" x14ac:dyDescent="0.2">
      <c r="A63" s="195"/>
      <c r="B63" s="195" t="s">
        <v>169</v>
      </c>
      <c r="C63" s="158"/>
      <c r="D63" s="126"/>
      <c r="E63" s="39"/>
      <c r="F63" s="102"/>
    </row>
    <row r="64" spans="1:6" x14ac:dyDescent="0.2">
      <c r="A64" s="195"/>
      <c r="B64" s="116"/>
      <c r="C64" s="158"/>
      <c r="D64" s="126"/>
      <c r="E64" s="39"/>
      <c r="F64" s="102"/>
    </row>
    <row r="65" spans="1:7" ht="8.25" customHeight="1" x14ac:dyDescent="0.2">
      <c r="A65" s="195"/>
      <c r="B65" s="116"/>
      <c r="C65" s="158"/>
      <c r="D65" s="126"/>
      <c r="E65" s="39"/>
      <c r="F65" s="102"/>
    </row>
    <row r="66" spans="1:7" x14ac:dyDescent="0.2">
      <c r="A66" s="195"/>
      <c r="B66" s="116"/>
      <c r="C66" s="158"/>
      <c r="D66" s="126"/>
      <c r="E66" s="39"/>
      <c r="F66" s="102"/>
    </row>
    <row r="67" spans="1:7" x14ac:dyDescent="0.2">
      <c r="A67" s="195"/>
      <c r="B67" s="116"/>
      <c r="C67" s="158"/>
      <c r="D67" s="125"/>
      <c r="E67" s="39"/>
      <c r="F67" s="102"/>
    </row>
    <row r="68" spans="1:7" x14ac:dyDescent="0.2">
      <c r="A68" s="526" t="s">
        <v>159</v>
      </c>
      <c r="B68" s="527"/>
      <c r="C68" s="527"/>
      <c r="D68" s="527"/>
      <c r="E68" s="528"/>
      <c r="F68" s="513"/>
      <c r="G68" s="120"/>
    </row>
    <row r="69" spans="1:7" ht="8.25" customHeight="1" x14ac:dyDescent="0.2">
      <c r="A69" s="529"/>
      <c r="B69" s="530"/>
      <c r="C69" s="530"/>
      <c r="D69" s="530"/>
      <c r="E69" s="531"/>
      <c r="F69" s="510"/>
      <c r="G69" s="120"/>
    </row>
    <row r="70" spans="1:7" ht="15" customHeight="1" x14ac:dyDescent="0.2">
      <c r="A70" s="536" t="s">
        <v>0</v>
      </c>
      <c r="B70" s="536" t="s">
        <v>1</v>
      </c>
      <c r="C70" s="536" t="s">
        <v>2</v>
      </c>
      <c r="D70" s="513" t="s">
        <v>85</v>
      </c>
      <c r="E70" s="503" t="s">
        <v>3</v>
      </c>
      <c r="F70" s="505" t="s">
        <v>212</v>
      </c>
      <c r="G70" s="120"/>
    </row>
    <row r="71" spans="1:7" ht="17.25" customHeight="1" x14ac:dyDescent="0.2">
      <c r="A71" s="537"/>
      <c r="B71" s="537"/>
      <c r="C71" s="537"/>
      <c r="D71" s="514"/>
      <c r="E71" s="504"/>
      <c r="F71" s="506"/>
      <c r="G71" s="120"/>
    </row>
    <row r="72" spans="1:7" x14ac:dyDescent="0.2">
      <c r="A72" s="532" t="s">
        <v>160</v>
      </c>
      <c r="B72" s="533"/>
      <c r="C72" s="533"/>
      <c r="D72" s="533"/>
      <c r="E72" s="533"/>
      <c r="F72" s="534"/>
    </row>
    <row r="73" spans="1:7" ht="8.25" customHeight="1" x14ac:dyDescent="0.2">
      <c r="A73" s="529"/>
      <c r="B73" s="530"/>
      <c r="C73" s="530"/>
      <c r="D73" s="530"/>
      <c r="E73" s="530"/>
      <c r="F73" s="535"/>
    </row>
    <row r="74" spans="1:7" x14ac:dyDescent="0.2">
      <c r="A74" s="195"/>
      <c r="B74" s="116"/>
      <c r="C74" s="158"/>
      <c r="D74" s="17"/>
      <c r="E74" s="39"/>
      <c r="F74" s="102"/>
    </row>
    <row r="75" spans="1:7" x14ac:dyDescent="0.2">
      <c r="A75" s="195"/>
      <c r="B75" s="250" t="s">
        <v>137</v>
      </c>
      <c r="C75" s="158"/>
      <c r="D75" s="125"/>
      <c r="E75" s="39"/>
      <c r="F75" s="102"/>
    </row>
    <row r="76" spans="1:7" x14ac:dyDescent="0.2">
      <c r="A76" s="195"/>
      <c r="B76" s="116"/>
      <c r="C76" s="158"/>
      <c r="D76" s="126"/>
      <c r="E76" s="39"/>
      <c r="F76" s="102"/>
    </row>
    <row r="77" spans="1:7" x14ac:dyDescent="0.2">
      <c r="A77" s="195"/>
      <c r="B77" s="116" t="s">
        <v>138</v>
      </c>
      <c r="C77" s="158" t="s">
        <v>14</v>
      </c>
      <c r="D77" s="126">
        <v>12</v>
      </c>
      <c r="E77" s="39"/>
      <c r="F77" s="102"/>
    </row>
    <row r="78" spans="1:7" x14ac:dyDescent="0.2">
      <c r="A78" s="195"/>
      <c r="B78" s="116"/>
      <c r="C78" s="158"/>
      <c r="D78" s="126"/>
      <c r="E78" s="39"/>
      <c r="F78" s="102"/>
    </row>
    <row r="79" spans="1:7" x14ac:dyDescent="0.2">
      <c r="A79" s="195"/>
      <c r="B79" s="116" t="s">
        <v>139</v>
      </c>
      <c r="C79" s="158"/>
      <c r="D79" s="126"/>
      <c r="E79" s="39"/>
      <c r="F79" s="102"/>
    </row>
    <row r="80" spans="1:7" x14ac:dyDescent="0.2">
      <c r="A80" s="195"/>
      <c r="B80" s="116"/>
      <c r="C80" s="158"/>
      <c r="D80" s="135"/>
      <c r="E80" s="39"/>
      <c r="F80" s="102"/>
    </row>
    <row r="81" spans="1:6" x14ac:dyDescent="0.2">
      <c r="A81" s="195"/>
      <c r="B81" s="116" t="s">
        <v>140</v>
      </c>
      <c r="C81" s="158" t="s">
        <v>141</v>
      </c>
      <c r="D81" s="135">
        <v>1</v>
      </c>
      <c r="E81" s="39">
        <v>60000</v>
      </c>
      <c r="F81" s="102"/>
    </row>
    <row r="82" spans="1:6" x14ac:dyDescent="0.2">
      <c r="A82" s="195"/>
      <c r="B82" s="116" t="s">
        <v>142</v>
      </c>
      <c r="C82" s="158"/>
      <c r="D82" s="135"/>
      <c r="E82" s="39"/>
      <c r="F82" s="102"/>
    </row>
    <row r="83" spans="1:6" x14ac:dyDescent="0.2">
      <c r="A83" s="195"/>
      <c r="B83" s="116"/>
      <c r="C83" s="158"/>
      <c r="D83" s="135"/>
      <c r="E83" s="39"/>
      <c r="F83" s="102"/>
    </row>
    <row r="84" spans="1:6" ht="25.5" x14ac:dyDescent="0.2">
      <c r="A84" s="195"/>
      <c r="B84" s="249" t="s">
        <v>143</v>
      </c>
      <c r="C84" s="158" t="s">
        <v>18</v>
      </c>
      <c r="D84" s="136">
        <f>E81</f>
        <v>60000</v>
      </c>
      <c r="E84" s="122"/>
      <c r="F84" s="131"/>
    </row>
    <row r="85" spans="1:6" x14ac:dyDescent="0.2">
      <c r="A85" s="195"/>
      <c r="B85" s="116"/>
      <c r="C85" s="158"/>
      <c r="D85" s="135"/>
      <c r="E85" s="39"/>
      <c r="F85" s="102"/>
    </row>
    <row r="86" spans="1:6" x14ac:dyDescent="0.2">
      <c r="A86" s="195">
        <v>14.04</v>
      </c>
      <c r="B86" s="116" t="s">
        <v>144</v>
      </c>
      <c r="C86" s="158"/>
      <c r="D86" s="50"/>
      <c r="E86" s="39"/>
      <c r="F86" s="102"/>
    </row>
    <row r="87" spans="1:6" x14ac:dyDescent="0.2">
      <c r="A87" s="195"/>
      <c r="B87" s="116"/>
      <c r="C87" s="158"/>
      <c r="D87" s="50"/>
      <c r="E87" s="39"/>
      <c r="F87" s="102"/>
    </row>
    <row r="88" spans="1:6" x14ac:dyDescent="0.2">
      <c r="A88" s="195"/>
      <c r="B88" s="116" t="s">
        <v>145</v>
      </c>
      <c r="C88" s="158"/>
      <c r="D88" s="50"/>
      <c r="E88" s="39"/>
      <c r="F88" s="102"/>
    </row>
    <row r="89" spans="1:6" x14ac:dyDescent="0.2">
      <c r="A89" s="195"/>
      <c r="B89" s="116" t="s">
        <v>146</v>
      </c>
      <c r="C89" s="158" t="s">
        <v>17</v>
      </c>
      <c r="D89" s="50">
        <v>5</v>
      </c>
      <c r="E89" s="39"/>
      <c r="F89" s="102"/>
    </row>
    <row r="90" spans="1:6" x14ac:dyDescent="0.2">
      <c r="A90" s="195"/>
      <c r="B90" s="116"/>
      <c r="C90" s="158"/>
      <c r="D90" s="50"/>
      <c r="E90" s="39"/>
      <c r="F90" s="102"/>
    </row>
    <row r="91" spans="1:6" x14ac:dyDescent="0.2">
      <c r="A91" s="258">
        <v>14.07</v>
      </c>
      <c r="B91" s="259" t="s">
        <v>162</v>
      </c>
      <c r="C91" s="260"/>
      <c r="D91" s="50"/>
      <c r="E91" s="39"/>
      <c r="F91" s="102"/>
    </row>
    <row r="92" spans="1:6" x14ac:dyDescent="0.2">
      <c r="A92" s="258"/>
      <c r="B92" s="259"/>
      <c r="C92" s="260"/>
      <c r="D92" s="50"/>
      <c r="E92" s="39"/>
      <c r="F92" s="102"/>
    </row>
    <row r="93" spans="1:6" ht="41.25" customHeight="1" x14ac:dyDescent="0.2">
      <c r="A93" s="258"/>
      <c r="B93" s="259" t="s">
        <v>163</v>
      </c>
      <c r="C93" s="260" t="s">
        <v>100</v>
      </c>
      <c r="D93" s="50">
        <v>1</v>
      </c>
      <c r="E93" s="96">
        <v>90000</v>
      </c>
      <c r="F93" s="131"/>
    </row>
    <row r="94" spans="1:6" x14ac:dyDescent="0.2">
      <c r="A94" s="258"/>
      <c r="B94" s="259"/>
      <c r="C94" s="260"/>
      <c r="D94" s="50"/>
      <c r="E94" s="39"/>
      <c r="F94" s="102"/>
    </row>
    <row r="95" spans="1:6" ht="29.25" customHeight="1" x14ac:dyDescent="0.2">
      <c r="A95" s="258"/>
      <c r="B95" s="259" t="s">
        <v>164</v>
      </c>
      <c r="C95" s="260" t="s">
        <v>18</v>
      </c>
      <c r="D95" s="136">
        <v>90000</v>
      </c>
      <c r="E95" s="122"/>
      <c r="F95" s="131"/>
    </row>
    <row r="96" spans="1:6" x14ac:dyDescent="0.2">
      <c r="A96" s="195"/>
      <c r="B96" s="116"/>
      <c r="C96" s="158"/>
      <c r="D96" s="50"/>
      <c r="E96" s="39"/>
      <c r="F96" s="102"/>
    </row>
    <row r="97" spans="1:6" x14ac:dyDescent="0.2">
      <c r="A97" s="195">
        <v>14.08</v>
      </c>
      <c r="B97" s="116" t="s">
        <v>147</v>
      </c>
      <c r="C97" s="158"/>
      <c r="D97" s="50"/>
      <c r="E97" s="39"/>
      <c r="F97" s="102"/>
    </row>
    <row r="98" spans="1:6" x14ac:dyDescent="0.2">
      <c r="A98" s="195"/>
      <c r="B98" s="116"/>
      <c r="C98" s="158"/>
      <c r="D98" s="50"/>
      <c r="E98" s="39"/>
      <c r="F98" s="102"/>
    </row>
    <row r="99" spans="1:6" x14ac:dyDescent="0.2">
      <c r="A99" s="195"/>
      <c r="B99" s="116" t="s">
        <v>148</v>
      </c>
      <c r="C99" s="158"/>
      <c r="D99" s="50"/>
      <c r="E99" s="39"/>
      <c r="F99" s="102"/>
    </row>
    <row r="100" spans="1:6" x14ac:dyDescent="0.2">
      <c r="A100" s="195"/>
      <c r="B100" s="116"/>
      <c r="C100" s="158"/>
      <c r="D100" s="50"/>
      <c r="E100" s="39"/>
      <c r="F100" s="102"/>
    </row>
    <row r="101" spans="1:6" x14ac:dyDescent="0.2">
      <c r="A101" s="195"/>
      <c r="B101" s="116" t="s">
        <v>149</v>
      </c>
      <c r="C101" s="261" t="s">
        <v>150</v>
      </c>
      <c r="D101" s="96">
        <v>1</v>
      </c>
      <c r="E101" s="39"/>
      <c r="F101" s="102"/>
    </row>
    <row r="102" spans="1:6" x14ac:dyDescent="0.2">
      <c r="A102" s="195"/>
      <c r="B102" s="116"/>
      <c r="C102" s="262"/>
      <c r="D102" s="96"/>
      <c r="E102" s="39"/>
      <c r="F102" s="102"/>
    </row>
    <row r="103" spans="1:6" x14ac:dyDescent="0.2">
      <c r="A103" s="195"/>
      <c r="B103" s="195" t="s">
        <v>151</v>
      </c>
      <c r="C103" s="263" t="s">
        <v>152</v>
      </c>
      <c r="D103" s="96">
        <v>10</v>
      </c>
      <c r="E103" s="39"/>
      <c r="F103" s="102"/>
    </row>
    <row r="104" spans="1:6" x14ac:dyDescent="0.2">
      <c r="A104" s="195"/>
      <c r="B104" s="195"/>
      <c r="C104" s="263"/>
      <c r="D104" s="96"/>
      <c r="E104" s="39"/>
      <c r="F104" s="102"/>
    </row>
    <row r="105" spans="1:6" x14ac:dyDescent="0.2">
      <c r="A105" s="257">
        <v>14.1</v>
      </c>
      <c r="B105" s="195" t="s">
        <v>153</v>
      </c>
      <c r="C105" s="263" t="s">
        <v>25</v>
      </c>
      <c r="D105" s="96">
        <v>10</v>
      </c>
      <c r="E105" s="39"/>
      <c r="F105" s="102"/>
    </row>
    <row r="106" spans="1:6" x14ac:dyDescent="0.2">
      <c r="A106" s="166"/>
      <c r="B106" s="195"/>
      <c r="C106" s="263"/>
      <c r="D106" s="96"/>
      <c r="E106" s="39"/>
      <c r="F106" s="102"/>
    </row>
    <row r="107" spans="1:6" x14ac:dyDescent="0.2">
      <c r="A107" s="180"/>
      <c r="B107" s="119"/>
      <c r="D107" s="137"/>
      <c r="E107" s="39"/>
      <c r="F107" s="102"/>
    </row>
    <row r="108" spans="1:6" x14ac:dyDescent="0.2">
      <c r="A108" s="180"/>
      <c r="B108" s="119"/>
      <c r="D108" s="137"/>
      <c r="E108" s="39"/>
      <c r="F108" s="102"/>
    </row>
    <row r="109" spans="1:6" x14ac:dyDescent="0.2">
      <c r="A109" s="180"/>
      <c r="B109" s="119"/>
      <c r="D109" s="137"/>
      <c r="E109" s="39"/>
      <c r="F109" s="102"/>
    </row>
    <row r="110" spans="1:6" x14ac:dyDescent="0.2">
      <c r="A110" s="180"/>
      <c r="B110" s="119"/>
      <c r="D110" s="119"/>
      <c r="E110" s="39"/>
      <c r="F110" s="102"/>
    </row>
    <row r="111" spans="1:6" x14ac:dyDescent="0.2">
      <c r="A111" s="180"/>
      <c r="B111" s="119"/>
      <c r="D111" s="119"/>
      <c r="E111" s="39"/>
      <c r="F111" s="102"/>
    </row>
    <row r="112" spans="1:6" x14ac:dyDescent="0.2">
      <c r="A112" s="180"/>
      <c r="B112" s="119"/>
      <c r="D112" s="119"/>
      <c r="E112" s="39"/>
      <c r="F112" s="102"/>
    </row>
    <row r="113" spans="1:6" x14ac:dyDescent="0.2">
      <c r="A113" s="180"/>
      <c r="B113" s="119"/>
      <c r="D113" s="119"/>
      <c r="E113" s="39"/>
      <c r="F113" s="102"/>
    </row>
    <row r="114" spans="1:6" x14ac:dyDescent="0.2">
      <c r="A114" s="180"/>
      <c r="B114" s="119"/>
      <c r="D114" s="119"/>
      <c r="E114" s="39"/>
      <c r="F114" s="102"/>
    </row>
    <row r="115" spans="1:6" x14ac:dyDescent="0.2">
      <c r="A115" s="180"/>
      <c r="B115" s="119"/>
      <c r="D115" s="119"/>
      <c r="E115" s="39"/>
      <c r="F115" s="102"/>
    </row>
    <row r="116" spans="1:6" x14ac:dyDescent="0.2">
      <c r="A116" s="180"/>
      <c r="B116" s="119"/>
      <c r="D116" s="119"/>
      <c r="E116" s="39"/>
      <c r="F116" s="102"/>
    </row>
    <row r="117" spans="1:6" x14ac:dyDescent="0.2">
      <c r="A117" s="180"/>
      <c r="B117" s="119"/>
      <c r="D117" s="119"/>
      <c r="E117" s="39"/>
      <c r="F117" s="102"/>
    </row>
    <row r="118" spans="1:6" x14ac:dyDescent="0.2">
      <c r="A118" s="180"/>
      <c r="B118" s="119"/>
      <c r="D118" s="119"/>
      <c r="E118" s="39"/>
      <c r="F118" s="102"/>
    </row>
    <row r="119" spans="1:6" x14ac:dyDescent="0.2">
      <c r="A119" s="180"/>
      <c r="B119" s="119"/>
      <c r="D119" s="119"/>
      <c r="E119" s="39"/>
      <c r="F119" s="102"/>
    </row>
    <row r="120" spans="1:6" x14ac:dyDescent="0.2">
      <c r="A120" s="180"/>
      <c r="B120" s="119"/>
      <c r="D120" s="119"/>
      <c r="E120" s="39"/>
      <c r="F120" s="102"/>
    </row>
    <row r="121" spans="1:6" x14ac:dyDescent="0.2">
      <c r="A121" s="180"/>
      <c r="B121" s="119"/>
      <c r="D121" s="119"/>
      <c r="E121" s="39"/>
      <c r="F121" s="102"/>
    </row>
    <row r="122" spans="1:6" x14ac:dyDescent="0.2">
      <c r="A122" s="180"/>
      <c r="B122" s="119"/>
      <c r="D122" s="119"/>
      <c r="E122" s="39"/>
      <c r="F122" s="102"/>
    </row>
    <row r="123" spans="1:6" x14ac:dyDescent="0.2">
      <c r="A123" s="180"/>
      <c r="B123" s="119"/>
      <c r="D123" s="119"/>
      <c r="E123" s="39"/>
      <c r="F123" s="102"/>
    </row>
    <row r="124" spans="1:6" x14ac:dyDescent="0.2">
      <c r="A124" s="183"/>
      <c r="B124" s="184"/>
      <c r="C124" s="185"/>
      <c r="D124" s="184"/>
      <c r="E124" s="186"/>
      <c r="F124" s="187"/>
    </row>
    <row r="125" spans="1:6" x14ac:dyDescent="0.2">
      <c r="A125" s="526" t="s">
        <v>84</v>
      </c>
      <c r="B125" s="527"/>
      <c r="C125" s="527"/>
      <c r="D125" s="527"/>
      <c r="E125" s="528"/>
      <c r="F125" s="513"/>
    </row>
    <row r="126" spans="1:6" x14ac:dyDescent="0.2">
      <c r="A126" s="529"/>
      <c r="B126" s="530"/>
      <c r="C126" s="530"/>
      <c r="D126" s="530"/>
      <c r="E126" s="531"/>
      <c r="F126" s="514"/>
    </row>
    <row r="130" spans="1:6" s="45" customFormat="1" x14ac:dyDescent="0.2">
      <c r="A130" s="525"/>
      <c r="B130" s="525"/>
      <c r="C130" s="525"/>
      <c r="D130" s="525"/>
      <c r="E130" s="525"/>
      <c r="F130" s="525"/>
    </row>
    <row r="131" spans="1:6" s="45" customFormat="1" x14ac:dyDescent="0.2">
      <c r="A131" s="525"/>
      <c r="B131" s="525"/>
      <c r="C131" s="525"/>
      <c r="D131" s="525"/>
      <c r="E131" s="525"/>
      <c r="F131" s="525"/>
    </row>
  </sheetData>
  <mergeCells count="19">
    <mergeCell ref="F1:F2"/>
    <mergeCell ref="A1:A2"/>
    <mergeCell ref="B1:B2"/>
    <mergeCell ref="C1:C2"/>
    <mergeCell ref="D1:D2"/>
    <mergeCell ref="E1:E2"/>
    <mergeCell ref="A130:F131"/>
    <mergeCell ref="A125:E126"/>
    <mergeCell ref="F125:F126"/>
    <mergeCell ref="A68:E69"/>
    <mergeCell ref="F68:F69"/>
    <mergeCell ref="A72:E73"/>
    <mergeCell ref="F72:F73"/>
    <mergeCell ref="A70:A71"/>
    <mergeCell ref="B70:B71"/>
    <mergeCell ref="C70:C71"/>
    <mergeCell ref="D70:D71"/>
    <mergeCell ref="E70:E71"/>
    <mergeCell ref="F70:F71"/>
  </mergeCells>
  <pageMargins left="0.74803149606299213" right="0.59055118110236227" top="0.98425196850393704" bottom="0.94488188976377963" header="0.51181102362204722" footer="0.51181102362204722"/>
  <pageSetup paperSize="9" scale="82" firstPageNumber="26" orientation="portrait" useFirstPageNumber="1" r:id="rId1"/>
  <headerFooter>
    <oddHeader>&amp;R&amp;"Arial,Bold"&amp;9SECTION 1400</oddHeader>
  </headerFooter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9"/>
  <sheetViews>
    <sheetView view="pageBreakPreview" zoomScaleNormal="100" zoomScaleSheetLayoutView="100" workbookViewId="0">
      <selection activeCell="G22" sqref="G22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3.7109375" style="38" customWidth="1"/>
    <col min="5" max="5" width="9.5703125" style="43" customWidth="1"/>
    <col min="6" max="6" width="10.5703125" style="44" customWidth="1"/>
    <col min="7" max="7" width="12.85546875" style="20" customWidth="1"/>
    <col min="8" max="8" width="14.5703125" style="20" customWidth="1"/>
    <col min="9" max="16384" width="9.140625" style="21"/>
  </cols>
  <sheetData>
    <row r="1" spans="1:8" ht="12.75" customHeight="1" x14ac:dyDescent="0.2">
      <c r="A1" s="512" t="s">
        <v>0</v>
      </c>
      <c r="B1" s="541" t="s">
        <v>1</v>
      </c>
      <c r="C1" s="542"/>
      <c r="D1" s="543"/>
      <c r="E1" s="512" t="s">
        <v>2</v>
      </c>
      <c r="F1" s="513" t="s">
        <v>85</v>
      </c>
      <c r="G1" s="554" t="s">
        <v>3</v>
      </c>
      <c r="H1" s="505" t="s">
        <v>212</v>
      </c>
    </row>
    <row r="2" spans="1:8" ht="16.5" customHeight="1" x14ac:dyDescent="0.2">
      <c r="A2" s="512"/>
      <c r="B2" s="544"/>
      <c r="C2" s="545"/>
      <c r="D2" s="546"/>
      <c r="E2" s="512"/>
      <c r="F2" s="514"/>
      <c r="G2" s="554"/>
      <c r="H2" s="506"/>
    </row>
    <row r="3" spans="1:8" x14ac:dyDescent="0.2">
      <c r="A3" s="188"/>
      <c r="B3" s="24"/>
      <c r="C3" s="25"/>
      <c r="D3" s="26"/>
      <c r="E3" s="27"/>
      <c r="F3" s="28"/>
      <c r="G3" s="29"/>
      <c r="H3" s="167"/>
    </row>
    <row r="4" spans="1:8" x14ac:dyDescent="0.2">
      <c r="A4" s="189">
        <v>15</v>
      </c>
      <c r="B4" s="551" t="s">
        <v>55</v>
      </c>
      <c r="C4" s="552"/>
      <c r="D4" s="553"/>
      <c r="E4" s="55"/>
      <c r="F4" s="55"/>
      <c r="G4" s="33"/>
      <c r="H4" s="176"/>
    </row>
    <row r="5" spans="1:8" x14ac:dyDescent="0.2">
      <c r="A5" s="190"/>
      <c r="B5" s="66"/>
      <c r="C5" s="67"/>
      <c r="D5" s="72"/>
      <c r="E5" s="55"/>
      <c r="F5" s="55"/>
      <c r="G5" s="33"/>
      <c r="H5" s="176"/>
    </row>
    <row r="6" spans="1:8" ht="25.5" customHeight="1" x14ac:dyDescent="0.2">
      <c r="A6" s="191">
        <v>15.01</v>
      </c>
      <c r="B6" s="538" t="s">
        <v>83</v>
      </c>
      <c r="C6" s="539"/>
      <c r="D6" s="540"/>
      <c r="E6" s="105" t="s">
        <v>13</v>
      </c>
      <c r="F6" s="55">
        <v>1</v>
      </c>
      <c r="G6" s="107"/>
      <c r="H6" s="169"/>
    </row>
    <row r="7" spans="1:8" x14ac:dyDescent="0.2">
      <c r="A7" s="191"/>
      <c r="B7" s="66"/>
      <c r="C7" s="67"/>
      <c r="D7" s="72"/>
      <c r="E7" s="55"/>
      <c r="F7" s="55"/>
      <c r="G7" s="107"/>
      <c r="H7" s="176"/>
    </row>
    <row r="8" spans="1:8" ht="12.75" customHeight="1" x14ac:dyDescent="0.2">
      <c r="A8" s="191">
        <v>15.03</v>
      </c>
      <c r="B8" s="538" t="s">
        <v>86</v>
      </c>
      <c r="C8" s="539"/>
      <c r="D8" s="540"/>
      <c r="E8" s="5"/>
      <c r="F8" s="5"/>
      <c r="G8" s="108"/>
      <c r="H8" s="176"/>
    </row>
    <row r="9" spans="1:8" x14ac:dyDescent="0.2">
      <c r="A9" s="192"/>
      <c r="B9" s="8"/>
      <c r="C9" s="9"/>
      <c r="D9" s="9"/>
      <c r="E9" s="5"/>
      <c r="F9" s="5"/>
      <c r="G9" s="108"/>
      <c r="H9" s="176"/>
    </row>
    <row r="10" spans="1:8" ht="12.75" customHeight="1" x14ac:dyDescent="0.2">
      <c r="A10" s="192"/>
      <c r="B10" s="8" t="s">
        <v>4</v>
      </c>
      <c r="C10" s="547" t="s">
        <v>56</v>
      </c>
      <c r="D10" s="548"/>
      <c r="E10" s="5" t="s">
        <v>57</v>
      </c>
      <c r="F10" s="128">
        <v>650</v>
      </c>
      <c r="G10" s="108"/>
      <c r="H10" s="169"/>
    </row>
    <row r="11" spans="1:8" x14ac:dyDescent="0.2">
      <c r="A11" s="192"/>
      <c r="B11" s="8"/>
      <c r="C11" s="9"/>
      <c r="D11" s="9"/>
      <c r="E11" s="5"/>
      <c r="F11" s="129"/>
      <c r="G11" s="108"/>
      <c r="H11" s="176"/>
    </row>
    <row r="12" spans="1:8" x14ac:dyDescent="0.2">
      <c r="A12" s="193"/>
      <c r="B12" s="8" t="s">
        <v>8</v>
      </c>
      <c r="C12" s="547" t="s">
        <v>74</v>
      </c>
      <c r="D12" s="548"/>
      <c r="E12" s="5" t="s">
        <v>17</v>
      </c>
      <c r="F12" s="129">
        <v>4</v>
      </c>
      <c r="G12" s="108"/>
      <c r="H12" s="169"/>
    </row>
    <row r="13" spans="1:8" x14ac:dyDescent="0.2">
      <c r="A13" s="193"/>
      <c r="B13" s="8"/>
      <c r="C13" s="9"/>
      <c r="D13" s="9"/>
      <c r="E13" s="5"/>
      <c r="F13" s="129"/>
      <c r="G13" s="108"/>
      <c r="H13" s="176"/>
    </row>
    <row r="14" spans="1:8" ht="12.75" customHeight="1" x14ac:dyDescent="0.2">
      <c r="A14" s="193"/>
      <c r="B14" s="7" t="s">
        <v>15</v>
      </c>
      <c r="C14" s="549" t="s">
        <v>58</v>
      </c>
      <c r="D14" s="550"/>
      <c r="E14" s="11"/>
      <c r="F14" s="130"/>
      <c r="G14" s="108"/>
      <c r="H14" s="170"/>
    </row>
    <row r="15" spans="1:8" x14ac:dyDescent="0.2">
      <c r="A15" s="193"/>
      <c r="B15" s="7"/>
      <c r="C15" s="4"/>
      <c r="D15" s="4"/>
      <c r="E15" s="11"/>
      <c r="F15" s="130"/>
      <c r="G15" s="108"/>
      <c r="H15" s="170"/>
    </row>
    <row r="16" spans="1:8" x14ac:dyDescent="0.2">
      <c r="A16" s="193"/>
      <c r="B16" s="7"/>
      <c r="C16" s="12" t="s">
        <v>59</v>
      </c>
      <c r="D16" s="4" t="s">
        <v>87</v>
      </c>
      <c r="E16" s="11" t="s">
        <v>17</v>
      </c>
      <c r="F16" s="130">
        <v>10</v>
      </c>
      <c r="G16" s="108"/>
      <c r="H16" s="169"/>
    </row>
    <row r="17" spans="1:8" x14ac:dyDescent="0.2">
      <c r="A17" s="193"/>
      <c r="B17" s="8"/>
      <c r="C17" s="9"/>
      <c r="D17" s="9"/>
      <c r="E17" s="5"/>
      <c r="F17" s="129"/>
      <c r="G17" s="108"/>
      <c r="H17" s="170"/>
    </row>
    <row r="18" spans="1:8" ht="12.75" customHeight="1" x14ac:dyDescent="0.2">
      <c r="A18" s="193"/>
      <c r="B18" s="7" t="s">
        <v>60</v>
      </c>
      <c r="C18" s="549" t="s">
        <v>75</v>
      </c>
      <c r="D18" s="550"/>
      <c r="E18" s="5" t="s">
        <v>17</v>
      </c>
      <c r="F18" s="129">
        <v>10</v>
      </c>
      <c r="G18" s="108"/>
      <c r="H18" s="169"/>
    </row>
    <row r="19" spans="1:8" x14ac:dyDescent="0.2">
      <c r="A19" s="193"/>
      <c r="B19" s="8"/>
      <c r="C19" s="9"/>
      <c r="D19" s="9"/>
      <c r="E19" s="5"/>
      <c r="F19" s="129"/>
      <c r="G19" s="108"/>
      <c r="H19" s="170"/>
    </row>
    <row r="20" spans="1:8" ht="12.75" customHeight="1" x14ac:dyDescent="0.2">
      <c r="A20" s="193"/>
      <c r="B20" s="8" t="s">
        <v>61</v>
      </c>
      <c r="C20" s="547" t="s">
        <v>62</v>
      </c>
      <c r="D20" s="548"/>
      <c r="E20" s="5"/>
      <c r="F20" s="129"/>
      <c r="G20" s="108"/>
      <c r="H20" s="170"/>
    </row>
    <row r="21" spans="1:8" x14ac:dyDescent="0.2">
      <c r="A21" s="180"/>
      <c r="B21" s="8"/>
      <c r="C21" s="9"/>
      <c r="D21" s="9"/>
      <c r="E21" s="5"/>
      <c r="F21" s="129"/>
      <c r="G21" s="108"/>
      <c r="H21" s="170"/>
    </row>
    <row r="22" spans="1:8" x14ac:dyDescent="0.2">
      <c r="A22" s="180"/>
      <c r="B22" s="8"/>
      <c r="C22" s="12" t="s">
        <v>59</v>
      </c>
      <c r="D22" s="10" t="s">
        <v>88</v>
      </c>
      <c r="E22" s="5" t="s">
        <v>17</v>
      </c>
      <c r="F22" s="129">
        <v>50</v>
      </c>
      <c r="G22" s="108"/>
      <c r="H22" s="169"/>
    </row>
    <row r="23" spans="1:8" x14ac:dyDescent="0.2">
      <c r="A23" s="180"/>
      <c r="B23" s="8"/>
      <c r="C23" s="9"/>
      <c r="D23" s="9"/>
      <c r="E23" s="5"/>
      <c r="F23" s="110"/>
      <c r="G23" s="108"/>
      <c r="H23" s="170"/>
    </row>
    <row r="24" spans="1:8" x14ac:dyDescent="0.2">
      <c r="A24" s="180"/>
      <c r="B24" s="37" t="s">
        <v>255</v>
      </c>
      <c r="C24" s="237" t="s">
        <v>170</v>
      </c>
      <c r="E24" s="5" t="s">
        <v>17</v>
      </c>
      <c r="F24" s="40">
        <v>50</v>
      </c>
      <c r="G24" s="108"/>
      <c r="H24" s="169"/>
    </row>
    <row r="25" spans="1:8" x14ac:dyDescent="0.2">
      <c r="A25" s="180"/>
      <c r="B25" s="37"/>
      <c r="D25" s="17"/>
      <c r="E25" s="39"/>
      <c r="F25" s="40"/>
      <c r="G25" s="41"/>
      <c r="H25" s="170"/>
    </row>
    <row r="26" spans="1:8" x14ac:dyDescent="0.2">
      <c r="A26" s="180"/>
      <c r="B26" s="37"/>
      <c r="D26" s="17"/>
      <c r="E26" s="39"/>
      <c r="F26" s="40"/>
      <c r="G26" s="41"/>
      <c r="H26" s="170"/>
    </row>
    <row r="27" spans="1:8" x14ac:dyDescent="0.2">
      <c r="A27" s="180"/>
      <c r="B27" s="37"/>
      <c r="D27" s="17"/>
      <c r="E27" s="39"/>
      <c r="F27" s="40"/>
      <c r="G27" s="41"/>
      <c r="H27" s="170"/>
    </row>
    <row r="28" spans="1:8" x14ac:dyDescent="0.2">
      <c r="A28" s="180"/>
      <c r="B28" s="37"/>
      <c r="D28" s="17"/>
      <c r="E28" s="39"/>
      <c r="F28" s="40"/>
      <c r="G28" s="41"/>
      <c r="H28" s="170"/>
    </row>
    <row r="29" spans="1:8" x14ac:dyDescent="0.2">
      <c r="A29" s="180"/>
      <c r="B29" s="37"/>
      <c r="D29" s="17"/>
      <c r="E29" s="39"/>
      <c r="F29" s="40"/>
      <c r="G29" s="41"/>
      <c r="H29" s="170"/>
    </row>
    <row r="30" spans="1:8" x14ac:dyDescent="0.2">
      <c r="A30" s="180"/>
      <c r="B30" s="37"/>
      <c r="D30" s="17"/>
      <c r="E30" s="39"/>
      <c r="F30" s="40"/>
      <c r="G30" s="41"/>
      <c r="H30" s="170"/>
    </row>
    <row r="31" spans="1:8" x14ac:dyDescent="0.2">
      <c r="A31" s="180"/>
      <c r="B31" s="37"/>
      <c r="D31" s="17"/>
      <c r="E31" s="39"/>
      <c r="F31" s="40"/>
      <c r="G31" s="41"/>
      <c r="H31" s="170"/>
    </row>
    <row r="32" spans="1:8" x14ac:dyDescent="0.2">
      <c r="A32" s="180"/>
      <c r="B32" s="37"/>
      <c r="D32" s="17"/>
      <c r="E32" s="39"/>
      <c r="F32" s="40"/>
      <c r="G32" s="41"/>
      <c r="H32" s="170"/>
    </row>
    <row r="33" spans="1:8" x14ac:dyDescent="0.2">
      <c r="A33" s="180"/>
      <c r="B33" s="37"/>
      <c r="D33" s="17"/>
      <c r="E33" s="39"/>
      <c r="F33" s="40"/>
      <c r="G33" s="41"/>
      <c r="H33" s="170"/>
    </row>
    <row r="34" spans="1:8" x14ac:dyDescent="0.2">
      <c r="A34" s="180"/>
      <c r="B34" s="37"/>
      <c r="D34" s="17"/>
      <c r="E34" s="39"/>
      <c r="F34" s="40"/>
      <c r="G34" s="41"/>
      <c r="H34" s="170"/>
    </row>
    <row r="35" spans="1:8" x14ac:dyDescent="0.2">
      <c r="A35" s="180"/>
      <c r="B35" s="37"/>
      <c r="D35" s="17"/>
      <c r="E35" s="39"/>
      <c r="F35" s="40"/>
      <c r="G35" s="41"/>
      <c r="H35" s="170"/>
    </row>
    <row r="36" spans="1:8" x14ac:dyDescent="0.2">
      <c r="A36" s="180"/>
      <c r="B36" s="37"/>
      <c r="D36" s="17"/>
      <c r="E36" s="39"/>
      <c r="F36" s="40"/>
      <c r="G36" s="41"/>
      <c r="H36" s="170"/>
    </row>
    <row r="37" spans="1:8" x14ac:dyDescent="0.2">
      <c r="A37" s="180"/>
      <c r="B37" s="37"/>
      <c r="D37" s="17"/>
      <c r="E37" s="39"/>
      <c r="F37" s="40"/>
      <c r="G37" s="41"/>
      <c r="H37" s="170"/>
    </row>
    <row r="38" spans="1:8" x14ac:dyDescent="0.2">
      <c r="A38" s="180"/>
      <c r="B38" s="37"/>
      <c r="D38" s="17"/>
      <c r="E38" s="39"/>
      <c r="F38" s="40"/>
      <c r="G38" s="41"/>
      <c r="H38" s="170"/>
    </row>
    <row r="39" spans="1:8" x14ac:dyDescent="0.2">
      <c r="A39" s="180"/>
      <c r="B39" s="37"/>
      <c r="D39" s="17"/>
      <c r="E39" s="39"/>
      <c r="F39" s="40"/>
      <c r="G39" s="41"/>
      <c r="H39" s="170"/>
    </row>
    <row r="40" spans="1:8" x14ac:dyDescent="0.2">
      <c r="A40" s="180"/>
      <c r="B40" s="37"/>
      <c r="D40" s="17"/>
      <c r="E40" s="39"/>
      <c r="F40" s="40"/>
      <c r="G40" s="41"/>
      <c r="H40" s="170"/>
    </row>
    <row r="41" spans="1:8" x14ac:dyDescent="0.2">
      <c r="A41" s="180"/>
      <c r="B41" s="37"/>
      <c r="D41" s="17"/>
      <c r="E41" s="39"/>
      <c r="F41" s="40"/>
      <c r="G41" s="41"/>
      <c r="H41" s="170"/>
    </row>
    <row r="42" spans="1:8" x14ac:dyDescent="0.2">
      <c r="A42" s="180"/>
      <c r="B42" s="37"/>
      <c r="D42" s="17"/>
      <c r="E42" s="39"/>
      <c r="F42" s="40"/>
      <c r="G42" s="41"/>
      <c r="H42" s="170"/>
    </row>
    <row r="43" spans="1:8" x14ac:dyDescent="0.2">
      <c r="A43" s="180"/>
      <c r="B43" s="37"/>
      <c r="D43" s="17"/>
      <c r="E43" s="39"/>
      <c r="F43" s="40"/>
      <c r="G43" s="41"/>
      <c r="H43" s="170"/>
    </row>
    <row r="44" spans="1:8" x14ac:dyDescent="0.2">
      <c r="A44" s="180"/>
      <c r="B44" s="37"/>
      <c r="D44" s="17"/>
      <c r="E44" s="39"/>
      <c r="F44" s="40"/>
      <c r="G44" s="41"/>
      <c r="H44" s="170"/>
    </row>
    <row r="45" spans="1:8" x14ac:dyDescent="0.2">
      <c r="A45" s="180"/>
      <c r="B45" s="37"/>
      <c r="D45" s="17"/>
      <c r="E45" s="39"/>
      <c r="F45" s="40"/>
      <c r="G45" s="41"/>
      <c r="H45" s="170"/>
    </row>
    <row r="46" spans="1:8" x14ac:dyDescent="0.2">
      <c r="A46" s="180"/>
      <c r="B46" s="37"/>
      <c r="D46" s="17"/>
      <c r="E46" s="39"/>
      <c r="F46" s="40"/>
      <c r="G46" s="41"/>
      <c r="H46" s="170"/>
    </row>
    <row r="47" spans="1:8" x14ac:dyDescent="0.2">
      <c r="A47" s="180"/>
      <c r="B47" s="37"/>
      <c r="D47" s="17"/>
      <c r="E47" s="39"/>
      <c r="F47" s="40"/>
      <c r="G47" s="41"/>
      <c r="H47" s="170"/>
    </row>
    <row r="48" spans="1:8" x14ac:dyDescent="0.2">
      <c r="A48" s="180"/>
      <c r="B48" s="37"/>
      <c r="D48" s="17"/>
      <c r="E48" s="39"/>
      <c r="F48" s="40"/>
      <c r="G48" s="41"/>
      <c r="H48" s="170"/>
    </row>
    <row r="49" spans="1:8" x14ac:dyDescent="0.2">
      <c r="A49" s="180"/>
      <c r="B49" s="37"/>
      <c r="D49" s="17"/>
      <c r="E49" s="39"/>
      <c r="F49" s="40"/>
      <c r="G49" s="41"/>
      <c r="H49" s="170"/>
    </row>
    <row r="50" spans="1:8" x14ac:dyDescent="0.2">
      <c r="A50" s="180"/>
      <c r="B50" s="37"/>
      <c r="D50" s="17"/>
      <c r="E50" s="39"/>
      <c r="F50" s="40"/>
      <c r="G50" s="41"/>
      <c r="H50" s="170"/>
    </row>
    <row r="51" spans="1:8" x14ac:dyDescent="0.2">
      <c r="A51" s="180"/>
      <c r="B51" s="37"/>
      <c r="D51" s="17"/>
      <c r="E51" s="39"/>
      <c r="F51" s="40"/>
      <c r="G51" s="41"/>
      <c r="H51" s="170"/>
    </row>
    <row r="52" spans="1:8" x14ac:dyDescent="0.2">
      <c r="A52" s="180"/>
      <c r="B52" s="37"/>
      <c r="D52" s="17"/>
      <c r="E52" s="39"/>
      <c r="F52" s="40"/>
      <c r="G52" s="41"/>
      <c r="H52" s="170"/>
    </row>
    <row r="53" spans="1:8" x14ac:dyDescent="0.2">
      <c r="A53" s="180"/>
      <c r="B53" s="37"/>
      <c r="D53" s="17"/>
      <c r="E53" s="39"/>
      <c r="F53" s="40"/>
      <c r="G53" s="41"/>
      <c r="H53" s="170"/>
    </row>
    <row r="54" spans="1:8" x14ac:dyDescent="0.2">
      <c r="A54" s="180"/>
      <c r="B54" s="37"/>
      <c r="D54" s="17"/>
      <c r="E54" s="39"/>
      <c r="F54" s="40"/>
      <c r="G54" s="41"/>
      <c r="H54" s="170"/>
    </row>
    <row r="55" spans="1:8" x14ac:dyDescent="0.2">
      <c r="A55" s="180"/>
      <c r="B55" s="37"/>
      <c r="D55" s="17"/>
      <c r="E55" s="39"/>
      <c r="F55" s="40"/>
      <c r="G55" s="41"/>
      <c r="H55" s="170"/>
    </row>
    <row r="56" spans="1:8" x14ac:dyDescent="0.2">
      <c r="A56" s="180"/>
      <c r="B56" s="37"/>
      <c r="D56" s="17"/>
      <c r="E56" s="39"/>
      <c r="F56" s="40"/>
      <c r="G56" s="41"/>
      <c r="H56" s="170"/>
    </row>
    <row r="57" spans="1:8" ht="13.5" thickBot="1" x14ac:dyDescent="0.25">
      <c r="A57" s="180"/>
      <c r="B57" s="37"/>
      <c r="D57" s="17"/>
      <c r="E57" s="39"/>
      <c r="F57" s="40"/>
      <c r="G57" s="41"/>
      <c r="H57" s="170"/>
    </row>
    <row r="58" spans="1:8" x14ac:dyDescent="0.2">
      <c r="A58" s="555" t="s">
        <v>84</v>
      </c>
      <c r="B58" s="556"/>
      <c r="C58" s="556"/>
      <c r="D58" s="556"/>
      <c r="E58" s="556"/>
      <c r="F58" s="556"/>
      <c r="G58" s="557"/>
      <c r="H58" s="501"/>
    </row>
    <row r="59" spans="1:8" ht="13.5" thickBot="1" x14ac:dyDescent="0.25">
      <c r="A59" s="558"/>
      <c r="B59" s="559"/>
      <c r="C59" s="559"/>
      <c r="D59" s="559"/>
      <c r="E59" s="559"/>
      <c r="F59" s="559"/>
      <c r="G59" s="560"/>
      <c r="H59" s="502"/>
    </row>
  </sheetData>
  <mergeCells count="16">
    <mergeCell ref="H58:H59"/>
    <mergeCell ref="B6:D6"/>
    <mergeCell ref="A1:A2"/>
    <mergeCell ref="B1:D2"/>
    <mergeCell ref="E1:E2"/>
    <mergeCell ref="C12:D12"/>
    <mergeCell ref="C18:D18"/>
    <mergeCell ref="B4:D4"/>
    <mergeCell ref="H1:H2"/>
    <mergeCell ref="B8:D8"/>
    <mergeCell ref="C10:D10"/>
    <mergeCell ref="C14:D14"/>
    <mergeCell ref="C20:D20"/>
    <mergeCell ref="F1:F2"/>
    <mergeCell ref="G1:G2"/>
    <mergeCell ref="A58:G59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1500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56"/>
  <sheetViews>
    <sheetView view="pageBreakPreview" zoomScaleNormal="100" zoomScaleSheetLayoutView="100" workbookViewId="0">
      <selection activeCell="A54" sqref="A54:XFD54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8.85546875" style="44" customWidth="1"/>
    <col min="7" max="7" width="12.5703125" style="20" customWidth="1"/>
    <col min="8" max="8" width="17.85546875" style="20" customWidth="1"/>
    <col min="9" max="16384" width="9.140625" style="21"/>
  </cols>
  <sheetData>
    <row r="1" spans="1:8" ht="12.75" customHeight="1" x14ac:dyDescent="0.2">
      <c r="A1" s="512" t="s">
        <v>0</v>
      </c>
      <c r="B1" s="511" t="s">
        <v>1</v>
      </c>
      <c r="C1" s="511"/>
      <c r="D1" s="511"/>
      <c r="E1" s="512" t="s">
        <v>2</v>
      </c>
      <c r="F1" s="513" t="s">
        <v>85</v>
      </c>
      <c r="G1" s="554" t="s">
        <v>3</v>
      </c>
      <c r="H1" s="505" t="s">
        <v>212</v>
      </c>
    </row>
    <row r="2" spans="1:8" x14ac:dyDescent="0.2">
      <c r="A2" s="512"/>
      <c r="B2" s="511"/>
      <c r="C2" s="511"/>
      <c r="D2" s="511"/>
      <c r="E2" s="512"/>
      <c r="F2" s="514"/>
      <c r="G2" s="554"/>
      <c r="H2" s="506"/>
    </row>
    <row r="3" spans="1:8" x14ac:dyDescent="0.2">
      <c r="A3" s="173"/>
      <c r="B3" s="24"/>
      <c r="C3" s="25"/>
      <c r="D3" s="26"/>
      <c r="E3" s="27"/>
      <c r="F3" s="28"/>
      <c r="G3" s="29"/>
      <c r="H3" s="167"/>
    </row>
    <row r="4" spans="1:8" x14ac:dyDescent="0.2">
      <c r="A4" s="194">
        <v>1700</v>
      </c>
      <c r="B4" s="551" t="s">
        <v>48</v>
      </c>
      <c r="C4" s="552"/>
      <c r="D4" s="553"/>
      <c r="E4" s="55"/>
      <c r="F4" s="55"/>
      <c r="G4" s="41"/>
      <c r="H4" s="170"/>
    </row>
    <row r="5" spans="1:8" x14ac:dyDescent="0.2">
      <c r="A5" s="180"/>
      <c r="B5" s="66"/>
      <c r="C5" s="67"/>
      <c r="D5" s="72"/>
      <c r="E5" s="55"/>
      <c r="F5" s="55"/>
      <c r="G5" s="41"/>
      <c r="H5" s="170"/>
    </row>
    <row r="6" spans="1:8" x14ac:dyDescent="0.2">
      <c r="A6" s="168">
        <v>17.010000000000002</v>
      </c>
      <c r="B6" s="561" t="s">
        <v>26</v>
      </c>
      <c r="C6" s="562"/>
      <c r="D6" s="563"/>
      <c r="E6" s="55" t="s">
        <v>27</v>
      </c>
      <c r="F6" s="55">
        <v>3</v>
      </c>
      <c r="G6" s="153"/>
      <c r="H6" s="169"/>
    </row>
    <row r="7" spans="1:8" x14ac:dyDescent="0.2">
      <c r="A7" s="168"/>
      <c r="B7" s="66"/>
      <c r="C7" s="67"/>
      <c r="D7" s="85"/>
      <c r="E7" s="55"/>
      <c r="F7" s="55"/>
      <c r="G7" s="153"/>
      <c r="H7" s="169"/>
    </row>
    <row r="8" spans="1:8" x14ac:dyDescent="0.2">
      <c r="A8" s="168">
        <v>17.02</v>
      </c>
      <c r="B8" s="538" t="s">
        <v>28</v>
      </c>
      <c r="C8" s="539"/>
      <c r="D8" s="540"/>
      <c r="E8" s="55"/>
      <c r="F8" s="55"/>
      <c r="G8" s="153"/>
      <c r="H8" s="169"/>
    </row>
    <row r="9" spans="1:8" x14ac:dyDescent="0.2">
      <c r="A9" s="168"/>
      <c r="B9" s="538"/>
      <c r="C9" s="539"/>
      <c r="D9" s="540"/>
      <c r="E9" s="55"/>
      <c r="F9" s="55"/>
      <c r="G9" s="153"/>
      <c r="H9" s="169"/>
    </row>
    <row r="10" spans="1:8" x14ac:dyDescent="0.2">
      <c r="A10" s="168"/>
      <c r="B10" s="86"/>
      <c r="C10" s="146"/>
      <c r="D10" s="147"/>
      <c r="E10" s="55"/>
      <c r="F10" s="55"/>
      <c r="G10" s="153"/>
      <c r="H10" s="169"/>
    </row>
    <row r="11" spans="1:8" ht="15" customHeight="1" x14ac:dyDescent="0.2">
      <c r="A11" s="168"/>
      <c r="B11" s="571" t="s">
        <v>216</v>
      </c>
      <c r="C11" s="572"/>
      <c r="D11" s="573"/>
      <c r="E11" s="55" t="s">
        <v>17</v>
      </c>
      <c r="F11" s="40">
        <v>8</v>
      </c>
      <c r="G11" s="153"/>
      <c r="H11" s="169"/>
    </row>
    <row r="12" spans="1:8" ht="16.5" x14ac:dyDescent="0.3">
      <c r="A12" s="168"/>
      <c r="B12" s="206" t="s">
        <v>214</v>
      </c>
      <c r="C12" s="146"/>
      <c r="D12" s="147"/>
      <c r="E12" s="55" t="s">
        <v>17</v>
      </c>
      <c r="F12" s="40">
        <v>8</v>
      </c>
      <c r="G12" s="153"/>
      <c r="H12" s="169"/>
    </row>
    <row r="13" spans="1:8" ht="16.5" x14ac:dyDescent="0.3">
      <c r="A13" s="168"/>
      <c r="B13" s="206" t="s">
        <v>215</v>
      </c>
      <c r="C13" s="146"/>
      <c r="D13" s="147"/>
      <c r="E13" s="55" t="s">
        <v>17</v>
      </c>
      <c r="F13" s="40">
        <v>4</v>
      </c>
      <c r="G13" s="153"/>
      <c r="H13" s="169"/>
    </row>
    <row r="14" spans="1:8" x14ac:dyDescent="0.2">
      <c r="A14" s="168"/>
      <c r="B14" s="86"/>
      <c r="C14" s="146"/>
      <c r="D14" s="147"/>
      <c r="E14" s="55"/>
      <c r="F14" s="40"/>
      <c r="G14" s="153"/>
      <c r="H14" s="169"/>
    </row>
    <row r="15" spans="1:8" ht="27" customHeight="1" x14ac:dyDescent="0.2">
      <c r="A15" s="195">
        <v>17.04</v>
      </c>
      <c r="B15" s="565" t="s">
        <v>101</v>
      </c>
      <c r="C15" s="566"/>
      <c r="D15" s="567"/>
      <c r="E15" s="55" t="s">
        <v>10</v>
      </c>
      <c r="F15" s="131">
        <v>5</v>
      </c>
      <c r="G15" s="153"/>
      <c r="H15" s="169"/>
    </row>
    <row r="16" spans="1:8" x14ac:dyDescent="0.2">
      <c r="A16" s="168"/>
      <c r="B16" s="37"/>
      <c r="D16" s="17"/>
      <c r="E16" s="96"/>
      <c r="F16" s="131"/>
      <c r="G16" s="153"/>
      <c r="H16" s="196"/>
    </row>
    <row r="17" spans="1:8" x14ac:dyDescent="0.2">
      <c r="A17" s="168">
        <v>17.05</v>
      </c>
      <c r="B17" s="561" t="s">
        <v>89</v>
      </c>
      <c r="C17" s="562"/>
      <c r="D17" s="563"/>
      <c r="E17" s="96"/>
      <c r="F17" s="131"/>
      <c r="G17" s="153"/>
      <c r="H17" s="196"/>
    </row>
    <row r="18" spans="1:8" x14ac:dyDescent="0.2">
      <c r="A18" s="168"/>
      <c r="B18" s="37"/>
      <c r="D18" s="17"/>
      <c r="E18" s="96"/>
      <c r="F18" s="131"/>
      <c r="G18" s="153"/>
      <c r="H18" s="196"/>
    </row>
    <row r="19" spans="1:8" ht="27" customHeight="1" x14ac:dyDescent="0.2">
      <c r="A19" s="180"/>
      <c r="B19" s="89" t="s">
        <v>4</v>
      </c>
      <c r="C19" s="564" t="s">
        <v>76</v>
      </c>
      <c r="D19" s="484"/>
      <c r="E19" s="55" t="s">
        <v>10</v>
      </c>
      <c r="F19" s="169" t="s">
        <v>97</v>
      </c>
      <c r="G19" s="153"/>
      <c r="H19" s="169" t="s">
        <v>97</v>
      </c>
    </row>
    <row r="20" spans="1:8" ht="27" customHeight="1" x14ac:dyDescent="0.2">
      <c r="A20" s="180"/>
      <c r="B20" s="89" t="s">
        <v>8</v>
      </c>
      <c r="C20" s="564" t="s">
        <v>250</v>
      </c>
      <c r="D20" s="484"/>
      <c r="E20" s="55" t="s">
        <v>10</v>
      </c>
      <c r="F20" s="169" t="s">
        <v>97</v>
      </c>
      <c r="G20" s="153"/>
      <c r="H20" s="169" t="s">
        <v>97</v>
      </c>
    </row>
    <row r="21" spans="1:8" ht="27" customHeight="1" x14ac:dyDescent="0.2">
      <c r="A21" s="180"/>
      <c r="B21" s="89" t="s">
        <v>11</v>
      </c>
      <c r="C21" s="564" t="s">
        <v>251</v>
      </c>
      <c r="D21" s="484"/>
      <c r="E21" s="55" t="s">
        <v>10</v>
      </c>
      <c r="F21" s="169" t="s">
        <v>97</v>
      </c>
      <c r="G21" s="153"/>
      <c r="H21" s="169" t="s">
        <v>97</v>
      </c>
    </row>
    <row r="22" spans="1:8" ht="19.5" customHeight="1" x14ac:dyDescent="0.2">
      <c r="A22" s="180"/>
      <c r="B22" s="89" t="s">
        <v>12</v>
      </c>
      <c r="C22" s="575" t="s">
        <v>252</v>
      </c>
      <c r="D22" s="488"/>
      <c r="E22" s="55" t="s">
        <v>10</v>
      </c>
      <c r="F22" s="169" t="s">
        <v>97</v>
      </c>
      <c r="G22" s="153"/>
      <c r="H22" s="169" t="s">
        <v>97</v>
      </c>
    </row>
    <row r="23" spans="1:8" x14ac:dyDescent="0.2">
      <c r="A23" s="180"/>
      <c r="B23" s="37"/>
      <c r="D23" s="17"/>
      <c r="E23" s="96"/>
      <c r="F23" s="111"/>
      <c r="G23" s="153"/>
      <c r="H23" s="196"/>
    </row>
    <row r="24" spans="1:8" ht="27.75" customHeight="1" x14ac:dyDescent="0.2">
      <c r="A24" s="197" t="s">
        <v>171</v>
      </c>
      <c r="B24" s="568" t="s">
        <v>172</v>
      </c>
      <c r="C24" s="569"/>
      <c r="D24" s="570"/>
      <c r="E24" s="39"/>
      <c r="F24" s="40"/>
      <c r="G24" s="41"/>
      <c r="H24" s="170"/>
    </row>
    <row r="25" spans="1:8" ht="19.5" customHeight="1" x14ac:dyDescent="0.2">
      <c r="A25" s="180"/>
      <c r="B25" s="157" t="s">
        <v>173</v>
      </c>
      <c r="C25" s="154"/>
      <c r="D25" s="155"/>
      <c r="E25" s="158" t="s">
        <v>10</v>
      </c>
      <c r="F25" s="158">
        <v>1130</v>
      </c>
      <c r="G25" s="164"/>
      <c r="H25" s="198"/>
    </row>
    <row r="26" spans="1:8" ht="30.75" customHeight="1" x14ac:dyDescent="0.2">
      <c r="A26" s="180"/>
      <c r="B26" s="485" t="s">
        <v>174</v>
      </c>
      <c r="C26" s="574"/>
      <c r="D26" s="486"/>
      <c r="E26" s="158" t="s">
        <v>10</v>
      </c>
      <c r="F26" s="158">
        <v>1130</v>
      </c>
      <c r="G26" s="164"/>
      <c r="H26" s="198"/>
    </row>
    <row r="27" spans="1:8" x14ac:dyDescent="0.2">
      <c r="A27" s="180"/>
      <c r="B27" s="37"/>
      <c r="D27" s="17"/>
      <c r="E27" s="39"/>
      <c r="F27" s="137"/>
      <c r="G27" s="156"/>
      <c r="H27" s="199"/>
    </row>
    <row r="28" spans="1:8" x14ac:dyDescent="0.2">
      <c r="A28" s="180"/>
      <c r="B28" s="37"/>
      <c r="D28" s="17"/>
      <c r="E28" s="39"/>
      <c r="F28" s="40"/>
      <c r="G28" s="41"/>
      <c r="H28" s="170"/>
    </row>
    <row r="29" spans="1:8" x14ac:dyDescent="0.2">
      <c r="A29" s="180"/>
      <c r="B29" s="37"/>
      <c r="D29" s="17"/>
      <c r="E29" s="39"/>
      <c r="F29" s="40"/>
      <c r="G29" s="41"/>
      <c r="H29" s="170"/>
    </row>
    <row r="30" spans="1:8" x14ac:dyDescent="0.2">
      <c r="A30" s="180"/>
      <c r="B30" s="37"/>
      <c r="D30" s="17"/>
      <c r="E30" s="39"/>
      <c r="F30" s="40"/>
      <c r="G30" s="41"/>
      <c r="H30" s="170"/>
    </row>
    <row r="31" spans="1:8" x14ac:dyDescent="0.2">
      <c r="A31" s="180"/>
      <c r="B31" s="37"/>
      <c r="D31" s="17"/>
      <c r="E31" s="39"/>
      <c r="F31" s="40"/>
      <c r="G31" s="41"/>
      <c r="H31" s="170"/>
    </row>
    <row r="32" spans="1:8" x14ac:dyDescent="0.2">
      <c r="A32" s="180"/>
      <c r="B32" s="37"/>
      <c r="D32" s="17"/>
      <c r="E32" s="39"/>
      <c r="F32" s="40"/>
      <c r="G32" s="41"/>
      <c r="H32" s="170"/>
    </row>
    <row r="33" spans="1:8" x14ac:dyDescent="0.2">
      <c r="A33" s="180"/>
      <c r="B33" s="37"/>
      <c r="D33" s="17"/>
      <c r="E33" s="39"/>
      <c r="F33" s="40"/>
      <c r="G33" s="41"/>
      <c r="H33" s="170"/>
    </row>
    <row r="34" spans="1:8" x14ac:dyDescent="0.2">
      <c r="A34" s="180"/>
      <c r="B34" s="37"/>
      <c r="D34" s="17"/>
      <c r="E34" s="39"/>
      <c r="F34" s="40"/>
      <c r="G34" s="41"/>
      <c r="H34" s="170"/>
    </row>
    <row r="35" spans="1:8" x14ac:dyDescent="0.2">
      <c r="A35" s="180"/>
      <c r="B35" s="37"/>
      <c r="D35" s="17"/>
      <c r="E35" s="39"/>
      <c r="F35" s="40"/>
      <c r="G35" s="41"/>
      <c r="H35" s="170"/>
    </row>
    <row r="36" spans="1:8" x14ac:dyDescent="0.2">
      <c r="A36" s="180"/>
      <c r="B36" s="37"/>
      <c r="D36" s="17"/>
      <c r="E36" s="39"/>
      <c r="F36" s="40"/>
      <c r="G36" s="41"/>
      <c r="H36" s="170"/>
    </row>
    <row r="37" spans="1:8" x14ac:dyDescent="0.2">
      <c r="A37" s="180"/>
      <c r="B37" s="37"/>
      <c r="D37" s="17"/>
      <c r="E37" s="39"/>
      <c r="F37" s="40"/>
      <c r="G37" s="41"/>
      <c r="H37" s="170"/>
    </row>
    <row r="38" spans="1:8" x14ac:dyDescent="0.2">
      <c r="A38" s="180"/>
      <c r="B38" s="37"/>
      <c r="D38" s="17"/>
      <c r="E38" s="39"/>
      <c r="F38" s="40"/>
      <c r="G38" s="41"/>
      <c r="H38" s="170"/>
    </row>
    <row r="39" spans="1:8" x14ac:dyDescent="0.2">
      <c r="A39" s="180"/>
      <c r="B39" s="37"/>
      <c r="D39" s="17"/>
      <c r="E39" s="39"/>
      <c r="F39" s="40"/>
      <c r="G39" s="41"/>
      <c r="H39" s="170"/>
    </row>
    <row r="40" spans="1:8" x14ac:dyDescent="0.2">
      <c r="A40" s="180"/>
      <c r="B40" s="37"/>
      <c r="D40" s="17"/>
      <c r="E40" s="39"/>
      <c r="F40" s="40"/>
      <c r="G40" s="41"/>
      <c r="H40" s="170"/>
    </row>
    <row r="41" spans="1:8" x14ac:dyDescent="0.2">
      <c r="A41" s="180"/>
      <c r="B41" s="37"/>
      <c r="D41" s="17"/>
      <c r="E41" s="39"/>
      <c r="F41" s="40"/>
      <c r="G41" s="41"/>
      <c r="H41" s="170"/>
    </row>
    <row r="42" spans="1:8" x14ac:dyDescent="0.2">
      <c r="A42" s="180"/>
      <c r="B42" s="37"/>
      <c r="D42" s="17"/>
      <c r="E42" s="39"/>
      <c r="F42" s="40"/>
      <c r="G42" s="41"/>
      <c r="H42" s="170"/>
    </row>
    <row r="43" spans="1:8" x14ac:dyDescent="0.2">
      <c r="A43" s="180"/>
      <c r="B43" s="37"/>
      <c r="D43" s="17"/>
      <c r="E43" s="39"/>
      <c r="F43" s="40"/>
      <c r="G43" s="41"/>
      <c r="H43" s="170"/>
    </row>
    <row r="44" spans="1:8" x14ac:dyDescent="0.2">
      <c r="A44" s="180"/>
      <c r="B44" s="37"/>
      <c r="D44" s="17"/>
      <c r="E44" s="39"/>
      <c r="F44" s="40"/>
      <c r="G44" s="41"/>
      <c r="H44" s="170"/>
    </row>
    <row r="45" spans="1:8" x14ac:dyDescent="0.2">
      <c r="A45" s="180"/>
      <c r="B45" s="37"/>
      <c r="D45" s="17"/>
      <c r="E45" s="39"/>
      <c r="F45" s="40"/>
      <c r="G45" s="41"/>
      <c r="H45" s="170"/>
    </row>
    <row r="46" spans="1:8" x14ac:dyDescent="0.2">
      <c r="A46" s="180"/>
      <c r="B46" s="37"/>
      <c r="D46" s="17"/>
      <c r="E46" s="39"/>
      <c r="F46" s="40"/>
      <c r="G46" s="41"/>
      <c r="H46" s="170"/>
    </row>
    <row r="47" spans="1:8" x14ac:dyDescent="0.2">
      <c r="A47" s="180"/>
      <c r="B47" s="37"/>
      <c r="D47" s="17"/>
      <c r="E47" s="39"/>
      <c r="F47" s="40"/>
      <c r="G47" s="41"/>
      <c r="H47" s="170"/>
    </row>
    <row r="48" spans="1:8" x14ac:dyDescent="0.2">
      <c r="A48" s="180"/>
      <c r="B48" s="37"/>
      <c r="D48" s="17"/>
      <c r="E48" s="39"/>
      <c r="F48" s="40"/>
      <c r="G48" s="41"/>
      <c r="H48" s="170"/>
    </row>
    <row r="49" spans="1:8" x14ac:dyDescent="0.2">
      <c r="A49" s="180"/>
      <c r="B49" s="37"/>
      <c r="D49" s="17"/>
      <c r="E49" s="39"/>
      <c r="F49" s="40"/>
      <c r="G49" s="41"/>
      <c r="H49" s="170"/>
    </row>
    <row r="50" spans="1:8" x14ac:dyDescent="0.2">
      <c r="A50" s="180"/>
      <c r="B50" s="37"/>
      <c r="D50" s="17"/>
      <c r="E50" s="39"/>
      <c r="F50" s="40"/>
      <c r="G50" s="41"/>
      <c r="H50" s="170"/>
    </row>
    <row r="51" spans="1:8" x14ac:dyDescent="0.2">
      <c r="A51" s="180"/>
      <c r="B51" s="37"/>
      <c r="D51" s="17"/>
      <c r="E51" s="39"/>
      <c r="F51" s="40"/>
      <c r="G51" s="41"/>
      <c r="H51" s="170"/>
    </row>
    <row r="52" spans="1:8" x14ac:dyDescent="0.2">
      <c r="A52" s="180"/>
      <c r="B52" s="37"/>
      <c r="D52" s="17"/>
      <c r="E52" s="39"/>
      <c r="F52" s="40"/>
      <c r="G52" s="41"/>
      <c r="H52" s="170"/>
    </row>
    <row r="53" spans="1:8" x14ac:dyDescent="0.2">
      <c r="A53" s="180"/>
      <c r="B53" s="37"/>
      <c r="D53" s="17"/>
      <c r="E53" s="39"/>
      <c r="F53" s="40"/>
      <c r="G53" s="41"/>
      <c r="H53" s="170"/>
    </row>
    <row r="54" spans="1:8" x14ac:dyDescent="0.2">
      <c r="A54" s="180"/>
      <c r="B54" s="37"/>
      <c r="D54" s="17"/>
      <c r="E54" s="39"/>
      <c r="F54" s="40"/>
      <c r="G54" s="41"/>
      <c r="H54" s="170"/>
    </row>
    <row r="55" spans="1:8" s="45" customFormat="1" x14ac:dyDescent="0.2">
      <c r="A55" s="524" t="s">
        <v>84</v>
      </c>
      <c r="B55" s="524"/>
      <c r="C55" s="524"/>
      <c r="D55" s="524"/>
      <c r="E55" s="524"/>
      <c r="F55" s="524"/>
      <c r="G55" s="524"/>
      <c r="H55" s="521"/>
    </row>
    <row r="56" spans="1:8" s="45" customFormat="1" ht="23.45" customHeight="1" x14ac:dyDescent="0.2">
      <c r="A56" s="524"/>
      <c r="B56" s="524"/>
      <c r="C56" s="524"/>
      <c r="D56" s="524"/>
      <c r="E56" s="524"/>
      <c r="F56" s="524"/>
      <c r="G56" s="524"/>
      <c r="H56" s="522"/>
    </row>
  </sheetData>
  <mergeCells count="20">
    <mergeCell ref="B26:D26"/>
    <mergeCell ref="C20:D20"/>
    <mergeCell ref="C21:D21"/>
    <mergeCell ref="C22:D22"/>
    <mergeCell ref="H1:H2"/>
    <mergeCell ref="H55:H56"/>
    <mergeCell ref="A1:A2"/>
    <mergeCell ref="B1:D2"/>
    <mergeCell ref="E1:E2"/>
    <mergeCell ref="F1:F2"/>
    <mergeCell ref="A55:G56"/>
    <mergeCell ref="G1:G2"/>
    <mergeCell ref="B4:D4"/>
    <mergeCell ref="B6:D6"/>
    <mergeCell ref="B8:D9"/>
    <mergeCell ref="B17:D17"/>
    <mergeCell ref="C19:D19"/>
    <mergeCell ref="B15:D15"/>
    <mergeCell ref="B24:D24"/>
    <mergeCell ref="B11:D11"/>
  </mergeCells>
  <phoneticPr fontId="2" type="noConversion"/>
  <conditionalFormatting sqref="E25:E26">
    <cfRule type="cellIs" dxfId="55" priority="5" stopIfTrue="1" operator="lessThan">
      <formula>#REF!-#REF!</formula>
    </cfRule>
    <cfRule type="cellIs" dxfId="54" priority="6" stopIfTrue="1" operator="greaterThan">
      <formula>#REF!+#REF!</formula>
    </cfRule>
  </conditionalFormatting>
  <conditionalFormatting sqref="F25:G27">
    <cfRule type="cellIs" dxfId="53" priority="3" stopIfTrue="1" operator="lessThan">
      <formula>#REF!-#REF!</formula>
    </cfRule>
    <cfRule type="cellIs" dxfId="52" priority="4" stopIfTrue="1" operator="greaterThan">
      <formula>#REF!+#REF!</formula>
    </cfRule>
  </conditionalFormatting>
  <conditionalFormatting sqref="G25:G26">
    <cfRule type="cellIs" dxfId="51" priority="1" stopIfTrue="1" operator="lessThan">
      <formula>#REF!-#REF!</formula>
    </cfRule>
    <cfRule type="cellIs" dxfId="50" priority="2" stopIfTrue="1" operator="greaterThan">
      <formula>#REF!+#REF!</formula>
    </cfRule>
  </conditionalFormatting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1700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48"/>
  <sheetViews>
    <sheetView view="pageBreakPreview" zoomScaleNormal="100" zoomScaleSheetLayoutView="100" workbookViewId="0">
      <selection activeCell="H47" sqref="H47:H48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5.42578125" style="20" customWidth="1"/>
    <col min="9" max="16384" width="9.140625" style="21"/>
  </cols>
  <sheetData>
    <row r="1" spans="1:8" ht="12.75" customHeight="1" x14ac:dyDescent="0.2">
      <c r="A1" s="512" t="s">
        <v>0</v>
      </c>
      <c r="B1" s="511" t="s">
        <v>1</v>
      </c>
      <c r="C1" s="511"/>
      <c r="D1" s="511"/>
      <c r="E1" s="512" t="s">
        <v>2</v>
      </c>
      <c r="F1" s="513" t="s">
        <v>85</v>
      </c>
      <c r="G1" s="554" t="s">
        <v>3</v>
      </c>
      <c r="H1" s="505" t="s">
        <v>212</v>
      </c>
    </row>
    <row r="2" spans="1:8" x14ac:dyDescent="0.2">
      <c r="A2" s="512"/>
      <c r="B2" s="511"/>
      <c r="C2" s="511"/>
      <c r="D2" s="511"/>
      <c r="E2" s="512"/>
      <c r="F2" s="514"/>
      <c r="G2" s="554"/>
      <c r="H2" s="506"/>
    </row>
    <row r="3" spans="1:8" x14ac:dyDescent="0.2">
      <c r="A3" s="172"/>
      <c r="B3" s="24"/>
      <c r="C3" s="25"/>
      <c r="D3" s="26"/>
      <c r="E3" s="114"/>
      <c r="F3" s="40"/>
      <c r="G3" s="41"/>
      <c r="H3" s="170"/>
    </row>
    <row r="4" spans="1:8" x14ac:dyDescent="0.2">
      <c r="A4" s="162">
        <v>1800</v>
      </c>
      <c r="B4" s="576" t="s">
        <v>204</v>
      </c>
      <c r="C4" s="577"/>
      <c r="D4" s="578"/>
      <c r="E4" s="55"/>
      <c r="F4" s="55"/>
      <c r="G4" s="41"/>
      <c r="H4" s="170"/>
    </row>
    <row r="5" spans="1:8" ht="17.25" customHeight="1" x14ac:dyDescent="0.2">
      <c r="A5" s="200" t="s">
        <v>175</v>
      </c>
      <c r="B5" s="159"/>
      <c r="C5" s="160"/>
      <c r="D5" s="160"/>
      <c r="E5" s="55"/>
      <c r="F5" s="55"/>
      <c r="G5" s="153"/>
      <c r="H5" s="169"/>
    </row>
    <row r="6" spans="1:8" ht="16.5" customHeight="1" x14ac:dyDescent="0.2">
      <c r="A6" s="200"/>
      <c r="B6" s="568" t="s">
        <v>179</v>
      </c>
      <c r="C6" s="569"/>
      <c r="D6" s="570"/>
      <c r="E6" s="55"/>
      <c r="F6" s="55"/>
      <c r="G6" s="153"/>
      <c r="H6" s="169"/>
    </row>
    <row r="7" spans="1:8" ht="18.75" customHeight="1" x14ac:dyDescent="0.2">
      <c r="A7" s="200"/>
      <c r="B7" s="485" t="s">
        <v>180</v>
      </c>
      <c r="C7" s="574"/>
      <c r="D7" s="486"/>
      <c r="E7" s="104" t="s">
        <v>205</v>
      </c>
      <c r="F7" s="131">
        <v>580</v>
      </c>
      <c r="G7" s="165"/>
      <c r="H7" s="201"/>
    </row>
    <row r="8" spans="1:8" ht="18" customHeight="1" x14ac:dyDescent="0.2">
      <c r="A8" s="200"/>
      <c r="B8" s="485" t="s">
        <v>181</v>
      </c>
      <c r="C8" s="574"/>
      <c r="D8" s="486"/>
      <c r="E8" s="104" t="s">
        <v>205</v>
      </c>
      <c r="F8" s="131">
        <v>310</v>
      </c>
      <c r="G8" s="165"/>
      <c r="H8" s="201"/>
    </row>
    <row r="9" spans="1:8" ht="18.75" customHeight="1" x14ac:dyDescent="0.2">
      <c r="A9" s="200"/>
      <c r="B9" s="485" t="s">
        <v>182</v>
      </c>
      <c r="C9" s="574"/>
      <c r="D9" s="486"/>
      <c r="E9" s="104" t="s">
        <v>205</v>
      </c>
      <c r="F9" s="131">
        <v>150</v>
      </c>
      <c r="G9" s="165"/>
      <c r="H9" s="201"/>
    </row>
    <row r="10" spans="1:8" ht="18" customHeight="1" x14ac:dyDescent="0.2">
      <c r="A10" s="162"/>
      <c r="B10" s="485" t="s">
        <v>183</v>
      </c>
      <c r="C10" s="574"/>
      <c r="D10" s="486"/>
      <c r="E10" s="104" t="s">
        <v>205</v>
      </c>
      <c r="F10" s="131">
        <v>44</v>
      </c>
      <c r="G10" s="165"/>
      <c r="H10" s="201"/>
    </row>
    <row r="11" spans="1:8" ht="17.25" customHeight="1" x14ac:dyDescent="0.2">
      <c r="A11" s="200"/>
      <c r="B11" s="485" t="s">
        <v>184</v>
      </c>
      <c r="C11" s="574"/>
      <c r="D11" s="486"/>
      <c r="E11" s="104" t="s">
        <v>205</v>
      </c>
      <c r="F11" s="131">
        <v>44</v>
      </c>
      <c r="G11" s="165"/>
      <c r="H11" s="201"/>
    </row>
    <row r="12" spans="1:8" ht="18.75" customHeight="1" x14ac:dyDescent="0.2">
      <c r="A12" s="200"/>
      <c r="B12" s="483" t="s">
        <v>185</v>
      </c>
      <c r="C12" s="564"/>
      <c r="D12" s="484"/>
      <c r="E12" s="104" t="s">
        <v>205</v>
      </c>
      <c r="F12" s="131">
        <v>44</v>
      </c>
      <c r="G12" s="165"/>
      <c r="H12" s="201"/>
    </row>
    <row r="13" spans="1:8" x14ac:dyDescent="0.2">
      <c r="A13" s="200" t="s">
        <v>176</v>
      </c>
      <c r="B13" s="115"/>
      <c r="C13" s="161"/>
      <c r="D13" s="161"/>
      <c r="E13" s="62"/>
      <c r="F13" s="40"/>
      <c r="G13" s="163"/>
      <c r="H13" s="169"/>
    </row>
    <row r="14" spans="1:8" ht="18" customHeight="1" x14ac:dyDescent="0.2">
      <c r="A14" s="200"/>
      <c r="B14" s="568" t="s">
        <v>186</v>
      </c>
      <c r="C14" s="569"/>
      <c r="D14" s="570"/>
      <c r="E14" s="62"/>
      <c r="F14" s="40"/>
      <c r="G14" s="163"/>
      <c r="H14" s="169"/>
    </row>
    <row r="15" spans="1:8" ht="15.75" customHeight="1" x14ac:dyDescent="0.2">
      <c r="A15" s="200"/>
      <c r="B15" s="485" t="s">
        <v>187</v>
      </c>
      <c r="C15" s="574"/>
      <c r="D15" s="486"/>
      <c r="E15" s="104" t="s">
        <v>205</v>
      </c>
      <c r="F15" s="131">
        <v>200</v>
      </c>
      <c r="G15" s="165"/>
      <c r="H15" s="201"/>
    </row>
    <row r="16" spans="1:8" ht="18.75" customHeight="1" x14ac:dyDescent="0.2">
      <c r="A16" s="200"/>
      <c r="B16" s="485" t="s">
        <v>188</v>
      </c>
      <c r="C16" s="574"/>
      <c r="D16" s="486"/>
      <c r="E16" s="104" t="s">
        <v>205</v>
      </c>
      <c r="F16" s="131">
        <v>40</v>
      </c>
      <c r="G16" s="165"/>
      <c r="H16" s="201"/>
    </row>
    <row r="17" spans="1:8" ht="16.5" customHeight="1" x14ac:dyDescent="0.2">
      <c r="A17" s="200"/>
      <c r="B17" s="485" t="s">
        <v>189</v>
      </c>
      <c r="C17" s="574"/>
      <c r="D17" s="486"/>
      <c r="E17" s="104" t="s">
        <v>205</v>
      </c>
      <c r="F17" s="131">
        <v>40</v>
      </c>
      <c r="G17" s="165"/>
      <c r="H17" s="201"/>
    </row>
    <row r="18" spans="1:8" ht="16.5" customHeight="1" x14ac:dyDescent="0.2">
      <c r="A18" s="200"/>
      <c r="B18" s="485" t="s">
        <v>190</v>
      </c>
      <c r="C18" s="574"/>
      <c r="D18" s="486"/>
      <c r="E18" s="104" t="s">
        <v>205</v>
      </c>
      <c r="F18" s="131">
        <v>38</v>
      </c>
      <c r="G18" s="165"/>
      <c r="H18" s="201"/>
    </row>
    <row r="19" spans="1:8" ht="16.5" customHeight="1" x14ac:dyDescent="0.2">
      <c r="A19" s="200"/>
      <c r="B19" s="485" t="s">
        <v>191</v>
      </c>
      <c r="C19" s="574"/>
      <c r="D19" s="486"/>
      <c r="E19" s="104" t="s">
        <v>205</v>
      </c>
      <c r="F19" s="131">
        <v>20</v>
      </c>
      <c r="G19" s="165"/>
      <c r="H19" s="201"/>
    </row>
    <row r="20" spans="1:8" ht="17.25" customHeight="1" x14ac:dyDescent="0.2">
      <c r="A20" s="200"/>
      <c r="B20" s="485" t="s">
        <v>192</v>
      </c>
      <c r="C20" s="574"/>
      <c r="D20" s="486"/>
      <c r="E20" s="104" t="s">
        <v>205</v>
      </c>
      <c r="F20" s="131">
        <v>24</v>
      </c>
      <c r="G20" s="165"/>
      <c r="H20" s="201"/>
    </row>
    <row r="21" spans="1:8" ht="17.25" customHeight="1" x14ac:dyDescent="0.2">
      <c r="A21" s="200"/>
      <c r="B21" s="485" t="s">
        <v>193</v>
      </c>
      <c r="C21" s="574"/>
      <c r="D21" s="486"/>
      <c r="E21" s="104" t="s">
        <v>205</v>
      </c>
      <c r="F21" s="131">
        <v>24</v>
      </c>
      <c r="G21" s="165"/>
      <c r="H21" s="201"/>
    </row>
    <row r="22" spans="1:8" ht="17.25" customHeight="1" x14ac:dyDescent="0.2">
      <c r="A22" s="200"/>
      <c r="B22" s="485" t="s">
        <v>194</v>
      </c>
      <c r="C22" s="574"/>
      <c r="D22" s="486"/>
      <c r="E22" s="104" t="s">
        <v>205</v>
      </c>
      <c r="F22" s="131">
        <v>24</v>
      </c>
      <c r="G22" s="165"/>
      <c r="H22" s="201"/>
    </row>
    <row r="23" spans="1:8" ht="18.75" customHeight="1" x14ac:dyDescent="0.2">
      <c r="A23" s="200"/>
      <c r="B23" s="485" t="s">
        <v>195</v>
      </c>
      <c r="C23" s="574"/>
      <c r="D23" s="486"/>
      <c r="E23" s="104" t="s">
        <v>205</v>
      </c>
      <c r="F23" s="131">
        <v>80</v>
      </c>
      <c r="G23" s="165"/>
      <c r="H23" s="201"/>
    </row>
    <row r="24" spans="1:8" ht="18.75" customHeight="1" x14ac:dyDescent="0.2">
      <c r="A24" s="200"/>
      <c r="B24" s="485" t="s">
        <v>196</v>
      </c>
      <c r="C24" s="574"/>
      <c r="D24" s="486"/>
      <c r="E24" s="104" t="s">
        <v>205</v>
      </c>
      <c r="F24" s="131">
        <v>80</v>
      </c>
      <c r="G24" s="165"/>
      <c r="H24" s="201"/>
    </row>
    <row r="25" spans="1:8" ht="18" customHeight="1" x14ac:dyDescent="0.2">
      <c r="A25" s="200" t="s">
        <v>177</v>
      </c>
      <c r="B25" s="115"/>
      <c r="C25" s="161"/>
      <c r="D25" s="161"/>
      <c r="E25" s="62"/>
      <c r="F25" s="40"/>
      <c r="G25" s="163"/>
      <c r="H25" s="198"/>
    </row>
    <row r="26" spans="1:8" ht="18.75" customHeight="1" x14ac:dyDescent="0.2">
      <c r="A26" s="200"/>
      <c r="B26" s="532" t="s">
        <v>197</v>
      </c>
      <c r="C26" s="533"/>
      <c r="D26" s="579"/>
      <c r="E26" s="62"/>
      <c r="F26" s="40"/>
      <c r="G26" s="163"/>
      <c r="H26" s="198"/>
    </row>
    <row r="27" spans="1:8" ht="18" customHeight="1" x14ac:dyDescent="0.2">
      <c r="A27" s="200"/>
      <c r="B27" s="485" t="s">
        <v>198</v>
      </c>
      <c r="C27" s="574"/>
      <c r="D27" s="486"/>
      <c r="E27" s="104" t="s">
        <v>206</v>
      </c>
      <c r="F27" s="131">
        <v>1</v>
      </c>
      <c r="G27" s="165">
        <v>45000</v>
      </c>
      <c r="H27" s="201"/>
    </row>
    <row r="28" spans="1:8" ht="31.5" customHeight="1" x14ac:dyDescent="0.2">
      <c r="A28" s="200"/>
      <c r="B28" s="485" t="s">
        <v>199</v>
      </c>
      <c r="C28" s="574"/>
      <c r="D28" s="486"/>
      <c r="E28" s="104" t="s">
        <v>18</v>
      </c>
      <c r="F28" s="131">
        <v>45000</v>
      </c>
      <c r="G28" s="165"/>
      <c r="H28" s="201"/>
    </row>
    <row r="29" spans="1:8" x14ac:dyDescent="0.2">
      <c r="A29" s="200" t="s">
        <v>178</v>
      </c>
      <c r="B29" s="115"/>
      <c r="C29" s="161"/>
      <c r="D29" s="161"/>
      <c r="E29" s="62"/>
      <c r="F29" s="40"/>
      <c r="G29" s="163"/>
      <c r="H29" s="196"/>
    </row>
    <row r="30" spans="1:8" ht="19.5" customHeight="1" x14ac:dyDescent="0.2">
      <c r="A30" s="180"/>
      <c r="B30" s="568" t="s">
        <v>200</v>
      </c>
      <c r="C30" s="569"/>
      <c r="D30" s="570"/>
      <c r="E30" s="62"/>
      <c r="F30" s="40"/>
      <c r="G30" s="163"/>
      <c r="H30" s="196"/>
    </row>
    <row r="31" spans="1:8" ht="20.25" customHeight="1" x14ac:dyDescent="0.2">
      <c r="A31" s="180"/>
      <c r="B31" s="485" t="s">
        <v>201</v>
      </c>
      <c r="C31" s="574"/>
      <c r="D31" s="486"/>
      <c r="E31" s="104" t="s">
        <v>40</v>
      </c>
      <c r="F31" s="131">
        <v>120</v>
      </c>
      <c r="G31" s="165"/>
      <c r="H31" s="201"/>
    </row>
    <row r="32" spans="1:8" ht="18" customHeight="1" x14ac:dyDescent="0.2">
      <c r="A32" s="180"/>
      <c r="B32" s="485" t="s">
        <v>202</v>
      </c>
      <c r="C32" s="574"/>
      <c r="D32" s="486"/>
      <c r="E32" s="104" t="s">
        <v>40</v>
      </c>
      <c r="F32" s="131">
        <v>160</v>
      </c>
      <c r="G32" s="165"/>
      <c r="H32" s="201"/>
    </row>
    <row r="33" spans="1:8" ht="35.25" customHeight="1" x14ac:dyDescent="0.2">
      <c r="A33" s="180"/>
      <c r="B33" s="485" t="s">
        <v>203</v>
      </c>
      <c r="C33" s="574"/>
      <c r="D33" s="486"/>
      <c r="E33" s="104" t="s">
        <v>40</v>
      </c>
      <c r="F33" s="131">
        <v>80</v>
      </c>
      <c r="G33" s="165"/>
      <c r="H33" s="201"/>
    </row>
    <row r="34" spans="1:8" x14ac:dyDescent="0.2">
      <c r="A34" s="180"/>
      <c r="B34" s="37"/>
      <c r="D34" s="17"/>
      <c r="E34" s="39"/>
      <c r="F34" s="40"/>
      <c r="G34" s="41"/>
      <c r="H34" s="170"/>
    </row>
    <row r="35" spans="1:8" x14ac:dyDescent="0.2">
      <c r="A35" s="180"/>
      <c r="B35" s="37"/>
      <c r="D35" s="17"/>
      <c r="E35" s="39"/>
      <c r="F35" s="40"/>
      <c r="G35" s="41"/>
      <c r="H35" s="170"/>
    </row>
    <row r="36" spans="1:8" x14ac:dyDescent="0.2">
      <c r="A36" s="180"/>
      <c r="B36" s="37"/>
      <c r="D36" s="17"/>
      <c r="E36" s="39"/>
      <c r="F36" s="40"/>
      <c r="G36" s="41"/>
      <c r="H36" s="170"/>
    </row>
    <row r="37" spans="1:8" x14ac:dyDescent="0.2">
      <c r="A37" s="180"/>
      <c r="B37" s="37"/>
      <c r="D37" s="17"/>
      <c r="E37" s="39"/>
      <c r="F37" s="40"/>
      <c r="G37" s="41"/>
      <c r="H37" s="170"/>
    </row>
    <row r="38" spans="1:8" x14ac:dyDescent="0.2">
      <c r="A38" s="180"/>
      <c r="B38" s="37"/>
      <c r="D38" s="17"/>
      <c r="E38" s="39"/>
      <c r="F38" s="40"/>
      <c r="G38" s="41"/>
      <c r="H38" s="170"/>
    </row>
    <row r="39" spans="1:8" x14ac:dyDescent="0.2">
      <c r="A39" s="180"/>
      <c r="B39" s="37"/>
      <c r="D39" s="17"/>
      <c r="E39" s="39"/>
      <c r="F39" s="40"/>
      <c r="G39" s="41"/>
      <c r="H39" s="170"/>
    </row>
    <row r="40" spans="1:8" x14ac:dyDescent="0.2">
      <c r="A40" s="180"/>
      <c r="B40" s="37"/>
      <c r="D40" s="17"/>
      <c r="E40" s="39"/>
      <c r="F40" s="40"/>
      <c r="G40" s="41"/>
      <c r="H40" s="170"/>
    </row>
    <row r="41" spans="1:8" x14ac:dyDescent="0.2">
      <c r="A41" s="180"/>
      <c r="B41" s="37"/>
      <c r="D41" s="17"/>
      <c r="E41" s="39"/>
      <c r="F41" s="40"/>
      <c r="G41" s="41"/>
      <c r="H41" s="170"/>
    </row>
    <row r="42" spans="1:8" x14ac:dyDescent="0.2">
      <c r="A42" s="180"/>
      <c r="B42" s="37"/>
      <c r="D42" s="17"/>
      <c r="E42" s="39"/>
      <c r="F42" s="40"/>
      <c r="G42" s="41"/>
      <c r="H42" s="170"/>
    </row>
    <row r="43" spans="1:8" x14ac:dyDescent="0.2">
      <c r="A43" s="180"/>
      <c r="B43" s="37"/>
      <c r="D43" s="17"/>
      <c r="E43" s="39"/>
      <c r="F43" s="40"/>
      <c r="G43" s="41"/>
      <c r="H43" s="170"/>
    </row>
    <row r="44" spans="1:8" x14ac:dyDescent="0.2">
      <c r="A44" s="180"/>
      <c r="B44" s="37"/>
      <c r="D44" s="17"/>
      <c r="E44" s="39"/>
      <c r="F44" s="40"/>
      <c r="G44" s="41"/>
      <c r="H44" s="170"/>
    </row>
    <row r="45" spans="1:8" x14ac:dyDescent="0.2">
      <c r="A45" s="180"/>
      <c r="B45" s="37"/>
      <c r="D45" s="17"/>
      <c r="E45" s="39"/>
      <c r="F45" s="40"/>
      <c r="G45" s="41"/>
      <c r="H45" s="170"/>
    </row>
    <row r="46" spans="1:8" x14ac:dyDescent="0.2">
      <c r="A46" s="180"/>
      <c r="B46" s="37"/>
      <c r="D46" s="17"/>
      <c r="E46" s="39"/>
      <c r="F46" s="40"/>
      <c r="G46" s="41"/>
      <c r="H46" s="170"/>
    </row>
    <row r="47" spans="1:8" s="45" customFormat="1" x14ac:dyDescent="0.2">
      <c r="A47" s="524" t="s">
        <v>84</v>
      </c>
      <c r="B47" s="524"/>
      <c r="C47" s="524"/>
      <c r="D47" s="524"/>
      <c r="E47" s="524"/>
      <c r="F47" s="524"/>
      <c r="G47" s="524"/>
      <c r="H47" s="521"/>
    </row>
    <row r="48" spans="1:8" s="45" customFormat="1" x14ac:dyDescent="0.2">
      <c r="A48" s="524"/>
      <c r="B48" s="524"/>
      <c r="C48" s="524"/>
      <c r="D48" s="524"/>
      <c r="E48" s="524"/>
      <c r="F48" s="524"/>
      <c r="G48" s="524"/>
      <c r="H48" s="522"/>
    </row>
  </sheetData>
  <mergeCells count="34">
    <mergeCell ref="B16:D16"/>
    <mergeCell ref="B17:D17"/>
    <mergeCell ref="B18:D18"/>
    <mergeCell ref="B20:D20"/>
    <mergeCell ref="B32:D32"/>
    <mergeCell ref="B23:D23"/>
    <mergeCell ref="B24:D24"/>
    <mergeCell ref="B26:D26"/>
    <mergeCell ref="B27:D27"/>
    <mergeCell ref="B30:D30"/>
    <mergeCell ref="B31:D31"/>
    <mergeCell ref="A47:G48"/>
    <mergeCell ref="H47:H48"/>
    <mergeCell ref="B28:D28"/>
    <mergeCell ref="B33:D33"/>
    <mergeCell ref="B6:D6"/>
    <mergeCell ref="B8:D8"/>
    <mergeCell ref="B22:D22"/>
    <mergeCell ref="B9:D9"/>
    <mergeCell ref="B10:D10"/>
    <mergeCell ref="B7:D7"/>
    <mergeCell ref="B11:D11"/>
    <mergeCell ref="B12:D12"/>
    <mergeCell ref="B14:D14"/>
    <mergeCell ref="B19:D19"/>
    <mergeCell ref="B21:D21"/>
    <mergeCell ref="B15:D15"/>
    <mergeCell ref="G1:G2"/>
    <mergeCell ref="H1:H2"/>
    <mergeCell ref="B4:D4"/>
    <mergeCell ref="A1:A2"/>
    <mergeCell ref="B1:D2"/>
    <mergeCell ref="E1:E2"/>
    <mergeCell ref="F1:F2"/>
  </mergeCells>
  <conditionalFormatting sqref="E7:E33">
    <cfRule type="cellIs" dxfId="49" priority="9" stopIfTrue="1" operator="lessThan">
      <formula>#REF!-#REF!</formula>
    </cfRule>
    <cfRule type="cellIs" dxfId="48" priority="10" stopIfTrue="1" operator="greaterThan">
      <formula>#REF!+#REF!</formula>
    </cfRule>
  </conditionalFormatting>
  <conditionalFormatting sqref="F7:F34">
    <cfRule type="cellIs" dxfId="47" priority="7" stopIfTrue="1" operator="lessThan">
      <formula>#REF!-#REF!</formula>
    </cfRule>
    <cfRule type="cellIs" dxfId="46" priority="8" stopIfTrue="1" operator="greaterThan">
      <formula>#REF!+#REF!</formula>
    </cfRule>
  </conditionalFormatting>
  <conditionalFormatting sqref="G7:G24">
    <cfRule type="cellIs" dxfId="45" priority="3" stopIfTrue="1" operator="lessThan">
      <formula>#REF!-#REF!</formula>
    </cfRule>
    <cfRule type="cellIs" dxfId="44" priority="4" stopIfTrue="1" operator="greaterThan">
      <formula>#REF!+#REF!</formula>
    </cfRule>
  </conditionalFormatting>
  <conditionalFormatting sqref="G7:G33">
    <cfRule type="cellIs" dxfId="43" priority="5" stopIfTrue="1" operator="lessThan">
      <formula>#REF!-#REF!</formula>
    </cfRule>
    <cfRule type="cellIs" dxfId="42" priority="6" stopIfTrue="1" operator="greaterThan">
      <formula>#REF!+#REF!</formula>
    </cfRule>
  </conditionalFormatting>
  <conditionalFormatting sqref="G31:G33">
    <cfRule type="cellIs" dxfId="41" priority="1" stopIfTrue="1" operator="lessThan">
      <formula>#REF!-#REF!</formula>
    </cfRule>
    <cfRule type="cellIs" dxfId="40" priority="2" stopIfTrue="1" operator="greaterThan">
      <formula>#REF!+#REF!</formula>
    </cfRule>
  </conditionalFormatting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1800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zoomScale="115" zoomScaleNormal="100" zoomScaleSheetLayoutView="115" workbookViewId="0">
      <selection activeCell="B7" sqref="B7:D7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9.7109375" style="44" customWidth="1"/>
    <col min="7" max="7" width="11.85546875" style="20" customWidth="1"/>
    <col min="8" max="8" width="17.5703125" style="20" customWidth="1"/>
    <col min="9" max="16384" width="9.140625" style="21"/>
  </cols>
  <sheetData>
    <row r="1" spans="1:8" ht="12.75" customHeight="1" x14ac:dyDescent="0.2">
      <c r="A1" s="512" t="s">
        <v>0</v>
      </c>
      <c r="B1" s="511" t="s">
        <v>1</v>
      </c>
      <c r="C1" s="511"/>
      <c r="D1" s="511"/>
      <c r="E1" s="512" t="s">
        <v>2</v>
      </c>
      <c r="F1" s="513" t="s">
        <v>85</v>
      </c>
      <c r="G1" s="554" t="s">
        <v>3</v>
      </c>
      <c r="H1" s="505" t="s">
        <v>212</v>
      </c>
    </row>
    <row r="2" spans="1:8" x14ac:dyDescent="0.2">
      <c r="A2" s="512"/>
      <c r="B2" s="511"/>
      <c r="C2" s="511"/>
      <c r="D2" s="511"/>
      <c r="E2" s="512"/>
      <c r="F2" s="514"/>
      <c r="G2" s="554"/>
      <c r="H2" s="506"/>
    </row>
    <row r="3" spans="1:8" x14ac:dyDescent="0.2">
      <c r="A3" s="173"/>
      <c r="B3" s="24"/>
      <c r="C3" s="25"/>
      <c r="D3" s="26"/>
      <c r="E3" s="27"/>
      <c r="F3" s="28"/>
      <c r="G3" s="29"/>
      <c r="H3" s="167"/>
    </row>
    <row r="4" spans="1:8" x14ac:dyDescent="0.2">
      <c r="A4" s="193">
        <v>2100</v>
      </c>
      <c r="B4" s="580" t="s">
        <v>207</v>
      </c>
      <c r="C4" s="581"/>
      <c r="D4" s="582"/>
      <c r="E4" s="55"/>
      <c r="F4" s="55"/>
      <c r="G4" s="41"/>
      <c r="H4" s="170"/>
    </row>
    <row r="5" spans="1:8" x14ac:dyDescent="0.2">
      <c r="A5" s="193"/>
      <c r="B5" s="132"/>
      <c r="C5" s="302"/>
      <c r="D5" s="302"/>
      <c r="E5" s="55"/>
      <c r="F5" s="55"/>
      <c r="G5" s="41"/>
      <c r="H5" s="170"/>
    </row>
    <row r="6" spans="1:8" x14ac:dyDescent="0.2">
      <c r="A6" s="193">
        <v>21.01</v>
      </c>
      <c r="B6" s="132" t="s">
        <v>208</v>
      </c>
      <c r="C6" s="302"/>
      <c r="D6" s="302"/>
      <c r="E6" s="55"/>
      <c r="F6" s="55"/>
      <c r="G6" s="153"/>
      <c r="H6" s="169"/>
    </row>
    <row r="7" spans="1:8" ht="34.5" customHeight="1" x14ac:dyDescent="0.2">
      <c r="A7" s="193"/>
      <c r="B7" s="485" t="s">
        <v>211</v>
      </c>
      <c r="C7" s="574"/>
      <c r="D7" s="574"/>
      <c r="E7" s="166"/>
      <c r="F7" s="55"/>
      <c r="G7" s="153"/>
      <c r="H7" s="169"/>
    </row>
    <row r="8" spans="1:8" ht="18" customHeight="1" x14ac:dyDescent="0.2">
      <c r="A8" s="193"/>
      <c r="B8" s="485" t="s">
        <v>209</v>
      </c>
      <c r="C8" s="574"/>
      <c r="D8" s="486"/>
      <c r="E8" s="39" t="s">
        <v>10</v>
      </c>
      <c r="F8" s="40">
        <f>(1980+1200)*1*1.5</f>
        <v>4770</v>
      </c>
      <c r="G8" s="163"/>
      <c r="H8" s="199"/>
    </row>
    <row r="9" spans="1:8" x14ac:dyDescent="0.2">
      <c r="A9" s="193"/>
      <c r="B9" s="115"/>
      <c r="C9" s="161"/>
      <c r="D9" s="161"/>
      <c r="E9" s="39"/>
      <c r="F9" s="40"/>
      <c r="G9" s="163"/>
      <c r="H9" s="199"/>
    </row>
    <row r="10" spans="1:8" x14ac:dyDescent="0.2">
      <c r="A10" s="193">
        <v>21.02</v>
      </c>
      <c r="B10" s="132" t="s">
        <v>210</v>
      </c>
      <c r="C10" s="302"/>
      <c r="D10" s="302"/>
      <c r="E10" s="39" t="s">
        <v>10</v>
      </c>
      <c r="F10" s="40">
        <v>100</v>
      </c>
      <c r="G10" s="163"/>
      <c r="H10" s="199"/>
    </row>
    <row r="11" spans="1:8" x14ac:dyDescent="0.2">
      <c r="A11" s="193"/>
      <c r="B11" s="132"/>
      <c r="C11" s="302"/>
      <c r="D11" s="302"/>
      <c r="E11" s="39"/>
      <c r="F11" s="40"/>
      <c r="G11" s="163"/>
      <c r="H11" s="199"/>
    </row>
    <row r="12" spans="1:8" s="45" customFormat="1" ht="45" customHeight="1" x14ac:dyDescent="0.2">
      <c r="A12" s="322">
        <v>21.19</v>
      </c>
      <c r="B12" s="489" t="s">
        <v>331</v>
      </c>
      <c r="C12" s="583"/>
      <c r="D12" s="490"/>
      <c r="E12" s="96" t="s">
        <v>10</v>
      </c>
      <c r="F12" s="323">
        <v>435</v>
      </c>
      <c r="G12" s="165"/>
      <c r="H12" s="198"/>
    </row>
    <row r="13" spans="1:8" x14ac:dyDescent="0.2">
      <c r="A13" s="193"/>
      <c r="B13" s="132"/>
      <c r="C13" s="302"/>
      <c r="D13" s="302"/>
      <c r="E13" s="39"/>
      <c r="F13" s="40"/>
      <c r="G13" s="163"/>
      <c r="H13" s="199"/>
    </row>
    <row r="14" spans="1:8" x14ac:dyDescent="0.2">
      <c r="A14" s="193"/>
      <c r="B14" s="132"/>
      <c r="C14" s="302"/>
      <c r="D14" s="302"/>
      <c r="E14" s="39"/>
      <c r="F14" s="40"/>
      <c r="G14" s="163"/>
      <c r="H14" s="199"/>
    </row>
    <row r="15" spans="1:8" x14ac:dyDescent="0.2">
      <c r="A15" s="193"/>
      <c r="B15" s="132"/>
      <c r="C15" s="302"/>
      <c r="D15" s="302"/>
      <c r="E15" s="39"/>
      <c r="F15" s="40"/>
      <c r="G15" s="163"/>
      <c r="H15" s="199"/>
    </row>
    <row r="16" spans="1:8" x14ac:dyDescent="0.2">
      <c r="A16" s="193"/>
      <c r="B16" s="132"/>
      <c r="C16" s="302"/>
      <c r="D16" s="302"/>
      <c r="E16" s="39"/>
      <c r="F16" s="40"/>
      <c r="G16" s="163"/>
      <c r="H16" s="199"/>
    </row>
    <row r="17" spans="1:8" x14ac:dyDescent="0.2">
      <c r="A17" s="193"/>
      <c r="B17" s="132"/>
      <c r="C17" s="302"/>
      <c r="D17" s="302"/>
      <c r="E17" s="39"/>
      <c r="F17" s="40"/>
      <c r="G17" s="163"/>
      <c r="H17" s="199"/>
    </row>
    <row r="18" spans="1:8" x14ac:dyDescent="0.2">
      <c r="A18" s="193"/>
      <c r="B18" s="132"/>
      <c r="C18" s="302"/>
      <c r="D18" s="302"/>
      <c r="E18" s="39"/>
      <c r="F18" s="40"/>
      <c r="G18" s="163"/>
      <c r="H18" s="199"/>
    </row>
    <row r="19" spans="1:8" x14ac:dyDescent="0.2">
      <c r="A19" s="193"/>
      <c r="B19" s="132"/>
      <c r="C19" s="302"/>
      <c r="D19" s="302"/>
      <c r="E19" s="39"/>
      <c r="F19" s="40"/>
      <c r="G19" s="163"/>
      <c r="H19" s="199"/>
    </row>
    <row r="20" spans="1:8" x14ac:dyDescent="0.2">
      <c r="A20" s="193"/>
      <c r="B20" s="132"/>
      <c r="C20" s="302"/>
      <c r="D20" s="302"/>
      <c r="E20" s="39"/>
      <c r="F20" s="40"/>
      <c r="G20" s="163"/>
      <c r="H20" s="199"/>
    </row>
    <row r="21" spans="1:8" x14ac:dyDescent="0.2">
      <c r="A21" s="193"/>
      <c r="B21" s="132"/>
      <c r="C21" s="302"/>
      <c r="D21" s="302"/>
      <c r="E21" s="39"/>
      <c r="F21" s="40"/>
      <c r="G21" s="163"/>
      <c r="H21" s="199"/>
    </row>
    <row r="22" spans="1:8" x14ac:dyDescent="0.2">
      <c r="A22" s="193"/>
      <c r="B22" s="132"/>
      <c r="C22" s="302"/>
      <c r="D22" s="302"/>
      <c r="E22" s="39"/>
      <c r="F22" s="40"/>
      <c r="G22" s="163"/>
      <c r="H22" s="199"/>
    </row>
    <row r="23" spans="1:8" x14ac:dyDescent="0.2">
      <c r="A23" s="193"/>
      <c r="B23" s="132"/>
      <c r="C23" s="302"/>
      <c r="D23" s="302"/>
      <c r="E23" s="39"/>
      <c r="F23" s="40"/>
      <c r="G23" s="163"/>
      <c r="H23" s="199"/>
    </row>
    <row r="24" spans="1:8" x14ac:dyDescent="0.2">
      <c r="A24" s="193"/>
      <c r="B24" s="132"/>
      <c r="C24" s="302"/>
      <c r="D24" s="302"/>
      <c r="E24" s="39"/>
      <c r="F24" s="40"/>
      <c r="G24" s="163"/>
      <c r="H24" s="199"/>
    </row>
    <row r="25" spans="1:8" x14ac:dyDescent="0.2">
      <c r="A25" s="193"/>
      <c r="B25" s="132"/>
      <c r="C25" s="302"/>
      <c r="D25" s="302"/>
      <c r="E25" s="39"/>
      <c r="F25" s="40"/>
      <c r="G25" s="163"/>
      <c r="H25" s="199"/>
    </row>
    <row r="26" spans="1:8" x14ac:dyDescent="0.2">
      <c r="A26" s="193"/>
      <c r="B26" s="132"/>
      <c r="C26" s="302"/>
      <c r="D26" s="302"/>
      <c r="E26" s="39"/>
      <c r="F26" s="40"/>
      <c r="G26" s="163"/>
      <c r="H26" s="199"/>
    </row>
    <row r="27" spans="1:8" x14ac:dyDescent="0.2">
      <c r="A27" s="193"/>
      <c r="B27" s="132"/>
      <c r="C27" s="302"/>
      <c r="D27" s="302"/>
      <c r="E27" s="39"/>
      <c r="F27" s="40"/>
      <c r="G27" s="163"/>
      <c r="H27" s="199"/>
    </row>
    <row r="28" spans="1:8" x14ac:dyDescent="0.2">
      <c r="A28" s="193"/>
      <c r="B28" s="132"/>
      <c r="C28" s="302"/>
      <c r="D28" s="302"/>
      <c r="E28" s="39"/>
      <c r="F28" s="40"/>
      <c r="G28" s="163"/>
      <c r="H28" s="199"/>
    </row>
    <row r="29" spans="1:8" x14ac:dyDescent="0.2">
      <c r="A29" s="193"/>
      <c r="B29" s="132"/>
      <c r="C29" s="302"/>
      <c r="D29" s="302"/>
      <c r="E29" s="39"/>
      <c r="F29" s="40"/>
      <c r="G29" s="163"/>
      <c r="H29" s="199"/>
    </row>
    <row r="30" spans="1:8" x14ac:dyDescent="0.2">
      <c r="A30" s="193"/>
      <c r="B30" s="132"/>
      <c r="C30" s="302"/>
      <c r="D30" s="302"/>
      <c r="E30" s="39"/>
      <c r="F30" s="40"/>
      <c r="G30" s="163"/>
      <c r="H30" s="199"/>
    </row>
    <row r="31" spans="1:8" x14ac:dyDescent="0.2">
      <c r="A31" s="193"/>
      <c r="B31" s="132"/>
      <c r="C31" s="302"/>
      <c r="D31" s="302"/>
      <c r="E31" s="39"/>
      <c r="F31" s="40"/>
      <c r="G31" s="163"/>
      <c r="H31" s="199"/>
    </row>
    <row r="32" spans="1:8" x14ac:dyDescent="0.2">
      <c r="A32" s="193"/>
      <c r="B32" s="132"/>
      <c r="C32" s="302"/>
      <c r="D32" s="302"/>
      <c r="E32" s="39"/>
      <c r="F32" s="40"/>
      <c r="G32" s="163"/>
      <c r="H32" s="199"/>
    </row>
    <row r="33" spans="1:8" x14ac:dyDescent="0.2">
      <c r="A33" s="193"/>
      <c r="B33" s="132"/>
      <c r="C33" s="302"/>
      <c r="D33" s="302"/>
      <c r="E33" s="39"/>
      <c r="F33" s="40"/>
      <c r="G33" s="163"/>
      <c r="H33" s="199"/>
    </row>
    <row r="34" spans="1:8" x14ac:dyDescent="0.2">
      <c r="A34" s="193"/>
      <c r="B34" s="132"/>
      <c r="C34" s="302"/>
      <c r="D34" s="302"/>
      <c r="E34" s="39"/>
      <c r="F34" s="40"/>
      <c r="G34" s="163"/>
      <c r="H34" s="199"/>
    </row>
    <row r="35" spans="1:8" x14ac:dyDescent="0.2">
      <c r="A35" s="193"/>
      <c r="B35" s="132"/>
      <c r="C35" s="302"/>
      <c r="D35" s="302"/>
      <c r="E35" s="39"/>
      <c r="F35" s="40"/>
      <c r="G35" s="163"/>
      <c r="H35" s="199"/>
    </row>
    <row r="36" spans="1:8" x14ac:dyDescent="0.2">
      <c r="A36" s="193"/>
      <c r="B36" s="132"/>
      <c r="C36" s="302"/>
      <c r="D36" s="302"/>
      <c r="E36" s="39"/>
      <c r="F36" s="40"/>
      <c r="G36" s="163"/>
      <c r="H36" s="199"/>
    </row>
    <row r="37" spans="1:8" x14ac:dyDescent="0.2">
      <c r="A37" s="193"/>
      <c r="B37" s="132"/>
      <c r="C37" s="302"/>
      <c r="D37" s="302"/>
      <c r="E37" s="39"/>
      <c r="F37" s="40"/>
      <c r="G37" s="163"/>
      <c r="H37" s="199"/>
    </row>
    <row r="38" spans="1:8" x14ac:dyDescent="0.2">
      <c r="A38" s="193"/>
      <c r="B38" s="132"/>
      <c r="C38" s="302"/>
      <c r="D38" s="302"/>
      <c r="E38" s="39"/>
      <c r="F38" s="40"/>
      <c r="G38" s="163"/>
      <c r="H38" s="199"/>
    </row>
    <row r="39" spans="1:8" x14ac:dyDescent="0.2">
      <c r="A39" s="193"/>
      <c r="B39" s="132"/>
      <c r="C39" s="302"/>
      <c r="D39" s="302"/>
      <c r="E39" s="39"/>
      <c r="F39" s="40"/>
      <c r="G39" s="163"/>
      <c r="H39" s="199"/>
    </row>
    <row r="40" spans="1:8" x14ac:dyDescent="0.2">
      <c r="A40" s="193"/>
      <c r="B40" s="132"/>
      <c r="C40" s="302"/>
      <c r="D40" s="302"/>
      <c r="E40" s="39"/>
      <c r="F40" s="40"/>
      <c r="G40" s="163"/>
      <c r="H40" s="199"/>
    </row>
    <row r="41" spans="1:8" x14ac:dyDescent="0.2">
      <c r="A41" s="193"/>
      <c r="B41" s="132"/>
      <c r="C41" s="302"/>
      <c r="D41" s="302"/>
      <c r="E41" s="39"/>
      <c r="F41" s="40"/>
      <c r="G41" s="163"/>
      <c r="H41" s="199"/>
    </row>
    <row r="42" spans="1:8" x14ac:dyDescent="0.2">
      <c r="A42" s="193"/>
      <c r="B42" s="132"/>
      <c r="C42" s="302"/>
      <c r="D42" s="302"/>
      <c r="E42" s="39"/>
      <c r="F42" s="40"/>
      <c r="G42" s="163"/>
      <c r="H42" s="199"/>
    </row>
    <row r="43" spans="1:8" x14ac:dyDescent="0.2">
      <c r="A43" s="193"/>
      <c r="B43" s="132"/>
      <c r="C43" s="302"/>
      <c r="D43" s="302"/>
      <c r="E43" s="39"/>
      <c r="F43" s="40"/>
      <c r="G43" s="163"/>
      <c r="H43" s="199"/>
    </row>
    <row r="44" spans="1:8" x14ac:dyDescent="0.2">
      <c r="A44" s="193"/>
      <c r="B44" s="132"/>
      <c r="C44" s="302"/>
      <c r="D44" s="302"/>
      <c r="E44" s="39"/>
      <c r="F44" s="40"/>
      <c r="G44" s="163"/>
      <c r="H44" s="199"/>
    </row>
    <row r="45" spans="1:8" x14ac:dyDescent="0.2">
      <c r="A45" s="193"/>
      <c r="B45" s="132"/>
      <c r="C45" s="302"/>
      <c r="D45" s="302"/>
      <c r="E45" s="39"/>
      <c r="F45" s="40"/>
      <c r="G45" s="163"/>
      <c r="H45" s="199"/>
    </row>
    <row r="46" spans="1:8" x14ac:dyDescent="0.2">
      <c r="A46" s="193"/>
      <c r="B46" s="132"/>
      <c r="C46" s="302"/>
      <c r="D46" s="302"/>
      <c r="E46" s="39"/>
      <c r="F46" s="40"/>
      <c r="G46" s="163"/>
      <c r="H46" s="199"/>
    </row>
    <row r="47" spans="1:8" x14ac:dyDescent="0.2">
      <c r="A47" s="193"/>
      <c r="B47" s="132"/>
      <c r="C47" s="302"/>
      <c r="D47" s="302"/>
      <c r="E47" s="39"/>
      <c r="F47" s="40"/>
      <c r="G47" s="163"/>
      <c r="H47" s="199"/>
    </row>
    <row r="48" spans="1:8" x14ac:dyDescent="0.2">
      <c r="A48" s="193"/>
      <c r="B48" s="132"/>
      <c r="C48" s="302"/>
      <c r="D48" s="302"/>
      <c r="E48" s="39"/>
      <c r="F48" s="40"/>
      <c r="G48" s="163"/>
      <c r="H48" s="199"/>
    </row>
    <row r="49" spans="1:8" x14ac:dyDescent="0.2">
      <c r="A49" s="193"/>
      <c r="B49" s="132"/>
      <c r="C49" s="302"/>
      <c r="D49" s="302"/>
      <c r="E49" s="39"/>
      <c r="F49" s="40"/>
      <c r="G49" s="163"/>
      <c r="H49" s="199"/>
    </row>
    <row r="50" spans="1:8" x14ac:dyDescent="0.2">
      <c r="A50" s="193"/>
      <c r="B50" s="132"/>
      <c r="C50" s="302"/>
      <c r="D50" s="302"/>
      <c r="E50" s="39"/>
      <c r="F50" s="40"/>
      <c r="G50" s="163"/>
      <c r="H50" s="199"/>
    </row>
    <row r="51" spans="1:8" x14ac:dyDescent="0.2">
      <c r="A51" s="193"/>
      <c r="B51" s="132"/>
      <c r="C51" s="302"/>
      <c r="D51" s="302"/>
      <c r="E51" s="39"/>
      <c r="F51" s="40"/>
      <c r="G51" s="163"/>
      <c r="H51" s="199"/>
    </row>
    <row r="52" spans="1:8" x14ac:dyDescent="0.2">
      <c r="A52" s="193"/>
      <c r="B52" s="132"/>
      <c r="C52" s="302"/>
      <c r="D52" s="302"/>
      <c r="E52" s="39"/>
      <c r="F52" s="40"/>
      <c r="G52" s="163"/>
      <c r="H52" s="199"/>
    </row>
    <row r="53" spans="1:8" x14ac:dyDescent="0.2">
      <c r="A53" s="193"/>
      <c r="B53" s="132"/>
      <c r="C53" s="302"/>
      <c r="D53" s="302"/>
      <c r="E53" s="39"/>
      <c r="F53" s="40"/>
      <c r="G53" s="163"/>
      <c r="H53" s="199"/>
    </row>
    <row r="54" spans="1:8" x14ac:dyDescent="0.2">
      <c r="A54" s="193"/>
      <c r="B54" s="132"/>
      <c r="C54" s="302"/>
      <c r="D54" s="302"/>
      <c r="E54" s="39"/>
      <c r="F54" s="40"/>
      <c r="G54" s="163"/>
      <c r="H54" s="199"/>
    </row>
    <row r="55" spans="1:8" x14ac:dyDescent="0.2">
      <c r="A55" s="193"/>
      <c r="B55" s="132"/>
      <c r="C55" s="302"/>
      <c r="D55" s="302"/>
      <c r="E55" s="39"/>
      <c r="F55" s="40"/>
      <c r="G55" s="163"/>
      <c r="H55" s="199"/>
    </row>
    <row r="56" spans="1:8" x14ac:dyDescent="0.2">
      <c r="A56" s="193"/>
      <c r="B56" s="132"/>
      <c r="C56" s="302"/>
      <c r="D56" s="302"/>
      <c r="E56" s="39"/>
      <c r="F56" s="40"/>
      <c r="G56" s="163"/>
      <c r="H56" s="199"/>
    </row>
    <row r="57" spans="1:8" x14ac:dyDescent="0.2">
      <c r="A57" s="193"/>
      <c r="B57" s="132"/>
      <c r="C57" s="302"/>
      <c r="D57" s="302"/>
      <c r="E57" s="39"/>
      <c r="F57" s="40"/>
      <c r="G57" s="163"/>
      <c r="H57" s="199"/>
    </row>
    <row r="58" spans="1:8" x14ac:dyDescent="0.2">
      <c r="A58" s="193"/>
      <c r="B58" s="132"/>
      <c r="C58" s="302"/>
      <c r="D58" s="302"/>
      <c r="E58" s="39"/>
      <c r="F58" s="40"/>
      <c r="G58" s="163"/>
      <c r="H58" s="199"/>
    </row>
    <row r="59" spans="1:8" x14ac:dyDescent="0.2">
      <c r="A59" s="193"/>
      <c r="B59" s="132"/>
      <c r="C59" s="302"/>
      <c r="D59" s="302"/>
      <c r="E59" s="39"/>
      <c r="F59" s="40"/>
      <c r="G59" s="163"/>
      <c r="H59" s="199"/>
    </row>
    <row r="60" spans="1:8" x14ac:dyDescent="0.2">
      <c r="A60" s="193"/>
      <c r="B60" s="115"/>
      <c r="C60" s="161"/>
      <c r="D60" s="161"/>
      <c r="E60" s="39"/>
      <c r="F60" s="40"/>
      <c r="G60" s="41"/>
      <c r="H60" s="170"/>
    </row>
    <row r="61" spans="1:8" x14ac:dyDescent="0.2">
      <c r="A61" s="180"/>
      <c r="B61" s="37"/>
      <c r="D61" s="17"/>
      <c r="E61" s="39"/>
      <c r="F61" s="40"/>
      <c r="G61" s="41"/>
      <c r="H61" s="170"/>
    </row>
    <row r="62" spans="1:8" s="45" customFormat="1" x14ac:dyDescent="0.2">
      <c r="A62" s="524" t="s">
        <v>84</v>
      </c>
      <c r="B62" s="524"/>
      <c r="C62" s="524"/>
      <c r="D62" s="524"/>
      <c r="E62" s="524"/>
      <c r="F62" s="524"/>
      <c r="G62" s="524"/>
      <c r="H62" s="521"/>
    </row>
    <row r="63" spans="1:8" s="45" customFormat="1" ht="21" customHeight="1" x14ac:dyDescent="0.2">
      <c r="A63" s="524"/>
      <c r="B63" s="524"/>
      <c r="C63" s="524"/>
      <c r="D63" s="524"/>
      <c r="E63" s="524"/>
      <c r="F63" s="524"/>
      <c r="G63" s="524"/>
      <c r="H63" s="522"/>
    </row>
  </sheetData>
  <mergeCells count="12">
    <mergeCell ref="H1:H2"/>
    <mergeCell ref="A1:A2"/>
    <mergeCell ref="B1:D2"/>
    <mergeCell ref="E1:E2"/>
    <mergeCell ref="F1:F2"/>
    <mergeCell ref="G1:G2"/>
    <mergeCell ref="B4:D4"/>
    <mergeCell ref="B7:D7"/>
    <mergeCell ref="B8:D8"/>
    <mergeCell ref="A62:G63"/>
    <mergeCell ref="H62:H63"/>
    <mergeCell ref="B12:D12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2100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F129"/>
  <sheetViews>
    <sheetView view="pageBreakPreview" topLeftCell="A31" zoomScaleNormal="100" zoomScaleSheetLayoutView="100" workbookViewId="0">
      <selection activeCell="B118" sqref="B118"/>
    </sheetView>
  </sheetViews>
  <sheetFormatPr defaultColWidth="9.140625" defaultRowHeight="12.75" x14ac:dyDescent="0.2"/>
  <cols>
    <col min="1" max="1" width="9.140625" style="21" bestFit="1" customWidth="1"/>
    <col min="2" max="2" width="58.5703125" style="21" customWidth="1"/>
    <col min="3" max="3" width="9.140625" style="21"/>
    <col min="4" max="4" width="9.140625" style="21" bestFit="1" customWidth="1"/>
    <col min="5" max="5" width="9.85546875" style="21" bestFit="1" customWidth="1"/>
    <col min="6" max="6" width="17.5703125" style="21" customWidth="1"/>
    <col min="7" max="16384" width="9.140625" style="21"/>
  </cols>
  <sheetData>
    <row r="1" spans="1:6" s="45" customFormat="1" ht="26.1" customHeight="1" x14ac:dyDescent="0.2">
      <c r="A1" s="405" t="s">
        <v>322</v>
      </c>
      <c r="B1" s="406" t="s">
        <v>1</v>
      </c>
      <c r="C1" s="407" t="s">
        <v>2</v>
      </c>
      <c r="D1" s="408" t="s">
        <v>85</v>
      </c>
      <c r="E1" s="409" t="s">
        <v>3</v>
      </c>
      <c r="F1" s="410" t="s">
        <v>323</v>
      </c>
    </row>
    <row r="2" spans="1:6" x14ac:dyDescent="0.2">
      <c r="A2" s="411"/>
      <c r="B2" s="303"/>
      <c r="C2" s="305"/>
      <c r="D2" s="304"/>
      <c r="E2" s="306"/>
      <c r="F2" s="412"/>
    </row>
    <row r="3" spans="1:6" x14ac:dyDescent="0.2">
      <c r="A3" s="413">
        <v>2200</v>
      </c>
      <c r="B3" s="307" t="s">
        <v>295</v>
      </c>
      <c r="C3" s="43"/>
      <c r="D3" s="308"/>
      <c r="E3" s="309"/>
      <c r="F3" s="414"/>
    </row>
    <row r="4" spans="1:6" x14ac:dyDescent="0.2">
      <c r="A4" s="413"/>
      <c r="B4" s="307"/>
      <c r="C4" s="114"/>
      <c r="D4" s="308"/>
      <c r="E4" s="310"/>
      <c r="F4" s="415"/>
    </row>
    <row r="5" spans="1:6" x14ac:dyDescent="0.2">
      <c r="A5" s="413" t="s">
        <v>296</v>
      </c>
      <c r="B5" s="307" t="s">
        <v>297</v>
      </c>
      <c r="C5" s="114"/>
      <c r="D5" s="308"/>
      <c r="E5" s="310"/>
      <c r="F5" s="415"/>
    </row>
    <row r="6" spans="1:6" x14ac:dyDescent="0.2">
      <c r="A6" s="416"/>
      <c r="B6" s="311"/>
      <c r="C6" s="114"/>
      <c r="D6" s="134"/>
      <c r="E6" s="310"/>
      <c r="F6" s="415"/>
    </row>
    <row r="7" spans="1:6" ht="25.5" x14ac:dyDescent="0.2">
      <c r="A7" s="416"/>
      <c r="B7" s="311" t="s">
        <v>298</v>
      </c>
      <c r="C7" s="114"/>
      <c r="D7" s="308"/>
      <c r="E7" s="310"/>
      <c r="F7" s="415"/>
    </row>
    <row r="8" spans="1:6" x14ac:dyDescent="0.2">
      <c r="A8" s="416"/>
      <c r="B8" s="311"/>
      <c r="C8" s="114"/>
      <c r="D8" s="308"/>
      <c r="E8" s="310"/>
      <c r="F8" s="415"/>
    </row>
    <row r="9" spans="1:6" ht="14.25" x14ac:dyDescent="0.2">
      <c r="A9" s="416"/>
      <c r="B9" s="311" t="s">
        <v>299</v>
      </c>
      <c r="C9" s="114" t="s">
        <v>324</v>
      </c>
      <c r="D9" s="312">
        <v>150</v>
      </c>
      <c r="E9" s="310"/>
      <c r="F9" s="415"/>
    </row>
    <row r="10" spans="1:6" x14ac:dyDescent="0.2">
      <c r="A10" s="416"/>
      <c r="B10" s="311"/>
      <c r="C10" s="114"/>
      <c r="D10" s="134"/>
      <c r="E10" s="310"/>
      <c r="F10" s="415"/>
    </row>
    <row r="11" spans="1:6" ht="25.5" x14ac:dyDescent="0.2">
      <c r="A11" s="416"/>
      <c r="B11" s="311" t="s">
        <v>300</v>
      </c>
      <c r="C11" s="50" t="s">
        <v>324</v>
      </c>
      <c r="D11" s="313">
        <f>ROUNDUP(D9*0.03,0)</f>
        <v>5</v>
      </c>
      <c r="E11" s="314"/>
      <c r="F11" s="415"/>
    </row>
    <row r="12" spans="1:6" x14ac:dyDescent="0.2">
      <c r="A12" s="416"/>
      <c r="B12" s="311"/>
      <c r="C12" s="114"/>
      <c r="D12" s="134"/>
      <c r="E12" s="310"/>
      <c r="F12" s="415"/>
    </row>
    <row r="13" spans="1:6" ht="14.25" x14ac:dyDescent="0.2">
      <c r="A13" s="416"/>
      <c r="B13" s="311" t="s">
        <v>301</v>
      </c>
      <c r="C13" s="114" t="s">
        <v>324</v>
      </c>
      <c r="D13" s="312">
        <f>ROUNDUP(D9*0.03,0)</f>
        <v>5</v>
      </c>
      <c r="E13" s="310"/>
      <c r="F13" s="415"/>
    </row>
    <row r="14" spans="1:6" x14ac:dyDescent="0.2">
      <c r="A14" s="416"/>
      <c r="B14" s="311"/>
      <c r="C14" s="114"/>
      <c r="D14" s="134"/>
      <c r="E14" s="310"/>
      <c r="F14" s="415"/>
    </row>
    <row r="15" spans="1:6" x14ac:dyDescent="0.2">
      <c r="A15" s="417">
        <v>22.02</v>
      </c>
      <c r="B15" s="307" t="s">
        <v>302</v>
      </c>
      <c r="C15" s="114"/>
      <c r="D15" s="312"/>
      <c r="E15" s="310"/>
      <c r="F15" s="415"/>
    </row>
    <row r="16" spans="1:6" x14ac:dyDescent="0.2">
      <c r="A16" s="416"/>
      <c r="B16" s="311"/>
      <c r="C16" s="114"/>
      <c r="D16" s="134"/>
      <c r="E16" s="310"/>
      <c r="F16" s="415"/>
    </row>
    <row r="17" spans="1:6" ht="14.25" x14ac:dyDescent="0.2">
      <c r="A17" s="416"/>
      <c r="B17" s="311" t="s">
        <v>303</v>
      </c>
      <c r="C17" s="114" t="s">
        <v>324</v>
      </c>
      <c r="D17" s="312">
        <v>10</v>
      </c>
      <c r="E17" s="310"/>
      <c r="F17" s="415"/>
    </row>
    <row r="18" spans="1:6" x14ac:dyDescent="0.2">
      <c r="A18" s="416"/>
      <c r="B18" s="311"/>
      <c r="C18" s="114"/>
      <c r="D18" s="134"/>
      <c r="E18" s="310"/>
      <c r="F18" s="415"/>
    </row>
    <row r="19" spans="1:6" ht="14.25" x14ac:dyDescent="0.2">
      <c r="A19" s="418"/>
      <c r="B19" s="311" t="s">
        <v>304</v>
      </c>
      <c r="C19" s="114" t="s">
        <v>324</v>
      </c>
      <c r="D19" s="312">
        <v>23</v>
      </c>
      <c r="E19" s="310"/>
      <c r="F19" s="415"/>
    </row>
    <row r="20" spans="1:6" x14ac:dyDescent="0.2">
      <c r="A20" s="416"/>
      <c r="B20" s="311"/>
      <c r="C20" s="114"/>
      <c r="D20" s="134"/>
      <c r="E20" s="310"/>
      <c r="F20" s="415"/>
    </row>
    <row r="21" spans="1:6" s="45" customFormat="1" ht="25.5" x14ac:dyDescent="0.2">
      <c r="A21" s="418"/>
      <c r="B21" s="311" t="s">
        <v>305</v>
      </c>
      <c r="C21" s="50" t="s">
        <v>324</v>
      </c>
      <c r="D21" s="313">
        <f>(D17+D19)*0.1</f>
        <v>3.3000000000000003</v>
      </c>
      <c r="E21" s="314"/>
      <c r="F21" s="415"/>
    </row>
    <row r="22" spans="1:6" s="45" customFormat="1" x14ac:dyDescent="0.2">
      <c r="A22" s="416"/>
      <c r="B22" s="311"/>
      <c r="C22" s="114"/>
      <c r="D22" s="134"/>
      <c r="E22" s="310"/>
      <c r="F22" s="415"/>
    </row>
    <row r="23" spans="1:6" x14ac:dyDescent="0.2">
      <c r="A23" s="417">
        <v>22.03</v>
      </c>
      <c r="B23" s="307" t="s">
        <v>306</v>
      </c>
      <c r="C23" s="114"/>
      <c r="D23" s="312"/>
      <c r="E23" s="310"/>
      <c r="F23" s="415"/>
    </row>
    <row r="24" spans="1:6" x14ac:dyDescent="0.2">
      <c r="A24" s="418"/>
      <c r="B24" s="311"/>
      <c r="C24" s="114"/>
      <c r="D24" s="312"/>
      <c r="E24" s="310"/>
      <c r="F24" s="415"/>
    </row>
    <row r="25" spans="1:6" x14ac:dyDescent="0.2">
      <c r="A25" s="418"/>
      <c r="B25" s="311" t="s">
        <v>307</v>
      </c>
      <c r="C25" s="114"/>
      <c r="D25" s="312"/>
      <c r="E25" s="310"/>
      <c r="F25" s="415"/>
    </row>
    <row r="26" spans="1:6" x14ac:dyDescent="0.2">
      <c r="A26" s="418"/>
      <c r="B26" s="311"/>
      <c r="C26" s="114"/>
      <c r="D26" s="312"/>
      <c r="E26" s="310"/>
      <c r="F26" s="415"/>
    </row>
    <row r="27" spans="1:6" x14ac:dyDescent="0.2">
      <c r="A27" s="418"/>
      <c r="B27" s="311" t="s">
        <v>308</v>
      </c>
      <c r="C27" s="114" t="s">
        <v>9</v>
      </c>
      <c r="D27" s="312">
        <v>100</v>
      </c>
      <c r="E27" s="310"/>
      <c r="F27" s="415"/>
    </row>
    <row r="28" spans="1:6" x14ac:dyDescent="0.2">
      <c r="A28" s="418"/>
      <c r="B28" s="311" t="s">
        <v>309</v>
      </c>
      <c r="C28" s="114" t="s">
        <v>9</v>
      </c>
      <c r="D28" s="397">
        <v>40</v>
      </c>
      <c r="E28" s="310"/>
      <c r="F28" s="51"/>
    </row>
    <row r="29" spans="1:6" x14ac:dyDescent="0.2">
      <c r="A29" s="416"/>
      <c r="B29" s="311"/>
      <c r="C29" s="114"/>
      <c r="D29" s="134"/>
      <c r="E29" s="310"/>
      <c r="F29" s="415" t="str">
        <f t="shared" ref="F29:F43" si="0">IF(E29="","",ROUND(SUM(D29)*SUM(E29),2))</f>
        <v/>
      </c>
    </row>
    <row r="30" spans="1:6" x14ac:dyDescent="0.2">
      <c r="A30" s="413">
        <v>22.07</v>
      </c>
      <c r="B30" s="307" t="s">
        <v>310</v>
      </c>
      <c r="C30" s="114"/>
      <c r="D30" s="312"/>
      <c r="E30" s="310"/>
      <c r="F30" s="415" t="str">
        <f t="shared" si="0"/>
        <v/>
      </c>
    </row>
    <row r="31" spans="1:6" x14ac:dyDescent="0.2">
      <c r="A31" s="416"/>
      <c r="B31" s="311"/>
      <c r="C31" s="114"/>
      <c r="D31" s="312"/>
      <c r="E31" s="310"/>
      <c r="F31" s="415" t="str">
        <f t="shared" si="0"/>
        <v/>
      </c>
    </row>
    <row r="32" spans="1:6" ht="25.5" x14ac:dyDescent="0.2">
      <c r="A32" s="416"/>
      <c r="B32" s="311" t="s">
        <v>311</v>
      </c>
      <c r="C32" s="114" t="s">
        <v>324</v>
      </c>
      <c r="D32" s="169" t="s">
        <v>97</v>
      </c>
      <c r="E32" s="310"/>
      <c r="F32" s="51" t="s">
        <v>97</v>
      </c>
    </row>
    <row r="33" spans="1:6" x14ac:dyDescent="0.2">
      <c r="A33" s="416"/>
      <c r="B33" s="311"/>
      <c r="C33" s="114"/>
      <c r="D33" s="134"/>
      <c r="E33" s="310"/>
      <c r="F33" s="415" t="str">
        <f t="shared" si="0"/>
        <v/>
      </c>
    </row>
    <row r="34" spans="1:6" s="45" customFormat="1" ht="38.25" x14ac:dyDescent="0.2">
      <c r="A34" s="419"/>
      <c r="B34" s="321" t="s">
        <v>312</v>
      </c>
      <c r="C34" s="50" t="s">
        <v>324</v>
      </c>
      <c r="D34" s="313">
        <v>38</v>
      </c>
      <c r="E34" s="314"/>
      <c r="F34" s="420" t="str">
        <f t="shared" si="0"/>
        <v/>
      </c>
    </row>
    <row r="35" spans="1:6" x14ac:dyDescent="0.2">
      <c r="A35" s="416"/>
      <c r="B35" s="311"/>
      <c r="C35" s="114"/>
      <c r="D35" s="312"/>
      <c r="E35" s="310"/>
      <c r="F35" s="415" t="str">
        <f t="shared" si="0"/>
        <v/>
      </c>
    </row>
    <row r="36" spans="1:6" x14ac:dyDescent="0.2">
      <c r="A36" s="421"/>
      <c r="B36" s="311" t="s">
        <v>313</v>
      </c>
      <c r="C36" s="114"/>
      <c r="D36" s="312"/>
      <c r="E36" s="310"/>
      <c r="F36" s="415" t="str">
        <f t="shared" si="0"/>
        <v/>
      </c>
    </row>
    <row r="37" spans="1:6" x14ac:dyDescent="0.2">
      <c r="A37" s="416"/>
      <c r="B37" s="311"/>
      <c r="C37" s="114"/>
      <c r="D37" s="312"/>
      <c r="E37" s="310"/>
      <c r="F37" s="415" t="str">
        <f t="shared" si="0"/>
        <v/>
      </c>
    </row>
    <row r="38" spans="1:6" ht="14.25" x14ac:dyDescent="0.2">
      <c r="A38" s="421"/>
      <c r="B38" s="311" t="s">
        <v>314</v>
      </c>
      <c r="C38" s="50" t="s">
        <v>325</v>
      </c>
      <c r="D38" s="312">
        <v>52</v>
      </c>
      <c r="E38" s="310"/>
      <c r="F38" s="415" t="str">
        <f t="shared" si="0"/>
        <v/>
      </c>
    </row>
    <row r="39" spans="1:6" ht="14.25" x14ac:dyDescent="0.2">
      <c r="A39" s="421"/>
      <c r="B39" s="311" t="s">
        <v>315</v>
      </c>
      <c r="C39" s="50" t="s">
        <v>325</v>
      </c>
      <c r="D39" s="312">
        <v>48</v>
      </c>
      <c r="E39" s="310"/>
      <c r="F39" s="415" t="str">
        <f t="shared" si="0"/>
        <v/>
      </c>
    </row>
    <row r="40" spans="1:6" x14ac:dyDescent="0.2">
      <c r="A40" s="416"/>
      <c r="B40" s="311"/>
      <c r="C40" s="114"/>
      <c r="D40" s="134"/>
      <c r="E40" s="310"/>
      <c r="F40" s="415" t="str">
        <f t="shared" si="0"/>
        <v/>
      </c>
    </row>
    <row r="41" spans="1:6" x14ac:dyDescent="0.2">
      <c r="A41" s="422" t="s">
        <v>316</v>
      </c>
      <c r="B41" s="307" t="s">
        <v>317</v>
      </c>
      <c r="C41" s="114"/>
      <c r="D41" s="134"/>
      <c r="E41" s="310"/>
      <c r="F41" s="415" t="str">
        <f t="shared" si="0"/>
        <v/>
      </c>
    </row>
    <row r="42" spans="1:6" x14ac:dyDescent="0.2">
      <c r="A42" s="421"/>
      <c r="B42" s="311"/>
      <c r="C42" s="114"/>
      <c r="D42" s="134"/>
      <c r="E42" s="310"/>
      <c r="F42" s="415" t="str">
        <f t="shared" si="0"/>
        <v/>
      </c>
    </row>
    <row r="43" spans="1:6" x14ac:dyDescent="0.2">
      <c r="A43" s="421"/>
      <c r="B43" s="311" t="s">
        <v>318</v>
      </c>
      <c r="C43" s="114" t="s">
        <v>16</v>
      </c>
      <c r="D43" s="134">
        <v>5</v>
      </c>
      <c r="E43" s="310"/>
      <c r="F43" s="415" t="str">
        <f t="shared" si="0"/>
        <v/>
      </c>
    </row>
    <row r="44" spans="1:6" x14ac:dyDescent="0.2">
      <c r="A44" s="421"/>
      <c r="B44" s="311"/>
      <c r="C44" s="114"/>
      <c r="D44" s="134"/>
      <c r="E44" s="310"/>
      <c r="F44" s="415"/>
    </row>
    <row r="45" spans="1:6" x14ac:dyDescent="0.2">
      <c r="A45" s="421"/>
      <c r="B45" s="311"/>
      <c r="C45" s="114"/>
      <c r="D45" s="134"/>
      <c r="E45" s="310"/>
      <c r="F45" s="415"/>
    </row>
    <row r="46" spans="1:6" x14ac:dyDescent="0.2">
      <c r="A46" s="421"/>
      <c r="B46" s="311"/>
      <c r="C46" s="114"/>
      <c r="D46" s="134"/>
      <c r="E46" s="310"/>
      <c r="F46" s="415"/>
    </row>
    <row r="47" spans="1:6" x14ac:dyDescent="0.2">
      <c r="A47" s="421"/>
      <c r="B47" s="311"/>
      <c r="C47" s="114"/>
      <c r="D47" s="134"/>
      <c r="E47" s="310"/>
      <c r="F47" s="415"/>
    </row>
    <row r="48" spans="1:6" x14ac:dyDescent="0.2">
      <c r="A48" s="421"/>
      <c r="B48" s="311"/>
      <c r="C48" s="114"/>
      <c r="D48" s="134"/>
      <c r="E48" s="310"/>
      <c r="F48" s="415"/>
    </row>
    <row r="49" spans="1:6" x14ac:dyDescent="0.2">
      <c r="A49" s="421"/>
      <c r="B49" s="311"/>
      <c r="C49" s="114"/>
      <c r="D49" s="134"/>
      <c r="E49" s="310"/>
      <c r="F49" s="415"/>
    </row>
    <row r="50" spans="1:6" x14ac:dyDescent="0.2">
      <c r="A50" s="421"/>
      <c r="B50" s="311"/>
      <c r="C50" s="114"/>
      <c r="D50" s="134"/>
      <c r="E50" s="310"/>
      <c r="F50" s="415"/>
    </row>
    <row r="51" spans="1:6" x14ac:dyDescent="0.2">
      <c r="A51" s="421"/>
      <c r="B51" s="311"/>
      <c r="C51" s="114"/>
      <c r="D51" s="134"/>
      <c r="E51" s="310"/>
      <c r="F51" s="415"/>
    </row>
    <row r="52" spans="1:6" x14ac:dyDescent="0.2">
      <c r="A52" s="421"/>
      <c r="B52" s="311"/>
      <c r="C52" s="114"/>
      <c r="D52" s="134"/>
      <c r="E52" s="310"/>
      <c r="F52" s="415"/>
    </row>
    <row r="53" spans="1:6" x14ac:dyDescent="0.2">
      <c r="A53" s="421"/>
      <c r="B53" s="311"/>
      <c r="C53" s="114"/>
      <c r="D53" s="134"/>
      <c r="E53" s="310"/>
      <c r="F53" s="415"/>
    </row>
    <row r="54" spans="1:6" x14ac:dyDescent="0.2">
      <c r="A54" s="421"/>
      <c r="B54" s="311"/>
      <c r="C54" s="114"/>
      <c r="D54" s="134"/>
      <c r="E54" s="310"/>
      <c r="F54" s="415"/>
    </row>
    <row r="55" spans="1:6" x14ac:dyDescent="0.2">
      <c r="A55" s="421"/>
      <c r="B55" s="311"/>
      <c r="C55" s="114"/>
      <c r="D55" s="134"/>
      <c r="E55" s="310"/>
      <c r="F55" s="415"/>
    </row>
    <row r="56" spans="1:6" x14ac:dyDescent="0.2">
      <c r="A56" s="421"/>
      <c r="B56" s="311"/>
      <c r="C56" s="114"/>
      <c r="D56" s="134"/>
      <c r="E56" s="310"/>
      <c r="F56" s="415"/>
    </row>
    <row r="57" spans="1:6" x14ac:dyDescent="0.2">
      <c r="A57" s="421"/>
      <c r="B57" s="311"/>
      <c r="C57" s="114"/>
      <c r="D57" s="134"/>
      <c r="E57" s="310"/>
      <c r="F57" s="415"/>
    </row>
    <row r="58" spans="1:6" x14ac:dyDescent="0.2">
      <c r="A58" s="421"/>
      <c r="B58" s="311"/>
      <c r="C58" s="114"/>
      <c r="D58" s="134"/>
      <c r="E58" s="310"/>
      <c r="F58" s="415"/>
    </row>
    <row r="59" spans="1:6" x14ac:dyDescent="0.2">
      <c r="A59" s="421"/>
      <c r="B59" s="311"/>
      <c r="C59" s="114"/>
      <c r="D59" s="134"/>
      <c r="E59" s="310"/>
      <c r="F59" s="415"/>
    </row>
    <row r="60" spans="1:6" x14ac:dyDescent="0.2">
      <c r="A60" s="421"/>
      <c r="B60" s="311"/>
      <c r="C60" s="114"/>
      <c r="D60" s="134"/>
      <c r="E60" s="310"/>
      <c r="F60" s="415"/>
    </row>
    <row r="61" spans="1:6" x14ac:dyDescent="0.2">
      <c r="A61" s="421"/>
      <c r="B61" s="311"/>
      <c r="C61" s="114"/>
      <c r="D61" s="134"/>
      <c r="E61" s="310"/>
      <c r="F61" s="415"/>
    </row>
    <row r="62" spans="1:6" x14ac:dyDescent="0.2">
      <c r="A62" s="421"/>
      <c r="B62" s="311"/>
      <c r="C62" s="114"/>
      <c r="D62" s="134"/>
      <c r="E62" s="310"/>
      <c r="F62" s="415"/>
    </row>
    <row r="63" spans="1:6" x14ac:dyDescent="0.2">
      <c r="A63" s="421"/>
      <c r="B63" s="311"/>
      <c r="C63" s="114"/>
      <c r="D63" s="134"/>
      <c r="E63" s="310"/>
      <c r="F63" s="415"/>
    </row>
    <row r="64" spans="1:6" x14ac:dyDescent="0.2">
      <c r="A64" s="418"/>
      <c r="B64" s="404"/>
      <c r="C64" s="114"/>
      <c r="D64" s="312"/>
      <c r="E64" s="310"/>
      <c r="F64" s="415"/>
    </row>
    <row r="65" spans="1:6" ht="24.6" customHeight="1" thickBot="1" x14ac:dyDescent="0.25">
      <c r="A65" s="423"/>
      <c r="B65" s="424" t="s">
        <v>282</v>
      </c>
      <c r="C65" s="425"/>
      <c r="D65" s="426"/>
      <c r="E65" s="427"/>
      <c r="F65" s="428"/>
    </row>
    <row r="66" spans="1:6" ht="21.95" customHeight="1" x14ac:dyDescent="0.2">
      <c r="A66" s="429" t="s">
        <v>322</v>
      </c>
      <c r="B66" s="430" t="s">
        <v>1</v>
      </c>
      <c r="C66" s="431" t="s">
        <v>2</v>
      </c>
      <c r="D66" s="432" t="s">
        <v>85</v>
      </c>
      <c r="E66" s="433" t="s">
        <v>3</v>
      </c>
      <c r="F66" s="434" t="s">
        <v>323</v>
      </c>
    </row>
    <row r="67" spans="1:6" ht="23.1" customHeight="1" x14ac:dyDescent="0.2">
      <c r="A67" s="413"/>
      <c r="B67" s="316" t="s">
        <v>160</v>
      </c>
      <c r="C67" s="325"/>
      <c r="D67" s="326"/>
      <c r="E67" s="327"/>
      <c r="F67" s="435"/>
    </row>
    <row r="68" spans="1:6" x14ac:dyDescent="0.2">
      <c r="A68" s="436"/>
      <c r="B68" s="205"/>
      <c r="C68" s="114"/>
      <c r="D68" s="317"/>
      <c r="E68" s="310"/>
      <c r="F68" s="415" t="str">
        <f t="shared" ref="F68:F128" si="1">IF(E68="","",ROUND(SUM(D68)*SUM(E68),2))</f>
        <v/>
      </c>
    </row>
    <row r="69" spans="1:6" x14ac:dyDescent="0.2">
      <c r="A69" s="437"/>
      <c r="B69" s="311" t="s">
        <v>319</v>
      </c>
      <c r="C69" s="114" t="s">
        <v>320</v>
      </c>
      <c r="D69" s="318">
        <v>180</v>
      </c>
      <c r="E69" s="310"/>
      <c r="F69" s="415"/>
    </row>
    <row r="70" spans="1:6" x14ac:dyDescent="0.2">
      <c r="A70" s="436"/>
      <c r="B70" s="205"/>
      <c r="C70" s="114"/>
      <c r="D70" s="317"/>
      <c r="E70" s="310"/>
      <c r="F70" s="415"/>
    </row>
    <row r="71" spans="1:6" x14ac:dyDescent="0.2">
      <c r="A71" s="438" t="s">
        <v>328</v>
      </c>
      <c r="B71" s="307" t="s">
        <v>329</v>
      </c>
      <c r="C71" s="114"/>
      <c r="D71" s="317"/>
      <c r="E71" s="310"/>
      <c r="F71" s="415"/>
    </row>
    <row r="72" spans="1:6" x14ac:dyDescent="0.2">
      <c r="A72" s="436"/>
      <c r="B72" s="307"/>
      <c r="C72" s="114"/>
      <c r="D72" s="317"/>
      <c r="E72" s="310"/>
      <c r="F72" s="415"/>
    </row>
    <row r="73" spans="1:6" ht="25.5" x14ac:dyDescent="0.2">
      <c r="A73" s="436"/>
      <c r="B73" s="205" t="s">
        <v>330</v>
      </c>
      <c r="C73" s="114"/>
      <c r="D73" s="317"/>
      <c r="E73" s="310"/>
      <c r="F73" s="415"/>
    </row>
    <row r="74" spans="1:6" x14ac:dyDescent="0.2">
      <c r="A74" s="436"/>
      <c r="B74" s="205"/>
      <c r="C74" s="114"/>
      <c r="D74" s="317"/>
      <c r="E74" s="310"/>
      <c r="F74" s="415"/>
    </row>
    <row r="75" spans="1:6" x14ac:dyDescent="0.2">
      <c r="A75" s="436"/>
      <c r="B75" s="205" t="s">
        <v>332</v>
      </c>
      <c r="C75" s="114" t="s">
        <v>17</v>
      </c>
      <c r="D75" s="317">
        <v>4</v>
      </c>
      <c r="E75" s="310"/>
      <c r="F75" s="415"/>
    </row>
    <row r="76" spans="1:6" x14ac:dyDescent="0.2">
      <c r="A76" s="436"/>
      <c r="B76" s="205" t="s">
        <v>333</v>
      </c>
      <c r="C76" s="114" t="s">
        <v>17</v>
      </c>
      <c r="D76" s="317">
        <v>1</v>
      </c>
      <c r="E76" s="310"/>
      <c r="F76" s="415"/>
    </row>
    <row r="77" spans="1:6" x14ac:dyDescent="0.2">
      <c r="A77" s="436"/>
      <c r="B77" s="205"/>
      <c r="C77" s="114"/>
      <c r="D77" s="317"/>
      <c r="E77" s="310"/>
      <c r="F77" s="415"/>
    </row>
    <row r="78" spans="1:6" x14ac:dyDescent="0.2">
      <c r="A78" s="384"/>
      <c r="B78" s="439"/>
      <c r="C78" s="385"/>
      <c r="D78" s="386"/>
      <c r="E78" s="387"/>
      <c r="F78" s="388"/>
    </row>
    <row r="79" spans="1:6" x14ac:dyDescent="0.2">
      <c r="A79" s="384"/>
      <c r="B79" s="389"/>
      <c r="C79" s="385"/>
      <c r="D79" s="386"/>
      <c r="E79" s="387"/>
      <c r="F79" s="388"/>
    </row>
    <row r="80" spans="1:6" x14ac:dyDescent="0.2">
      <c r="A80" s="384"/>
      <c r="B80" s="389"/>
      <c r="C80" s="385"/>
      <c r="D80" s="386"/>
      <c r="E80" s="387"/>
      <c r="F80" s="388"/>
    </row>
    <row r="81" spans="1:6" x14ac:dyDescent="0.2">
      <c r="A81" s="384"/>
      <c r="B81" s="389"/>
      <c r="C81" s="385"/>
      <c r="D81" s="386"/>
      <c r="E81" s="387"/>
      <c r="F81" s="388"/>
    </row>
    <row r="82" spans="1:6" x14ac:dyDescent="0.2">
      <c r="A82" s="384"/>
      <c r="B82" s="389"/>
      <c r="C82" s="385"/>
      <c r="D82" s="390"/>
      <c r="E82" s="391"/>
      <c r="F82" s="388"/>
    </row>
    <row r="83" spans="1:6" x14ac:dyDescent="0.2">
      <c r="A83" s="384"/>
      <c r="B83" s="389"/>
      <c r="C83" s="392"/>
      <c r="D83" s="440"/>
      <c r="E83" s="391"/>
      <c r="F83" s="388"/>
    </row>
    <row r="84" spans="1:6" x14ac:dyDescent="0.2">
      <c r="A84" s="384"/>
      <c r="B84" s="389"/>
      <c r="C84" s="392"/>
      <c r="D84" s="440"/>
      <c r="E84" s="391"/>
      <c r="F84" s="388"/>
    </row>
    <row r="85" spans="1:6" x14ac:dyDescent="0.2">
      <c r="A85" s="384"/>
      <c r="B85" s="389"/>
      <c r="C85" s="386"/>
      <c r="D85" s="399"/>
      <c r="E85" s="391"/>
      <c r="F85" s="388"/>
    </row>
    <row r="86" spans="1:6" x14ac:dyDescent="0.2">
      <c r="A86" s="384"/>
      <c r="B86" s="389"/>
      <c r="C86" s="386"/>
      <c r="D86" s="399"/>
      <c r="E86" s="391"/>
      <c r="F86" s="388"/>
    </row>
    <row r="87" spans="1:6" x14ac:dyDescent="0.2">
      <c r="A87" s="384"/>
      <c r="B87" s="389"/>
      <c r="C87" s="386"/>
      <c r="D87" s="399"/>
      <c r="E87" s="391"/>
      <c r="F87" s="388"/>
    </row>
    <row r="88" spans="1:6" x14ac:dyDescent="0.2">
      <c r="A88" s="384"/>
      <c r="B88" s="389"/>
      <c r="C88" s="386"/>
      <c r="D88" s="399"/>
      <c r="E88" s="391"/>
      <c r="F88" s="388"/>
    </row>
    <row r="89" spans="1:6" x14ac:dyDescent="0.2">
      <c r="A89" s="384"/>
      <c r="B89" s="389"/>
      <c r="C89" s="386"/>
      <c r="D89" s="399"/>
      <c r="E89" s="391"/>
      <c r="F89" s="388"/>
    </row>
    <row r="90" spans="1:6" x14ac:dyDescent="0.2">
      <c r="A90" s="384"/>
      <c r="B90" s="389"/>
      <c r="C90" s="386"/>
      <c r="D90" s="399"/>
      <c r="E90" s="391"/>
      <c r="F90" s="388"/>
    </row>
    <row r="91" spans="1:6" x14ac:dyDescent="0.2">
      <c r="A91" s="384"/>
      <c r="B91" s="389"/>
      <c r="C91" s="386"/>
      <c r="D91" s="399"/>
      <c r="E91" s="391"/>
      <c r="F91" s="388"/>
    </row>
    <row r="92" spans="1:6" x14ac:dyDescent="0.2">
      <c r="A92" s="384"/>
      <c r="B92" s="389"/>
      <c r="C92" s="386"/>
      <c r="D92" s="399"/>
      <c r="E92" s="391"/>
      <c r="F92" s="388"/>
    </row>
    <row r="93" spans="1:6" x14ac:dyDescent="0.2">
      <c r="A93" s="384"/>
      <c r="B93" s="389"/>
      <c r="C93" s="386"/>
      <c r="D93" s="399"/>
      <c r="E93" s="391"/>
      <c r="F93" s="388"/>
    </row>
    <row r="94" spans="1:6" x14ac:dyDescent="0.2">
      <c r="A94" s="384"/>
      <c r="B94" s="389"/>
      <c r="C94" s="386"/>
      <c r="D94" s="399"/>
      <c r="E94" s="391"/>
      <c r="F94" s="388"/>
    </row>
    <row r="95" spans="1:6" x14ac:dyDescent="0.2">
      <c r="A95" s="384"/>
      <c r="B95" s="389"/>
      <c r="C95" s="386"/>
      <c r="D95" s="399"/>
      <c r="E95" s="391"/>
      <c r="F95" s="388"/>
    </row>
    <row r="96" spans="1:6" x14ac:dyDescent="0.2">
      <c r="A96" s="384"/>
      <c r="B96" s="389"/>
      <c r="C96" s="386"/>
      <c r="D96" s="399"/>
      <c r="E96" s="391"/>
      <c r="F96" s="388"/>
    </row>
    <row r="97" spans="1:6" x14ac:dyDescent="0.2">
      <c r="A97" s="384"/>
      <c r="B97" s="389"/>
      <c r="C97" s="386"/>
      <c r="D97" s="399"/>
      <c r="E97" s="391"/>
      <c r="F97" s="388"/>
    </row>
    <row r="98" spans="1:6" x14ac:dyDescent="0.2">
      <c r="A98" s="384"/>
      <c r="B98" s="389"/>
      <c r="C98" s="386"/>
      <c r="D98" s="399"/>
      <c r="E98" s="391"/>
      <c r="F98" s="388"/>
    </row>
    <row r="99" spans="1:6" x14ac:dyDescent="0.2">
      <c r="A99" s="384"/>
      <c r="B99" s="389"/>
      <c r="C99" s="386"/>
      <c r="D99" s="399"/>
      <c r="E99" s="391"/>
      <c r="F99" s="388"/>
    </row>
    <row r="100" spans="1:6" x14ac:dyDescent="0.2">
      <c r="A100" s="384"/>
      <c r="B100" s="389"/>
      <c r="C100" s="386"/>
      <c r="D100" s="399"/>
      <c r="E100" s="391"/>
      <c r="F100" s="388"/>
    </row>
    <row r="101" spans="1:6" x14ac:dyDescent="0.2">
      <c r="A101" s="384"/>
      <c r="B101" s="389"/>
      <c r="C101" s="386"/>
      <c r="D101" s="399"/>
      <c r="E101" s="391"/>
      <c r="F101" s="388"/>
    </row>
    <row r="102" spans="1:6" x14ac:dyDescent="0.2">
      <c r="A102" s="384"/>
      <c r="B102" s="389"/>
      <c r="C102" s="386"/>
      <c r="D102" s="399"/>
      <c r="E102" s="391"/>
      <c r="F102" s="388"/>
    </row>
    <row r="103" spans="1:6" x14ac:dyDescent="0.2">
      <c r="A103" s="384"/>
      <c r="B103" s="389"/>
      <c r="C103" s="386"/>
      <c r="D103" s="399"/>
      <c r="E103" s="391"/>
      <c r="F103" s="388"/>
    </row>
    <row r="104" spans="1:6" x14ac:dyDescent="0.2">
      <c r="A104" s="384"/>
      <c r="B104" s="389"/>
      <c r="C104" s="386"/>
      <c r="D104" s="399"/>
      <c r="E104" s="391"/>
      <c r="F104" s="388"/>
    </row>
    <row r="105" spans="1:6" x14ac:dyDescent="0.2">
      <c r="A105" s="384"/>
      <c r="B105" s="389"/>
      <c r="C105" s="386"/>
      <c r="D105" s="399"/>
      <c r="E105" s="391"/>
      <c r="F105" s="388"/>
    </row>
    <row r="106" spans="1:6" x14ac:dyDescent="0.2">
      <c r="A106" s="384"/>
      <c r="B106" s="389"/>
      <c r="C106" s="386"/>
      <c r="D106" s="399"/>
      <c r="E106" s="391"/>
      <c r="F106" s="388"/>
    </row>
    <row r="107" spans="1:6" x14ac:dyDescent="0.2">
      <c r="A107" s="384"/>
      <c r="B107" s="389"/>
      <c r="C107" s="386"/>
      <c r="D107" s="399"/>
      <c r="E107" s="391"/>
      <c r="F107" s="388"/>
    </row>
    <row r="108" spans="1:6" x14ac:dyDescent="0.2">
      <c r="A108" s="384"/>
      <c r="B108" s="389"/>
      <c r="C108" s="386"/>
      <c r="D108" s="399"/>
      <c r="E108" s="391"/>
      <c r="F108" s="388"/>
    </row>
    <row r="109" spans="1:6" x14ac:dyDescent="0.2">
      <c r="A109" s="384"/>
      <c r="B109" s="389"/>
      <c r="C109" s="386"/>
      <c r="D109" s="399"/>
      <c r="E109" s="391"/>
      <c r="F109" s="388"/>
    </row>
    <row r="110" spans="1:6" x14ac:dyDescent="0.2">
      <c r="A110" s="384"/>
      <c r="B110" s="389"/>
      <c r="C110" s="386"/>
      <c r="D110" s="399"/>
      <c r="E110" s="391"/>
      <c r="F110" s="388"/>
    </row>
    <row r="111" spans="1:6" x14ac:dyDescent="0.2">
      <c r="A111" s="384"/>
      <c r="B111" s="389"/>
      <c r="C111" s="386"/>
      <c r="D111" s="399"/>
      <c r="E111" s="391"/>
      <c r="F111" s="388"/>
    </row>
    <row r="112" spans="1:6" x14ac:dyDescent="0.2">
      <c r="A112" s="384"/>
      <c r="B112" s="389"/>
      <c r="C112" s="386"/>
      <c r="D112" s="399"/>
      <c r="E112" s="391"/>
      <c r="F112" s="388"/>
    </row>
    <row r="113" spans="1:6" x14ac:dyDescent="0.2">
      <c r="A113" s="384"/>
      <c r="B113" s="389"/>
      <c r="C113" s="386"/>
      <c r="D113" s="399"/>
      <c r="E113" s="391"/>
      <c r="F113" s="388"/>
    </row>
    <row r="114" spans="1:6" x14ac:dyDescent="0.2">
      <c r="A114" s="384"/>
      <c r="B114" s="389"/>
      <c r="C114" s="386"/>
      <c r="D114" s="399"/>
      <c r="E114" s="391"/>
      <c r="F114" s="388"/>
    </row>
    <row r="115" spans="1:6" x14ac:dyDescent="0.2">
      <c r="A115" s="384"/>
      <c r="B115" s="389"/>
      <c r="C115" s="386"/>
      <c r="D115" s="399"/>
      <c r="E115" s="391"/>
      <c r="F115" s="388"/>
    </row>
    <row r="116" spans="1:6" x14ac:dyDescent="0.2">
      <c r="A116" s="384"/>
      <c r="B116" s="389"/>
      <c r="C116" s="392"/>
      <c r="D116" s="399"/>
      <c r="E116" s="391"/>
      <c r="F116" s="388"/>
    </row>
    <row r="117" spans="1:6" x14ac:dyDescent="0.2">
      <c r="A117" s="384"/>
      <c r="B117" s="389"/>
      <c r="C117" s="386"/>
      <c r="D117" s="399"/>
      <c r="E117" s="391"/>
      <c r="F117" s="388"/>
    </row>
    <row r="118" spans="1:6" x14ac:dyDescent="0.2">
      <c r="A118" s="384"/>
      <c r="B118" s="389"/>
      <c r="C118" s="392"/>
      <c r="D118" s="399"/>
      <c r="E118" s="391"/>
      <c r="F118" s="388"/>
    </row>
    <row r="119" spans="1:6" x14ac:dyDescent="0.2">
      <c r="A119" s="441"/>
      <c r="B119" s="393"/>
      <c r="C119" s="394"/>
      <c r="D119" s="395"/>
      <c r="E119" s="396"/>
      <c r="F119" s="442"/>
    </row>
    <row r="120" spans="1:6" x14ac:dyDescent="0.2">
      <c r="A120" s="443"/>
      <c r="B120" s="315"/>
      <c r="C120" s="50"/>
      <c r="D120" s="319"/>
      <c r="E120" s="314"/>
      <c r="F120" s="415"/>
    </row>
    <row r="121" spans="1:6" x14ac:dyDescent="0.2">
      <c r="A121" s="443"/>
      <c r="B121" s="315"/>
      <c r="C121" s="50"/>
      <c r="D121" s="319"/>
      <c r="E121" s="314"/>
      <c r="F121" s="415"/>
    </row>
    <row r="122" spans="1:6" x14ac:dyDescent="0.2">
      <c r="A122" s="443"/>
      <c r="B122" s="315"/>
      <c r="C122" s="50"/>
      <c r="D122" s="319"/>
      <c r="E122" s="314"/>
      <c r="F122" s="415"/>
    </row>
    <row r="123" spans="1:6" x14ac:dyDescent="0.2">
      <c r="A123" s="443"/>
      <c r="B123" s="315"/>
      <c r="C123" s="50"/>
      <c r="D123" s="319"/>
      <c r="E123" s="314"/>
      <c r="F123" s="415"/>
    </row>
    <row r="124" spans="1:6" x14ac:dyDescent="0.2">
      <c r="A124" s="443"/>
      <c r="B124" s="315"/>
      <c r="C124" s="50"/>
      <c r="D124" s="319"/>
      <c r="E124" s="314"/>
      <c r="F124" s="415"/>
    </row>
    <row r="125" spans="1:6" x14ac:dyDescent="0.2">
      <c r="A125" s="443"/>
      <c r="B125" s="315"/>
      <c r="C125" s="50"/>
      <c r="D125" s="319"/>
      <c r="E125" s="314"/>
      <c r="F125" s="415"/>
    </row>
    <row r="126" spans="1:6" x14ac:dyDescent="0.2">
      <c r="A126" s="443"/>
      <c r="B126" s="315"/>
      <c r="C126" s="50"/>
      <c r="D126" s="319"/>
      <c r="E126" s="314"/>
      <c r="F126" s="415"/>
    </row>
    <row r="127" spans="1:6" x14ac:dyDescent="0.2">
      <c r="A127" s="443"/>
      <c r="B127" s="315"/>
      <c r="C127" s="50"/>
      <c r="D127" s="319"/>
      <c r="E127" s="314"/>
      <c r="F127" s="415"/>
    </row>
    <row r="128" spans="1:6" x14ac:dyDescent="0.2">
      <c r="A128" s="436"/>
      <c r="B128" s="205"/>
      <c r="C128" s="114"/>
      <c r="D128" s="317"/>
      <c r="E128" s="320"/>
      <c r="F128" s="415" t="str">
        <f t="shared" si="1"/>
        <v/>
      </c>
    </row>
    <row r="129" spans="1:6" ht="26.45" customHeight="1" thickBot="1" x14ac:dyDescent="0.25">
      <c r="A129" s="423"/>
      <c r="B129" s="424" t="s">
        <v>321</v>
      </c>
      <c r="C129" s="425"/>
      <c r="D129" s="426"/>
      <c r="E129" s="427"/>
      <c r="F129" s="428"/>
    </row>
  </sheetData>
  <conditionalFormatting sqref="E1:E5 E7:E9 E11 E13 E15 E17 E19 E21 E23:E28 E30:E32 E34:E39 E64:E65 E129">
    <cfRule type="expression" dxfId="39" priority="32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6">
    <cfRule type="expression" dxfId="38" priority="24">
      <formula>AND(Hide_Price=TRUE,$E6&lt;&gt;" ",UPPER($E6)&lt;&gt;"UNIT",UPPER($E6)&lt;&gt;"PC SUM",UPPER($E6)&lt;&gt;"P SUM",UPPER($E6)&lt;&gt;"PROV SUM",UPPER($E6)&lt;&gt;"PROV. SUM")</formula>
    </cfRule>
  </conditionalFormatting>
  <conditionalFormatting sqref="E10">
    <cfRule type="expression" dxfId="37" priority="23">
      <formula>AND(Hide_Price=TRUE,$E10&lt;&gt;" ",UPPER($E10)&lt;&gt;"UNIT",UPPER($E10)&lt;&gt;"PC SUM",UPPER($E10)&lt;&gt;"P SUM",UPPER($E10)&lt;&gt;"PROV SUM",UPPER($E10)&lt;&gt;"PROV. SUM")</formula>
    </cfRule>
  </conditionalFormatting>
  <conditionalFormatting sqref="E12">
    <cfRule type="expression" dxfId="36" priority="22">
      <formula>AND(Hide_Price=TRUE,$E12&lt;&gt;" ",UPPER($E12)&lt;&gt;"UNIT",UPPER($E12)&lt;&gt;"PC SUM",UPPER($E12)&lt;&gt;"P SUM",UPPER($E12)&lt;&gt;"PROV SUM",UPPER($E12)&lt;&gt;"PROV. SUM")</formula>
    </cfRule>
  </conditionalFormatting>
  <conditionalFormatting sqref="E14">
    <cfRule type="expression" dxfId="35" priority="21">
      <formula>AND(Hide_Price=TRUE,$E14&lt;&gt;" ",UPPER($E14)&lt;&gt;"UNIT",UPPER($E14)&lt;&gt;"PC SUM",UPPER($E14)&lt;&gt;"P SUM",UPPER($E14)&lt;&gt;"PROV SUM",UPPER($E14)&lt;&gt;"PROV. SUM")</formula>
    </cfRule>
  </conditionalFormatting>
  <conditionalFormatting sqref="E16">
    <cfRule type="expression" dxfId="34" priority="20">
      <formula>AND(Hide_Price=TRUE,$E16&lt;&gt;" ",UPPER($E16)&lt;&gt;"UNIT",UPPER($E16)&lt;&gt;"PC SUM",UPPER($E16)&lt;&gt;"P SUM",UPPER($E16)&lt;&gt;"PROV SUM",UPPER($E16)&lt;&gt;"PROV. SUM")</formula>
    </cfRule>
  </conditionalFormatting>
  <conditionalFormatting sqref="E18">
    <cfRule type="expression" dxfId="33" priority="19">
      <formula>AND(Hide_Price=TRUE,$E18&lt;&gt;" ",UPPER($E18)&lt;&gt;"UNIT",UPPER($E18)&lt;&gt;"PC SUM",UPPER($E18)&lt;&gt;"P SUM",UPPER($E18)&lt;&gt;"PROV SUM",UPPER($E18)&lt;&gt;"PROV. SUM")</formula>
    </cfRule>
  </conditionalFormatting>
  <conditionalFormatting sqref="E20">
    <cfRule type="expression" dxfId="32" priority="18">
      <formula>AND(Hide_Price=TRUE,$E20&lt;&gt;" ",UPPER($E20)&lt;&gt;"UNIT",UPPER($E20)&lt;&gt;"PC SUM",UPPER($E20)&lt;&gt;"P SUM",UPPER($E20)&lt;&gt;"PROV SUM",UPPER($E20)&lt;&gt;"PROV. SUM")</formula>
    </cfRule>
  </conditionalFormatting>
  <conditionalFormatting sqref="E22">
    <cfRule type="expression" dxfId="31" priority="17">
      <formula>AND(Hide_Price=TRUE,$E22&lt;&gt;" ",UPPER($E22)&lt;&gt;"UNIT",UPPER($E22)&lt;&gt;"PC SUM",UPPER($E22)&lt;&gt;"P SUM",UPPER($E22)&lt;&gt;"PROV SUM",UPPER($E22)&lt;&gt;"PROV. SUM")</formula>
    </cfRule>
  </conditionalFormatting>
  <conditionalFormatting sqref="E29 E40:E63">
    <cfRule type="expression" dxfId="30" priority="33">
      <formula>AND(Hide_Price=TRUE,$E29&lt;&gt;" ",UPPER($E29)&lt;&gt;"UNIT",UPPER($E29)&lt;&gt;"PC SUM",UPPER($E29)&lt;&gt;"P SUM",UPPER($E29)&lt;&gt;"PROV SUM",UPPER($E29)&lt;&gt;"PROV. SUM")</formula>
    </cfRule>
  </conditionalFormatting>
  <conditionalFormatting sqref="E33">
    <cfRule type="expression" dxfId="29" priority="16">
      <formula>AND(Hide_Price=TRUE,$E33&lt;&gt;" ",UPPER($E33)&lt;&gt;"UNIT",UPPER($E33)&lt;&gt;"PC SUM",UPPER($E33)&lt;&gt;"P SUM",UPPER($E33)&lt;&gt;"PROV SUM",UPPER($E33)&lt;&gt;"PROV. SUM")</formula>
    </cfRule>
  </conditionalFormatting>
  <conditionalFormatting sqref="E66">
    <cfRule type="expression" dxfId="28" priority="2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67">
    <cfRule type="expression" dxfId="27" priority="5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68">
    <cfRule type="expression" dxfId="26" priority="14">
      <formula>AND(Hide_Price=TRUE,$E68&lt;&gt;" ",UPPER($E68)&lt;&gt;"UNIT",UPPER($E68)&lt;&gt;"PC SUM",UPPER($E68)&lt;&gt;"P SUM",UPPER($E68)&lt;&gt;"PROV SUM",UPPER($E68)&lt;&gt;"PROV. SUM")</formula>
    </cfRule>
  </conditionalFormatting>
  <conditionalFormatting sqref="E69 E79:E127">
    <cfRule type="expression" dxfId="25" priority="31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70:E78">
    <cfRule type="expression" dxfId="24" priority="7">
      <formula>AND(Hide_Price=TRUE,$E70&lt;&gt;" ",UPPER($E70)&lt;&gt;"UNIT",UPPER($E70)&lt;&gt;"PC SUM",UPPER($E70)&lt;&gt;"P SUM",UPPER($E70)&lt;&gt;"PROV SUM",UPPER($E70)&lt;&gt;"PROV. SUM")</formula>
    </cfRule>
  </conditionalFormatting>
  <conditionalFormatting sqref="E128">
    <cfRule type="expression" dxfId="23" priority="6">
      <formula>AND(Hide_Price=TRUE,$E128&lt;&gt;" ",UPPER($E128)&lt;&gt;"UNIT",UPPER($E128)&lt;&gt;"PC SUM",UPPER($E128)&lt;&gt;"P SUM",UPPER($E128)&lt;&gt;"PROV SUM",UPPER($E128)&lt;&gt;"PROV. SUM")</formula>
    </cfRule>
  </conditionalFormatting>
  <conditionalFormatting sqref="F1">
    <cfRule type="expression" dxfId="22" priority="3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F2">
    <cfRule type="expression" dxfId="21" priority="26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F65">
    <cfRule type="expression" dxfId="20" priority="27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F66">
    <cfRule type="expression" dxfId="19" priority="1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F67">
    <cfRule type="expression" dxfId="18" priority="4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F129">
    <cfRule type="expression" dxfId="17" priority="28">
      <formula>AND(Hide_Price=TRUE,#REF!&lt;&gt;" ",UPPER(#REF!)&lt;&gt;"UNIT",UPPER(#REF!)&lt;&gt;"PC SUM",UPPER(#REF!)&lt;&gt;"P SUM",UPPER(#REF!)&lt;&gt;"PROV SUM",UPPER(#REF!)&lt;&gt;"PROV. SUM")</formula>
    </cfRule>
  </conditionalFormatting>
  <dataValidations count="1">
    <dataValidation type="list" allowBlank="1" showInputMessage="1" showErrorMessage="1" sqref="C1:C129">
      <formula1>tbl_Units</formula1>
    </dataValidation>
  </dataValidations>
  <pageMargins left="0.74803149606299213" right="0.59055118110236227" top="0.98425196850393704" bottom="0.94488188976377963" header="0.51181102362204722" footer="0.51181102362204722"/>
  <pageSetup paperSize="9" scale="79" firstPageNumber="4" orientation="portrait" r:id="rId1"/>
  <headerFooter>
    <oddHeader>&amp;R
&amp;"Arial,Bold"&amp;9SECTION 2100</oddHeader>
  </headerFooter>
  <ignoredErrors>
    <ignoredError sqref="A7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58"/>
  <sheetViews>
    <sheetView view="pageBreakPreview" topLeftCell="A43" zoomScaleNormal="100" zoomScaleSheetLayoutView="100" workbookViewId="0">
      <selection activeCell="F15" sqref="F15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5.42578125" style="20" customWidth="1"/>
    <col min="9" max="16384" width="9.140625" style="21"/>
  </cols>
  <sheetData>
    <row r="1" spans="1:8" ht="12" customHeight="1" x14ac:dyDescent="0.2">
      <c r="A1" s="600" t="s">
        <v>0</v>
      </c>
      <c r="B1" s="602" t="s">
        <v>1</v>
      </c>
      <c r="C1" s="602"/>
      <c r="D1" s="602"/>
      <c r="E1" s="603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01"/>
      <c r="B2" s="511"/>
      <c r="C2" s="511"/>
      <c r="D2" s="511"/>
      <c r="E2" s="512"/>
      <c r="F2" s="605"/>
      <c r="G2" s="554"/>
      <c r="H2" s="599"/>
    </row>
    <row r="3" spans="1:8" x14ac:dyDescent="0.2">
      <c r="A3" s="444"/>
      <c r="B3" s="24"/>
      <c r="C3" s="25"/>
      <c r="D3" s="26"/>
      <c r="E3" s="27"/>
      <c r="F3" s="28"/>
      <c r="G3" s="29"/>
      <c r="H3" s="30"/>
    </row>
    <row r="4" spans="1:8" ht="12.75" customHeight="1" x14ac:dyDescent="0.2">
      <c r="A4" s="142">
        <v>23</v>
      </c>
      <c r="B4" s="593" t="s">
        <v>54</v>
      </c>
      <c r="C4" s="594"/>
      <c r="D4" s="595"/>
      <c r="E4" s="39"/>
      <c r="F4" s="40"/>
      <c r="G4" s="41"/>
      <c r="H4" s="42"/>
    </row>
    <row r="5" spans="1:8" x14ac:dyDescent="0.2">
      <c r="A5" s="58"/>
      <c r="B5" s="593"/>
      <c r="C5" s="594"/>
      <c r="D5" s="595"/>
      <c r="E5" s="39"/>
      <c r="F5" s="40"/>
      <c r="G5" s="41"/>
      <c r="H5" s="42"/>
    </row>
    <row r="6" spans="1:8" ht="15.75" customHeight="1" x14ac:dyDescent="0.2">
      <c r="A6" s="58"/>
      <c r="B6" s="593"/>
      <c r="C6" s="594"/>
      <c r="D6" s="595"/>
      <c r="E6" s="39"/>
      <c r="F6" s="40"/>
      <c r="G6" s="41"/>
      <c r="H6" s="42"/>
    </row>
    <row r="7" spans="1:8" x14ac:dyDescent="0.2">
      <c r="A7" s="58"/>
      <c r="B7" s="94"/>
      <c r="C7" s="474"/>
      <c r="D7" s="95"/>
      <c r="E7" s="39"/>
      <c r="F7" s="40"/>
      <c r="G7" s="41"/>
      <c r="H7" s="42"/>
    </row>
    <row r="8" spans="1:8" s="53" customFormat="1" ht="23.1" customHeight="1" x14ac:dyDescent="0.2">
      <c r="A8" s="329">
        <v>23.01</v>
      </c>
      <c r="B8" s="607" t="s">
        <v>443</v>
      </c>
      <c r="C8" s="608"/>
      <c r="D8" s="609"/>
      <c r="E8" s="330"/>
      <c r="F8" s="102"/>
      <c r="G8" s="97"/>
      <c r="H8" s="445"/>
    </row>
    <row r="9" spans="1:8" ht="18" customHeight="1" x14ac:dyDescent="0.2">
      <c r="A9" s="446"/>
      <c r="B9" s="596" t="s">
        <v>444</v>
      </c>
      <c r="C9" s="596"/>
      <c r="D9" s="597"/>
      <c r="E9" s="39" t="s">
        <v>9</v>
      </c>
      <c r="F9" s="40">
        <v>2600</v>
      </c>
      <c r="G9" s="298"/>
      <c r="H9" s="51"/>
    </row>
    <row r="10" spans="1:8" ht="6.6" customHeight="1" x14ac:dyDescent="0.2">
      <c r="A10" s="211"/>
      <c r="B10" s="53"/>
      <c r="C10" s="53"/>
      <c r="D10" s="475"/>
      <c r="E10" s="39"/>
      <c r="F10" s="40"/>
      <c r="G10" s="41"/>
      <c r="H10" s="51"/>
    </row>
    <row r="11" spans="1:8" ht="12.75" customHeight="1" x14ac:dyDescent="0.2">
      <c r="A11" s="211"/>
      <c r="B11" s="587" t="s">
        <v>445</v>
      </c>
      <c r="C11" s="588"/>
      <c r="D11" s="589"/>
      <c r="E11" s="62" t="s">
        <v>9</v>
      </c>
      <c r="F11" s="40">
        <v>150</v>
      </c>
      <c r="G11" s="212"/>
      <c r="H11" s="51"/>
    </row>
    <row r="12" spans="1:8" ht="7.5" customHeight="1" x14ac:dyDescent="0.2">
      <c r="A12" s="211"/>
      <c r="B12" s="476"/>
      <c r="C12" s="469"/>
      <c r="D12" s="205"/>
      <c r="E12" s="62"/>
      <c r="F12" s="112"/>
      <c r="G12" s="212"/>
      <c r="H12" s="51"/>
    </row>
    <row r="13" spans="1:8" ht="19.5" customHeight="1" x14ac:dyDescent="0.2">
      <c r="A13" s="329">
        <v>23.02</v>
      </c>
      <c r="B13" s="587" t="s">
        <v>446</v>
      </c>
      <c r="C13" s="588"/>
      <c r="D13" s="589"/>
      <c r="E13" s="62"/>
      <c r="F13" s="477"/>
      <c r="G13" s="212"/>
      <c r="H13" s="51"/>
    </row>
    <row r="14" spans="1:8" ht="12.95" customHeight="1" x14ac:dyDescent="0.2">
      <c r="A14" s="211"/>
      <c r="B14" s="587" t="s">
        <v>447</v>
      </c>
      <c r="C14" s="588"/>
      <c r="D14" s="589"/>
      <c r="E14" s="62"/>
      <c r="F14" s="477"/>
      <c r="G14" s="212"/>
      <c r="H14" s="51"/>
    </row>
    <row r="15" spans="1:8" ht="12.75" customHeight="1" x14ac:dyDescent="0.2">
      <c r="A15" s="211"/>
      <c r="B15" s="587" t="s">
        <v>448</v>
      </c>
      <c r="C15" s="588"/>
      <c r="D15" s="589"/>
      <c r="E15" s="62" t="s">
        <v>9</v>
      </c>
      <c r="F15" s="44">
        <v>3674</v>
      </c>
      <c r="G15" s="212"/>
      <c r="H15" s="51"/>
    </row>
    <row r="16" spans="1:8" ht="12.6" customHeight="1" x14ac:dyDescent="0.2">
      <c r="A16" s="211"/>
      <c r="B16" s="476"/>
      <c r="C16" s="469"/>
      <c r="D16" s="469"/>
      <c r="E16" s="62"/>
      <c r="F16" s="477"/>
      <c r="G16" s="212"/>
      <c r="H16" s="51"/>
    </row>
    <row r="17" spans="1:8" ht="12.75" customHeight="1" x14ac:dyDescent="0.2">
      <c r="A17" s="447" t="s">
        <v>283</v>
      </c>
      <c r="B17" s="214" t="s">
        <v>284</v>
      </c>
      <c r="C17" s="213"/>
      <c r="D17" s="294"/>
      <c r="E17" s="295"/>
      <c r="G17" s="106"/>
      <c r="H17" s="51"/>
    </row>
    <row r="18" spans="1:8" ht="31.5" customHeight="1" x14ac:dyDescent="0.2">
      <c r="A18" s="447"/>
      <c r="B18" s="590" t="s">
        <v>285</v>
      </c>
      <c r="C18" s="591"/>
      <c r="D18" s="591"/>
      <c r="E18" s="293" t="s">
        <v>223</v>
      </c>
      <c r="F18" s="478">
        <v>635</v>
      </c>
      <c r="G18" s="296"/>
      <c r="H18" s="51"/>
    </row>
    <row r="19" spans="1:8" ht="12.75" customHeight="1" x14ac:dyDescent="0.2">
      <c r="A19" s="447"/>
      <c r="B19" s="217"/>
      <c r="E19" s="39"/>
      <c r="G19" s="163"/>
      <c r="H19" s="42"/>
    </row>
    <row r="20" spans="1:8" ht="24.95" customHeight="1" x14ac:dyDescent="0.2">
      <c r="A20" s="447"/>
      <c r="B20" s="590" t="s">
        <v>286</v>
      </c>
      <c r="C20" s="591"/>
      <c r="D20" s="591"/>
      <c r="E20" s="293" t="s">
        <v>14</v>
      </c>
      <c r="F20" s="478">
        <v>2840</v>
      </c>
      <c r="G20" s="296"/>
      <c r="H20" s="51"/>
    </row>
    <row r="21" spans="1:8" ht="12.75" customHeight="1" x14ac:dyDescent="0.2">
      <c r="A21" s="447"/>
      <c r="B21" s="217"/>
      <c r="E21" s="39"/>
      <c r="G21" s="163"/>
      <c r="H21" s="42"/>
    </row>
    <row r="22" spans="1:8" ht="30" customHeight="1" x14ac:dyDescent="0.2">
      <c r="A22" s="447">
        <v>23.09</v>
      </c>
      <c r="B22" s="590" t="s">
        <v>287</v>
      </c>
      <c r="C22" s="591"/>
      <c r="D22" s="591"/>
      <c r="E22" s="297"/>
      <c r="G22" s="298"/>
      <c r="H22" s="42"/>
    </row>
    <row r="23" spans="1:8" ht="12.75" customHeight="1" x14ac:dyDescent="0.2">
      <c r="A23" s="448"/>
      <c r="B23" s="217"/>
      <c r="C23" s="218"/>
      <c r="D23" s="479"/>
      <c r="E23" s="297"/>
      <c r="G23" s="298"/>
      <c r="H23" s="51"/>
    </row>
    <row r="24" spans="1:8" ht="12.75" customHeight="1" x14ac:dyDescent="0.2">
      <c r="A24" s="448"/>
      <c r="B24" s="214" t="s">
        <v>288</v>
      </c>
      <c r="E24" s="213" t="s">
        <v>14</v>
      </c>
      <c r="F24" s="479">
        <v>450</v>
      </c>
      <c r="G24" s="215"/>
      <c r="H24" s="51"/>
    </row>
    <row r="25" spans="1:8" ht="12.75" customHeight="1" x14ac:dyDescent="0.2">
      <c r="A25" s="448"/>
      <c r="B25" s="217"/>
      <c r="C25" s="218"/>
      <c r="D25" s="480"/>
      <c r="E25" s="297"/>
      <c r="G25" s="298"/>
      <c r="H25" s="42"/>
    </row>
    <row r="26" spans="1:8" ht="19.5" customHeight="1" x14ac:dyDescent="0.2">
      <c r="A26" s="448"/>
      <c r="B26" s="491" t="s">
        <v>289</v>
      </c>
      <c r="C26" s="592"/>
      <c r="D26" s="592"/>
      <c r="E26" s="293" t="s">
        <v>14</v>
      </c>
      <c r="F26" s="478">
        <v>450</v>
      </c>
      <c r="G26" s="296"/>
      <c r="H26" s="51"/>
    </row>
    <row r="27" spans="1:8" ht="12.75" customHeight="1" x14ac:dyDescent="0.2">
      <c r="A27" s="448"/>
      <c r="B27" s="217"/>
      <c r="E27" s="179"/>
      <c r="F27" s="43"/>
      <c r="G27" s="39"/>
      <c r="H27" s="42"/>
    </row>
    <row r="28" spans="1:8" ht="18.600000000000001" customHeight="1" x14ac:dyDescent="0.2">
      <c r="A28" s="448"/>
      <c r="B28" s="214" t="s">
        <v>290</v>
      </c>
      <c r="E28" s="213" t="s">
        <v>14</v>
      </c>
      <c r="F28" s="481">
        <v>80</v>
      </c>
      <c r="G28" s="215"/>
      <c r="H28" s="51"/>
    </row>
    <row r="29" spans="1:8" ht="21.95" customHeight="1" x14ac:dyDescent="0.2">
      <c r="A29" s="448"/>
      <c r="B29" s="217"/>
      <c r="C29" s="218"/>
      <c r="D29" s="482"/>
      <c r="E29" s="297"/>
      <c r="G29" s="298"/>
      <c r="H29" s="42"/>
    </row>
    <row r="30" spans="1:8" ht="12.75" customHeight="1" x14ac:dyDescent="0.2">
      <c r="A30" s="449">
        <v>23.1</v>
      </c>
      <c r="B30" s="214" t="s">
        <v>291</v>
      </c>
      <c r="C30" s="213"/>
      <c r="D30" s="299"/>
      <c r="E30" s="297"/>
      <c r="G30" s="298"/>
      <c r="H30" s="42"/>
    </row>
    <row r="31" spans="1:8" ht="12.75" customHeight="1" x14ac:dyDescent="0.2">
      <c r="A31" s="448"/>
      <c r="B31" s="217"/>
      <c r="C31" s="218"/>
      <c r="D31" s="482"/>
      <c r="E31" s="297"/>
      <c r="G31" s="298"/>
      <c r="H31" s="42"/>
    </row>
    <row r="32" spans="1:8" ht="12.75" customHeight="1" x14ac:dyDescent="0.2">
      <c r="A32" s="448"/>
      <c r="B32" s="214" t="s">
        <v>292</v>
      </c>
      <c r="E32" s="213" t="s">
        <v>9</v>
      </c>
      <c r="F32" s="218">
        <v>750</v>
      </c>
      <c r="G32" s="215"/>
      <c r="H32" s="51"/>
    </row>
    <row r="33" spans="1:8" ht="12.75" customHeight="1" x14ac:dyDescent="0.2">
      <c r="A33" s="448"/>
      <c r="B33" s="216" t="s">
        <v>293</v>
      </c>
      <c r="D33" s="300"/>
      <c r="E33" s="213" t="s">
        <v>9</v>
      </c>
      <c r="F33" s="473">
        <v>100</v>
      </c>
      <c r="G33" s="41"/>
      <c r="H33" s="42" t="s">
        <v>97</v>
      </c>
    </row>
    <row r="34" spans="1:8" ht="12.75" customHeight="1" x14ac:dyDescent="0.2">
      <c r="A34" s="140"/>
      <c r="B34" s="476"/>
      <c r="C34" s="469"/>
      <c r="D34" s="469"/>
      <c r="E34" s="62"/>
      <c r="G34" s="212"/>
      <c r="H34" s="51"/>
    </row>
    <row r="35" spans="1:8" ht="12.75" customHeight="1" x14ac:dyDescent="0.2">
      <c r="A35" s="140"/>
      <c r="B35" s="476"/>
      <c r="C35" s="469"/>
      <c r="D35" s="469"/>
      <c r="E35" s="62"/>
      <c r="G35" s="212"/>
      <c r="H35" s="51"/>
    </row>
    <row r="36" spans="1:8" ht="12.75" customHeight="1" x14ac:dyDescent="0.2">
      <c r="A36" s="140"/>
      <c r="B36" s="476"/>
      <c r="C36" s="469"/>
      <c r="D36" s="469"/>
      <c r="E36" s="62"/>
      <c r="G36" s="212"/>
      <c r="H36" s="51"/>
    </row>
    <row r="37" spans="1:8" ht="12.75" customHeight="1" x14ac:dyDescent="0.2">
      <c r="A37" s="140"/>
      <c r="B37" s="476"/>
      <c r="C37" s="469"/>
      <c r="D37" s="469"/>
      <c r="E37" s="62"/>
      <c r="G37" s="212"/>
      <c r="H37" s="51"/>
    </row>
    <row r="38" spans="1:8" ht="12.75" customHeight="1" x14ac:dyDescent="0.2">
      <c r="A38" s="140"/>
      <c r="B38" s="476"/>
      <c r="C38" s="469"/>
      <c r="D38" s="469"/>
      <c r="E38" s="62"/>
      <c r="G38" s="212"/>
      <c r="H38" s="51"/>
    </row>
    <row r="39" spans="1:8" ht="12.75" customHeight="1" x14ac:dyDescent="0.2">
      <c r="A39" s="140"/>
      <c r="B39" s="476"/>
      <c r="C39" s="469"/>
      <c r="D39" s="469"/>
      <c r="E39" s="62"/>
      <c r="G39" s="212"/>
      <c r="H39" s="51"/>
    </row>
    <row r="40" spans="1:8" ht="12.75" customHeight="1" x14ac:dyDescent="0.2">
      <c r="A40" s="140"/>
      <c r="B40" s="476"/>
      <c r="C40" s="469"/>
      <c r="D40" s="469"/>
      <c r="E40" s="62"/>
      <c r="G40" s="212"/>
      <c r="H40" s="51"/>
    </row>
    <row r="41" spans="1:8" ht="12.75" customHeight="1" x14ac:dyDescent="0.2">
      <c r="A41" s="140"/>
      <c r="B41" s="476"/>
      <c r="C41" s="469"/>
      <c r="D41" s="469"/>
      <c r="E41" s="62"/>
      <c r="G41" s="212"/>
      <c r="H41" s="51"/>
    </row>
    <row r="42" spans="1:8" ht="12.75" customHeight="1" x14ac:dyDescent="0.2">
      <c r="A42" s="140"/>
      <c r="B42" s="476"/>
      <c r="C42" s="469"/>
      <c r="D42" s="469"/>
      <c r="E42" s="62"/>
      <c r="G42" s="212"/>
      <c r="H42" s="51"/>
    </row>
    <row r="43" spans="1:8" ht="12.75" customHeight="1" x14ac:dyDescent="0.2">
      <c r="A43" s="140"/>
      <c r="B43" s="476"/>
      <c r="C43" s="469"/>
      <c r="D43" s="469"/>
      <c r="E43" s="62"/>
      <c r="G43" s="212"/>
      <c r="H43" s="51"/>
    </row>
    <row r="44" spans="1:8" ht="12.75" customHeight="1" x14ac:dyDescent="0.2">
      <c r="A44" s="140"/>
      <c r="B44" s="476"/>
      <c r="C44" s="469"/>
      <c r="D44" s="469"/>
      <c r="E44" s="62"/>
      <c r="G44" s="212"/>
      <c r="H44" s="51"/>
    </row>
    <row r="45" spans="1:8" ht="12.75" customHeight="1" x14ac:dyDescent="0.2">
      <c r="A45" s="140"/>
      <c r="B45" s="476"/>
      <c r="C45" s="469"/>
      <c r="D45" s="469"/>
      <c r="E45" s="62"/>
      <c r="G45" s="212"/>
      <c r="H45" s="51"/>
    </row>
    <row r="46" spans="1:8" ht="12.75" customHeight="1" x14ac:dyDescent="0.2">
      <c r="A46" s="140"/>
      <c r="B46" s="476"/>
      <c r="C46" s="469"/>
      <c r="D46" s="469"/>
      <c r="E46" s="62"/>
      <c r="G46" s="212"/>
      <c r="H46" s="51"/>
    </row>
    <row r="47" spans="1:8" ht="12.75" customHeight="1" x14ac:dyDescent="0.2">
      <c r="A47" s="140"/>
      <c r="B47" s="476"/>
      <c r="C47" s="469"/>
      <c r="D47" s="469"/>
      <c r="E47" s="62"/>
      <c r="G47" s="212"/>
      <c r="H47" s="51"/>
    </row>
    <row r="48" spans="1:8" ht="12.75" customHeight="1" x14ac:dyDescent="0.2">
      <c r="A48" s="140"/>
      <c r="B48" s="476"/>
      <c r="C48" s="469"/>
      <c r="D48" s="469"/>
      <c r="E48" s="62"/>
      <c r="G48" s="212"/>
      <c r="H48" s="51"/>
    </row>
    <row r="49" spans="1:8" ht="12.75" customHeight="1" x14ac:dyDescent="0.2">
      <c r="A49" s="140"/>
      <c r="B49" s="476"/>
      <c r="C49" s="469"/>
      <c r="D49" s="469"/>
      <c r="E49" s="62"/>
      <c r="G49" s="212"/>
      <c r="H49" s="51"/>
    </row>
    <row r="50" spans="1:8" ht="12.75" customHeight="1" x14ac:dyDescent="0.2">
      <c r="A50" s="140"/>
      <c r="B50" s="476"/>
      <c r="C50" s="469"/>
      <c r="D50" s="469"/>
      <c r="E50" s="62"/>
      <c r="G50" s="212"/>
      <c r="H50" s="51"/>
    </row>
    <row r="51" spans="1:8" ht="12.75" customHeight="1" x14ac:dyDescent="0.2">
      <c r="A51" s="140"/>
      <c r="B51" s="476"/>
      <c r="C51" s="469"/>
      <c r="D51" s="469"/>
      <c r="E51" s="62"/>
      <c r="G51" s="212"/>
      <c r="H51" s="51"/>
    </row>
    <row r="52" spans="1:8" x14ac:dyDescent="0.2">
      <c r="A52" s="140"/>
      <c r="B52" s="476"/>
      <c r="C52" s="469"/>
      <c r="D52" s="469"/>
      <c r="E52" s="62"/>
      <c r="G52" s="212"/>
      <c r="H52" s="51"/>
    </row>
    <row r="53" spans="1:8" x14ac:dyDescent="0.2">
      <c r="A53" s="140"/>
      <c r="B53" s="476"/>
      <c r="C53" s="469"/>
      <c r="D53" s="469"/>
      <c r="E53" s="62"/>
      <c r="G53" s="170"/>
      <c r="H53" s="51"/>
    </row>
    <row r="54" spans="1:8" x14ac:dyDescent="0.2">
      <c r="A54" s="140"/>
      <c r="B54" s="476"/>
      <c r="C54" s="469"/>
      <c r="D54" s="469"/>
      <c r="E54" s="62"/>
      <c r="G54" s="212"/>
      <c r="H54" s="51"/>
    </row>
    <row r="55" spans="1:8" x14ac:dyDescent="0.2">
      <c r="A55" s="140"/>
      <c r="B55" s="53"/>
      <c r="C55" s="469"/>
      <c r="D55" s="469"/>
      <c r="E55" s="39"/>
      <c r="G55" s="106"/>
      <c r="H55" s="51"/>
    </row>
    <row r="56" spans="1:8" x14ac:dyDescent="0.2">
      <c r="A56" s="58"/>
      <c r="B56" s="37"/>
      <c r="D56" s="17"/>
      <c r="E56" s="39"/>
      <c r="F56" s="40"/>
      <c r="G56" s="41"/>
      <c r="H56" s="42"/>
    </row>
    <row r="57" spans="1:8" x14ac:dyDescent="0.2">
      <c r="A57" s="584" t="s">
        <v>84</v>
      </c>
      <c r="B57" s="524"/>
      <c r="C57" s="524"/>
      <c r="D57" s="524"/>
      <c r="E57" s="524"/>
      <c r="F57" s="524"/>
      <c r="G57" s="524"/>
      <c r="H57" s="585"/>
    </row>
    <row r="58" spans="1:8" ht="13.5" thickBot="1" x14ac:dyDescent="0.25">
      <c r="A58" s="558"/>
      <c r="B58" s="559"/>
      <c r="C58" s="559"/>
      <c r="D58" s="559"/>
      <c r="E58" s="559"/>
      <c r="F58" s="559"/>
      <c r="G58" s="559"/>
      <c r="H58" s="586"/>
    </row>
  </sheetData>
  <mergeCells count="19">
    <mergeCell ref="B11:D11"/>
    <mergeCell ref="B4:D6"/>
    <mergeCell ref="B9:D9"/>
    <mergeCell ref="H1:H2"/>
    <mergeCell ref="A1:A2"/>
    <mergeCell ref="B1:D2"/>
    <mergeCell ref="E1:E2"/>
    <mergeCell ref="F1:F2"/>
    <mergeCell ref="G1:G2"/>
    <mergeCell ref="B8:D8"/>
    <mergeCell ref="A57:G58"/>
    <mergeCell ref="H57:H58"/>
    <mergeCell ref="B13:D13"/>
    <mergeCell ref="B15:D15"/>
    <mergeCell ref="B20:D20"/>
    <mergeCell ref="B26:D26"/>
    <mergeCell ref="B14:D14"/>
    <mergeCell ref="B18:D18"/>
    <mergeCell ref="B22:D22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2300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63"/>
  <sheetViews>
    <sheetView tabSelected="1" view="pageBreakPreview" topLeftCell="A16" zoomScaleNormal="100" zoomScaleSheetLayoutView="100" workbookViewId="0">
      <selection activeCell="F22" sqref="F22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5703125" style="38" customWidth="1"/>
    <col min="5" max="5" width="9.5703125" style="43" customWidth="1"/>
    <col min="6" max="6" width="9.85546875" style="44" customWidth="1"/>
    <col min="7" max="7" width="10.140625" style="20" customWidth="1"/>
    <col min="8" max="8" width="16.140625" style="20" customWidth="1"/>
    <col min="9" max="16384" width="9.140625" style="21"/>
  </cols>
  <sheetData>
    <row r="1" spans="1:8" ht="13.5" customHeight="1" x14ac:dyDescent="0.2">
      <c r="A1" s="512" t="s">
        <v>0</v>
      </c>
      <c r="B1" s="511" t="s">
        <v>1</v>
      </c>
      <c r="C1" s="511"/>
      <c r="D1" s="511"/>
      <c r="E1" s="512" t="s">
        <v>2</v>
      </c>
      <c r="F1" s="605" t="s">
        <v>85</v>
      </c>
      <c r="G1" s="554" t="s">
        <v>3</v>
      </c>
      <c r="H1" s="505" t="s">
        <v>212</v>
      </c>
    </row>
    <row r="2" spans="1:8" ht="16.5" customHeight="1" x14ac:dyDescent="0.2">
      <c r="A2" s="512"/>
      <c r="B2" s="511"/>
      <c r="C2" s="511"/>
      <c r="D2" s="511"/>
      <c r="E2" s="512"/>
      <c r="F2" s="605"/>
      <c r="G2" s="554"/>
      <c r="H2" s="506"/>
    </row>
    <row r="3" spans="1:8" x14ac:dyDescent="0.2">
      <c r="A3" s="173"/>
      <c r="B3" s="24"/>
      <c r="C3" s="25"/>
      <c r="D3" s="26"/>
      <c r="E3" s="27"/>
      <c r="F3" s="28"/>
      <c r="G3" s="29"/>
      <c r="H3" s="167"/>
    </row>
    <row r="4" spans="1:8" ht="12" customHeight="1" x14ac:dyDescent="0.2">
      <c r="A4" s="202">
        <v>33</v>
      </c>
      <c r="B4" s="551" t="s">
        <v>49</v>
      </c>
      <c r="C4" s="610"/>
      <c r="D4" s="611"/>
      <c r="E4" s="55"/>
      <c r="F4" s="71"/>
      <c r="G4" s="41"/>
      <c r="H4" s="170"/>
    </row>
    <row r="5" spans="1:8" ht="12.6" customHeight="1" x14ac:dyDescent="0.2">
      <c r="A5" s="203"/>
      <c r="B5" s="145"/>
      <c r="C5" s="148"/>
      <c r="D5" s="149"/>
      <c r="E5" s="55"/>
      <c r="F5" s="71"/>
      <c r="G5" s="41"/>
      <c r="H5" s="170"/>
    </row>
    <row r="6" spans="1:8" ht="17.100000000000001" customHeight="1" x14ac:dyDescent="0.2">
      <c r="A6" s="616">
        <v>33.01</v>
      </c>
      <c r="B6" s="618" t="s">
        <v>102</v>
      </c>
      <c r="C6" s="619"/>
      <c r="D6" s="620"/>
      <c r="E6" s="55"/>
      <c r="F6" s="71"/>
      <c r="G6" s="41"/>
      <c r="H6" s="170"/>
    </row>
    <row r="7" spans="1:8" ht="12" customHeight="1" x14ac:dyDescent="0.2">
      <c r="A7" s="617"/>
      <c r="B7" s="145"/>
      <c r="C7" s="148"/>
      <c r="D7" s="149"/>
      <c r="E7" s="55"/>
      <c r="F7" s="71"/>
      <c r="G7" s="41"/>
      <c r="H7" s="170"/>
    </row>
    <row r="8" spans="1:8" ht="24.6" customHeight="1" x14ac:dyDescent="0.2">
      <c r="A8" s="204"/>
      <c r="B8" s="621" t="s">
        <v>103</v>
      </c>
      <c r="C8" s="622"/>
      <c r="D8" s="623"/>
      <c r="E8" s="55"/>
      <c r="F8" s="71"/>
      <c r="G8" s="41"/>
      <c r="H8" s="170"/>
    </row>
    <row r="9" spans="1:8" ht="7.35" customHeight="1" x14ac:dyDescent="0.2">
      <c r="A9" s="204"/>
      <c r="B9" s="145"/>
      <c r="C9" s="148"/>
      <c r="D9" s="149"/>
      <c r="E9" s="55"/>
      <c r="F9" s="71"/>
      <c r="G9" s="41"/>
      <c r="H9" s="170"/>
    </row>
    <row r="10" spans="1:8" ht="28.35" customHeight="1" x14ac:dyDescent="0.2">
      <c r="A10" s="168"/>
      <c r="B10" s="621" t="s">
        <v>279</v>
      </c>
      <c r="C10" s="622"/>
      <c r="D10" s="623"/>
      <c r="E10" s="118" t="s">
        <v>104</v>
      </c>
      <c r="F10" s="71">
        <v>5430</v>
      </c>
      <c r="G10" s="63"/>
      <c r="H10" s="196"/>
    </row>
    <row r="11" spans="1:8" ht="11.45" customHeight="1" x14ac:dyDescent="0.2">
      <c r="A11" s="168"/>
      <c r="B11" s="150"/>
      <c r="C11" s="151"/>
      <c r="D11" s="152"/>
      <c r="E11" s="55"/>
      <c r="F11" s="71"/>
      <c r="G11" s="41"/>
      <c r="H11" s="170"/>
    </row>
    <row r="12" spans="1:8" ht="12.75" customHeight="1" x14ac:dyDescent="0.2">
      <c r="A12" s="616">
        <v>33.04</v>
      </c>
      <c r="B12" s="626" t="s">
        <v>161</v>
      </c>
      <c r="C12" s="613"/>
      <c r="D12" s="614"/>
      <c r="E12" s="55"/>
      <c r="F12" s="71"/>
      <c r="G12" s="41"/>
      <c r="H12" s="169"/>
    </row>
    <row r="13" spans="1:8" ht="12" customHeight="1" x14ac:dyDescent="0.2">
      <c r="A13" s="617"/>
      <c r="B13" s="612"/>
      <c r="C13" s="613"/>
      <c r="D13" s="614"/>
      <c r="E13" s="55"/>
      <c r="F13" s="71"/>
      <c r="G13" s="41"/>
      <c r="H13" s="169"/>
    </row>
    <row r="14" spans="1:8" ht="7.5" customHeight="1" x14ac:dyDescent="0.2">
      <c r="A14" s="168"/>
      <c r="B14" s="6"/>
      <c r="C14" s="1"/>
      <c r="D14" s="60"/>
      <c r="E14" s="55"/>
      <c r="F14" s="71"/>
      <c r="G14" s="41"/>
      <c r="H14" s="169"/>
    </row>
    <row r="15" spans="1:8" ht="12" customHeight="1" x14ac:dyDescent="0.2">
      <c r="A15" s="168"/>
      <c r="B15" s="6" t="s">
        <v>4</v>
      </c>
      <c r="C15" s="624" t="s">
        <v>29</v>
      </c>
      <c r="D15" s="553"/>
      <c r="E15" s="55" t="s">
        <v>10</v>
      </c>
      <c r="F15" s="73">
        <v>3500</v>
      </c>
      <c r="G15" s="106"/>
      <c r="H15" s="196"/>
    </row>
    <row r="16" spans="1:8" x14ac:dyDescent="0.2">
      <c r="A16" s="168"/>
      <c r="B16" s="6"/>
      <c r="C16" s="13"/>
      <c r="D16" s="64"/>
      <c r="E16" s="55"/>
      <c r="F16" s="73"/>
      <c r="G16" s="106"/>
      <c r="H16" s="196"/>
    </row>
    <row r="17" spans="1:8" ht="12" customHeight="1" x14ac:dyDescent="0.2">
      <c r="A17" s="168"/>
      <c r="B17" s="6" t="s">
        <v>8</v>
      </c>
      <c r="C17" s="624" t="s">
        <v>220</v>
      </c>
      <c r="D17" s="553"/>
      <c r="E17" s="55" t="s">
        <v>10</v>
      </c>
      <c r="F17" s="73">
        <v>1500</v>
      </c>
      <c r="G17" s="106"/>
      <c r="H17" s="196"/>
    </row>
    <row r="18" spans="1:8" x14ac:dyDescent="0.2">
      <c r="A18" s="168"/>
      <c r="B18" s="6"/>
      <c r="C18" s="1"/>
      <c r="D18" s="60"/>
      <c r="E18" s="55"/>
      <c r="F18" s="71"/>
      <c r="G18" s="106"/>
      <c r="H18" s="169"/>
    </row>
    <row r="19" spans="1:8" ht="12" customHeight="1" x14ac:dyDescent="0.2">
      <c r="A19" s="168"/>
      <c r="B19" s="6" t="s">
        <v>11</v>
      </c>
      <c r="C19" s="624" t="s">
        <v>456</v>
      </c>
      <c r="D19" s="553"/>
      <c r="E19" s="55" t="s">
        <v>10</v>
      </c>
      <c r="F19" s="73">
        <v>600</v>
      </c>
      <c r="G19" s="106"/>
      <c r="H19" s="196"/>
    </row>
    <row r="20" spans="1:8" x14ac:dyDescent="0.2">
      <c r="A20" s="168"/>
      <c r="B20" s="6"/>
      <c r="C20" s="1"/>
      <c r="D20" s="60"/>
      <c r="E20" s="55"/>
      <c r="F20" s="55"/>
      <c r="G20" s="106"/>
      <c r="H20" s="169"/>
    </row>
    <row r="21" spans="1:8" ht="12.75" customHeight="1" x14ac:dyDescent="0.2">
      <c r="A21" s="615">
        <v>33.1</v>
      </c>
      <c r="B21" s="612" t="s">
        <v>30</v>
      </c>
      <c r="C21" s="613"/>
      <c r="D21" s="614"/>
      <c r="E21" s="55"/>
      <c r="F21" s="71"/>
      <c r="G21" s="106"/>
      <c r="H21" s="169"/>
    </row>
    <row r="22" spans="1:8" x14ac:dyDescent="0.2">
      <c r="A22" s="615"/>
      <c r="B22" s="612"/>
      <c r="C22" s="613"/>
      <c r="D22" s="614"/>
      <c r="E22" s="55"/>
      <c r="F22" s="71"/>
      <c r="G22" s="106"/>
      <c r="H22" s="169"/>
    </row>
    <row r="23" spans="1:8" ht="6" customHeight="1" x14ac:dyDescent="0.2">
      <c r="A23" s="39"/>
      <c r="B23" s="6"/>
      <c r="C23" s="1"/>
      <c r="D23" s="60"/>
      <c r="E23" s="55"/>
      <c r="F23" s="71"/>
      <c r="G23" s="106"/>
      <c r="H23" s="169"/>
    </row>
    <row r="24" spans="1:8" ht="27.75" customHeight="1" x14ac:dyDescent="0.2">
      <c r="A24" s="39"/>
      <c r="B24" s="86" t="s">
        <v>8</v>
      </c>
      <c r="C24" s="572" t="s">
        <v>91</v>
      </c>
      <c r="D24" s="625"/>
      <c r="E24" s="55" t="s">
        <v>10</v>
      </c>
      <c r="F24" s="73">
        <v>2680</v>
      </c>
      <c r="G24" s="153"/>
      <c r="H24" s="196"/>
    </row>
    <row r="25" spans="1:8" x14ac:dyDescent="0.2">
      <c r="A25" s="39"/>
      <c r="B25" s="6"/>
      <c r="C25" s="13"/>
      <c r="D25" s="64"/>
      <c r="E25" s="55"/>
      <c r="F25" s="113"/>
      <c r="G25" s="41"/>
      <c r="H25" s="169"/>
    </row>
    <row r="26" spans="1:8" ht="30" customHeight="1" x14ac:dyDescent="0.2">
      <c r="A26" s="207">
        <v>33.130000000000003</v>
      </c>
      <c r="B26" s="568" t="s">
        <v>217</v>
      </c>
      <c r="C26" s="569"/>
      <c r="D26" s="570"/>
      <c r="E26" s="55"/>
      <c r="F26" s="113"/>
      <c r="G26" s="41"/>
      <c r="H26" s="169"/>
    </row>
    <row r="27" spans="1:8" ht="18.75" customHeight="1" x14ac:dyDescent="0.3">
      <c r="A27" s="96"/>
      <c r="B27" s="116" t="s">
        <v>218</v>
      </c>
      <c r="C27" s="13"/>
      <c r="D27" s="64"/>
      <c r="E27" s="171" t="s">
        <v>213</v>
      </c>
      <c r="F27" s="73">
        <v>3200</v>
      </c>
      <c r="G27" s="208"/>
      <c r="H27" s="196"/>
    </row>
    <row r="28" spans="1:8" ht="18" customHeight="1" x14ac:dyDescent="0.3">
      <c r="A28" s="96"/>
      <c r="B28" s="116" t="s">
        <v>219</v>
      </c>
      <c r="C28" s="13"/>
      <c r="D28" s="64"/>
      <c r="E28" s="171" t="s">
        <v>213</v>
      </c>
      <c r="F28" s="73">
        <v>2100</v>
      </c>
      <c r="G28" s="208"/>
      <c r="H28" s="196"/>
    </row>
    <row r="29" spans="1:8" x14ac:dyDescent="0.2">
      <c r="A29" s="168"/>
      <c r="B29" s="6"/>
      <c r="C29" s="13"/>
      <c r="D29" s="64"/>
      <c r="E29" s="55"/>
      <c r="F29" s="113"/>
      <c r="G29" s="41"/>
      <c r="H29" s="169"/>
    </row>
    <row r="30" spans="1:8" x14ac:dyDescent="0.2">
      <c r="A30" s="216" t="s">
        <v>224</v>
      </c>
      <c r="B30" s="214" t="s">
        <v>225</v>
      </c>
      <c r="D30" s="64"/>
      <c r="E30" s="55"/>
      <c r="F30" s="113"/>
      <c r="G30" s="41"/>
      <c r="H30" s="169"/>
    </row>
    <row r="31" spans="1:8" x14ac:dyDescent="0.2">
      <c r="A31" s="168"/>
      <c r="B31" s="214" t="s">
        <v>226</v>
      </c>
      <c r="D31" s="64"/>
      <c r="E31" s="55"/>
      <c r="F31" s="113"/>
      <c r="G31" s="41"/>
      <c r="H31" s="169"/>
    </row>
    <row r="32" spans="1:8" x14ac:dyDescent="0.2">
      <c r="A32" s="168"/>
      <c r="B32" s="214" t="s">
        <v>227</v>
      </c>
      <c r="D32" s="64"/>
      <c r="E32" s="55"/>
      <c r="F32" s="113"/>
      <c r="G32" s="41"/>
      <c r="H32" s="169"/>
    </row>
    <row r="33" spans="1:8" x14ac:dyDescent="0.2">
      <c r="A33" s="168"/>
      <c r="B33" s="220"/>
      <c r="C33" s="221"/>
      <c r="D33" s="64"/>
      <c r="E33" s="55"/>
      <c r="F33" s="113"/>
      <c r="G33" s="41"/>
      <c r="H33" s="169"/>
    </row>
    <row r="34" spans="1:8" ht="14.25" x14ac:dyDescent="0.2">
      <c r="A34" s="216" t="s">
        <v>228</v>
      </c>
      <c r="B34" s="219" t="s">
        <v>441</v>
      </c>
      <c r="E34" s="213" t="s">
        <v>223</v>
      </c>
      <c r="F34" s="215">
        <v>1000</v>
      </c>
      <c r="G34" s="222"/>
      <c r="H34" s="196"/>
    </row>
    <row r="35" spans="1:8" x14ac:dyDescent="0.2">
      <c r="A35" s="39"/>
      <c r="B35" s="6"/>
      <c r="C35" s="13"/>
      <c r="D35" s="64"/>
      <c r="E35" s="55"/>
      <c r="F35" s="113"/>
      <c r="G35" s="41"/>
      <c r="H35" s="169"/>
    </row>
    <row r="36" spans="1:8" x14ac:dyDescent="0.2">
      <c r="A36" s="39"/>
      <c r="B36" s="6" t="s">
        <v>442</v>
      </c>
      <c r="C36" s="13"/>
      <c r="D36" s="64"/>
      <c r="E36" s="213" t="s">
        <v>455</v>
      </c>
      <c r="F36" s="73">
        <v>1</v>
      </c>
      <c r="G36" s="41">
        <v>800000</v>
      </c>
      <c r="H36" s="169"/>
    </row>
    <row r="37" spans="1:8" x14ac:dyDescent="0.2">
      <c r="A37" s="39"/>
      <c r="B37" s="6"/>
      <c r="C37" s="13"/>
      <c r="D37" s="64"/>
      <c r="E37" s="55"/>
      <c r="F37" s="113"/>
      <c r="G37" s="41"/>
      <c r="H37" s="169"/>
    </row>
    <row r="38" spans="1:8" x14ac:dyDescent="0.2">
      <c r="A38" s="39"/>
      <c r="B38" s="6"/>
      <c r="C38" s="13"/>
      <c r="D38" s="64"/>
      <c r="E38" s="55"/>
      <c r="F38" s="113"/>
      <c r="G38" s="41"/>
      <c r="H38" s="169"/>
    </row>
    <row r="39" spans="1:8" x14ac:dyDescent="0.2">
      <c r="A39" s="39"/>
      <c r="B39" s="6"/>
      <c r="C39" s="13"/>
      <c r="D39" s="64"/>
      <c r="E39" s="55"/>
      <c r="F39" s="113"/>
      <c r="G39" s="233"/>
      <c r="H39" s="169"/>
    </row>
    <row r="40" spans="1:8" x14ac:dyDescent="0.2">
      <c r="A40" s="39"/>
      <c r="B40" s="6"/>
      <c r="C40" s="13"/>
      <c r="D40" s="64"/>
      <c r="E40" s="55"/>
      <c r="F40" s="113"/>
      <c r="G40" s="233"/>
      <c r="H40" s="169"/>
    </row>
    <row r="41" spans="1:8" x14ac:dyDescent="0.2">
      <c r="A41" s="39"/>
      <c r="B41" s="6"/>
      <c r="C41" s="13"/>
      <c r="D41" s="64"/>
      <c r="E41" s="55"/>
      <c r="F41" s="113"/>
      <c r="G41" s="233"/>
      <c r="H41" s="169"/>
    </row>
    <row r="42" spans="1:8" x14ac:dyDescent="0.2">
      <c r="A42" s="39"/>
      <c r="B42" s="6"/>
      <c r="C42" s="13"/>
      <c r="D42" s="64"/>
      <c r="E42" s="55"/>
      <c r="F42" s="113"/>
      <c r="G42" s="233"/>
      <c r="H42" s="169"/>
    </row>
    <row r="43" spans="1:8" x14ac:dyDescent="0.2">
      <c r="A43" s="39"/>
      <c r="B43" s="6"/>
      <c r="C43" s="13"/>
      <c r="D43" s="64"/>
      <c r="E43" s="55"/>
      <c r="F43" s="113"/>
      <c r="G43" s="233"/>
      <c r="H43" s="169"/>
    </row>
    <row r="44" spans="1:8" x14ac:dyDescent="0.2">
      <c r="A44" s="39"/>
      <c r="B44" s="6"/>
      <c r="C44" s="13"/>
      <c r="D44" s="64"/>
      <c r="E44" s="55"/>
      <c r="F44" s="113"/>
      <c r="G44" s="233"/>
      <c r="H44" s="169"/>
    </row>
    <row r="45" spans="1:8" x14ac:dyDescent="0.2">
      <c r="A45" s="39"/>
      <c r="B45" s="6"/>
      <c r="C45" s="13"/>
      <c r="D45" s="64"/>
      <c r="E45" s="55"/>
      <c r="F45" s="113"/>
      <c r="G45" s="233"/>
      <c r="H45" s="169"/>
    </row>
    <row r="46" spans="1:8" x14ac:dyDescent="0.2">
      <c r="A46" s="39"/>
      <c r="B46" s="6"/>
      <c r="C46" s="13"/>
      <c r="D46" s="64"/>
      <c r="E46" s="55"/>
      <c r="F46" s="113"/>
      <c r="G46" s="233"/>
      <c r="H46" s="169"/>
    </row>
    <row r="47" spans="1:8" x14ac:dyDescent="0.2">
      <c r="A47" s="39"/>
      <c r="B47" s="6"/>
      <c r="C47" s="13"/>
      <c r="D47" s="64"/>
      <c r="E47" s="55"/>
      <c r="F47" s="113"/>
      <c r="G47" s="233"/>
      <c r="H47" s="169"/>
    </row>
    <row r="48" spans="1:8" x14ac:dyDescent="0.2">
      <c r="A48" s="39"/>
      <c r="B48" s="6"/>
      <c r="C48" s="13"/>
      <c r="D48" s="64"/>
      <c r="E48" s="55"/>
      <c r="F48" s="113"/>
      <c r="G48" s="233"/>
      <c r="H48" s="169"/>
    </row>
    <row r="49" spans="1:8" x14ac:dyDescent="0.2">
      <c r="A49" s="39"/>
      <c r="B49" s="6"/>
      <c r="C49" s="13"/>
      <c r="D49" s="64"/>
      <c r="E49" s="55"/>
      <c r="F49" s="113"/>
      <c r="G49" s="233"/>
      <c r="H49" s="169"/>
    </row>
    <row r="50" spans="1:8" x14ac:dyDescent="0.2">
      <c r="A50" s="39"/>
      <c r="B50" s="6"/>
      <c r="C50" s="13"/>
      <c r="D50" s="64"/>
      <c r="E50" s="55"/>
      <c r="F50" s="113"/>
      <c r="G50" s="233"/>
      <c r="H50" s="169"/>
    </row>
    <row r="51" spans="1:8" x14ac:dyDescent="0.2">
      <c r="A51" s="39"/>
      <c r="B51" s="6"/>
      <c r="C51" s="13"/>
      <c r="D51" s="64"/>
      <c r="E51" s="55"/>
      <c r="F51" s="113"/>
      <c r="G51" s="233"/>
      <c r="H51" s="169"/>
    </row>
    <row r="52" spans="1:8" x14ac:dyDescent="0.2">
      <c r="A52" s="39"/>
      <c r="B52" s="6"/>
      <c r="C52" s="13"/>
      <c r="D52" s="64"/>
      <c r="E52" s="55"/>
      <c r="F52" s="113"/>
      <c r="G52" s="233"/>
      <c r="H52" s="169"/>
    </row>
    <row r="53" spans="1:8" x14ac:dyDescent="0.2">
      <c r="A53" s="39"/>
      <c r="B53" s="6"/>
      <c r="C53" s="13"/>
      <c r="D53" s="64"/>
      <c r="E53" s="55"/>
      <c r="F53" s="93"/>
      <c r="G53" s="41"/>
      <c r="H53" s="169"/>
    </row>
    <row r="54" spans="1:8" x14ac:dyDescent="0.2">
      <c r="A54" s="39"/>
      <c r="B54" s="6"/>
      <c r="C54" s="13"/>
      <c r="D54" s="64"/>
      <c r="E54" s="55"/>
      <c r="F54" s="93"/>
      <c r="G54" s="41"/>
      <c r="H54" s="169"/>
    </row>
    <row r="55" spans="1:8" x14ac:dyDescent="0.2">
      <c r="A55" s="39"/>
      <c r="B55" s="6"/>
      <c r="C55" s="13"/>
      <c r="D55" s="64"/>
      <c r="E55" s="55"/>
      <c r="F55" s="93"/>
      <c r="G55" s="41"/>
      <c r="H55" s="169"/>
    </row>
    <row r="56" spans="1:8" x14ac:dyDescent="0.2">
      <c r="A56" s="39"/>
      <c r="B56" s="6"/>
      <c r="C56" s="13"/>
      <c r="D56" s="64"/>
      <c r="E56" s="55"/>
      <c r="F56" s="93"/>
      <c r="G56" s="41"/>
      <c r="H56" s="169"/>
    </row>
    <row r="57" spans="1:8" x14ac:dyDescent="0.2">
      <c r="A57" s="39"/>
      <c r="B57" s="6"/>
      <c r="C57" s="13"/>
      <c r="D57" s="64"/>
      <c r="E57" s="55"/>
      <c r="F57" s="93"/>
      <c r="G57" s="41"/>
      <c r="H57" s="169"/>
    </row>
    <row r="58" spans="1:8" x14ac:dyDescent="0.2">
      <c r="A58" s="39"/>
      <c r="B58" s="6"/>
      <c r="C58" s="1"/>
      <c r="D58" s="60"/>
      <c r="E58" s="55"/>
      <c r="F58" s="55"/>
      <c r="G58" s="41"/>
      <c r="H58" s="169"/>
    </row>
    <row r="59" spans="1:8" ht="8.1" customHeight="1" x14ac:dyDescent="0.2">
      <c r="A59" s="180"/>
      <c r="B59" s="37"/>
      <c r="D59" s="17"/>
      <c r="E59" s="39"/>
      <c r="F59" s="40"/>
      <c r="G59" s="41"/>
      <c r="H59" s="170"/>
    </row>
    <row r="60" spans="1:8" ht="8.1" customHeight="1" x14ac:dyDescent="0.2">
      <c r="A60" s="180"/>
      <c r="B60" s="37"/>
      <c r="D60" s="17"/>
      <c r="E60" s="39"/>
      <c r="F60" s="40"/>
      <c r="G60" s="41"/>
      <c r="H60" s="170"/>
    </row>
    <row r="61" spans="1:8" ht="8.1" customHeight="1" x14ac:dyDescent="0.2">
      <c r="A61" s="180"/>
      <c r="B61" s="37"/>
      <c r="D61" s="17"/>
      <c r="E61" s="39"/>
      <c r="F61" s="40"/>
      <c r="G61" s="41"/>
      <c r="H61" s="170"/>
    </row>
    <row r="62" spans="1:8" x14ac:dyDescent="0.2">
      <c r="A62" s="524" t="s">
        <v>32</v>
      </c>
      <c r="B62" s="524"/>
      <c r="C62" s="524"/>
      <c r="D62" s="524"/>
      <c r="E62" s="524"/>
      <c r="F62" s="524"/>
      <c r="G62" s="524"/>
      <c r="H62" s="521"/>
    </row>
    <row r="63" spans="1:8" x14ac:dyDescent="0.2">
      <c r="A63" s="524"/>
      <c r="B63" s="524"/>
      <c r="C63" s="524"/>
      <c r="D63" s="524"/>
      <c r="E63" s="524"/>
      <c r="F63" s="524"/>
      <c r="G63" s="524"/>
      <c r="H63" s="522"/>
    </row>
  </sheetData>
  <mergeCells count="22">
    <mergeCell ref="H62:H63"/>
    <mergeCell ref="C24:D24"/>
    <mergeCell ref="B12:D13"/>
    <mergeCell ref="B26:D26"/>
    <mergeCell ref="C17:D17"/>
    <mergeCell ref="A62:G63"/>
    <mergeCell ref="B4:D4"/>
    <mergeCell ref="B21:D22"/>
    <mergeCell ref="H1:H2"/>
    <mergeCell ref="A1:A2"/>
    <mergeCell ref="B1:D2"/>
    <mergeCell ref="E1:E2"/>
    <mergeCell ref="F1:F2"/>
    <mergeCell ref="G1:G2"/>
    <mergeCell ref="A21:A22"/>
    <mergeCell ref="A12:A13"/>
    <mergeCell ref="B6:D6"/>
    <mergeCell ref="B8:D8"/>
    <mergeCell ref="B10:D10"/>
    <mergeCell ref="A6:A7"/>
    <mergeCell ref="C15:D15"/>
    <mergeCell ref="C19:D19"/>
  </mergeCells>
  <phoneticPr fontId="2" type="noConversion"/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3300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62"/>
  <sheetViews>
    <sheetView view="pageBreakPreview" zoomScaleNormal="100" zoomScaleSheetLayoutView="100" workbookViewId="0">
      <selection activeCell="G56" sqref="G56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4.7109375" style="38" customWidth="1"/>
    <col min="5" max="5" width="9.5703125" style="43" customWidth="1"/>
    <col min="6" max="6" width="10.5703125" style="286" customWidth="1"/>
    <col min="7" max="7" width="12.5703125" style="20" customWidth="1"/>
    <col min="8" max="8" width="17.140625" style="20" customWidth="1"/>
    <col min="9" max="16384" width="9.140625" style="21"/>
  </cols>
  <sheetData>
    <row r="1" spans="1:8" ht="12" customHeight="1" x14ac:dyDescent="0.2">
      <c r="A1" s="512" t="s">
        <v>0</v>
      </c>
      <c r="B1" s="511" t="s">
        <v>1</v>
      </c>
      <c r="C1" s="511"/>
      <c r="D1" s="511"/>
      <c r="E1" s="512" t="s">
        <v>2</v>
      </c>
      <c r="F1" s="634" t="s">
        <v>85</v>
      </c>
      <c r="G1" s="554" t="s">
        <v>3</v>
      </c>
      <c r="H1" s="505" t="s">
        <v>212</v>
      </c>
    </row>
    <row r="2" spans="1:8" x14ac:dyDescent="0.2">
      <c r="A2" s="512"/>
      <c r="B2" s="511"/>
      <c r="C2" s="511"/>
      <c r="D2" s="511"/>
      <c r="E2" s="512"/>
      <c r="F2" s="634"/>
      <c r="G2" s="554"/>
      <c r="H2" s="506"/>
    </row>
    <row r="3" spans="1:8" x14ac:dyDescent="0.2">
      <c r="A3" s="188"/>
      <c r="B3" s="24"/>
      <c r="C3" s="25"/>
      <c r="D3" s="26"/>
      <c r="E3" s="27"/>
      <c r="F3" s="284"/>
      <c r="G3" s="29"/>
      <c r="H3" s="167"/>
    </row>
    <row r="4" spans="1:8" ht="12" customHeight="1" x14ac:dyDescent="0.2">
      <c r="A4" s="202">
        <v>34</v>
      </c>
      <c r="B4" s="551" t="s">
        <v>50</v>
      </c>
      <c r="C4" s="633"/>
      <c r="D4" s="553"/>
      <c r="E4" s="55"/>
      <c r="F4" s="285"/>
      <c r="G4" s="41"/>
      <c r="H4" s="170"/>
    </row>
    <row r="5" spans="1:8" x14ac:dyDescent="0.2">
      <c r="A5" s="192"/>
      <c r="B5" s="6"/>
      <c r="C5" s="67"/>
      <c r="D5" s="72"/>
      <c r="E5" s="55"/>
      <c r="F5" s="285"/>
      <c r="G5" s="41"/>
      <c r="H5" s="170"/>
    </row>
    <row r="6" spans="1:8" ht="18.75" customHeight="1" x14ac:dyDescent="0.2">
      <c r="A6" s="216">
        <v>34.01</v>
      </c>
      <c r="B6" s="214" t="s">
        <v>433</v>
      </c>
      <c r="C6" s="213"/>
      <c r="D6" s="223"/>
      <c r="E6" s="55"/>
      <c r="F6" s="285"/>
      <c r="G6" s="41"/>
      <c r="H6" s="170"/>
    </row>
    <row r="7" spans="1:8" ht="18" customHeight="1" x14ac:dyDescent="0.2">
      <c r="A7" s="213"/>
      <c r="B7" s="214" t="s">
        <v>434</v>
      </c>
      <c r="C7" s="213"/>
      <c r="D7" s="223"/>
      <c r="E7" s="55"/>
      <c r="F7" s="285"/>
      <c r="G7" s="41"/>
      <c r="H7" s="170"/>
    </row>
    <row r="8" spans="1:8" x14ac:dyDescent="0.2">
      <c r="A8" s="213"/>
      <c r="B8" s="221"/>
      <c r="C8" s="218"/>
      <c r="D8" s="223"/>
      <c r="E8" s="55"/>
      <c r="F8" s="281"/>
      <c r="G8" s="41"/>
      <c r="H8" s="170"/>
    </row>
    <row r="9" spans="1:8" x14ac:dyDescent="0.2">
      <c r="A9" s="213"/>
      <c r="B9" s="224" t="s">
        <v>229</v>
      </c>
      <c r="C9" s="218"/>
      <c r="D9" s="223"/>
      <c r="E9" s="55"/>
      <c r="F9" s="281"/>
      <c r="G9" s="153"/>
      <c r="H9" s="169"/>
    </row>
    <row r="10" spans="1:8" x14ac:dyDescent="0.2">
      <c r="A10" s="213"/>
      <c r="B10" s="224" t="s">
        <v>230</v>
      </c>
      <c r="C10" s="218"/>
      <c r="D10" s="223"/>
      <c r="E10" s="55"/>
      <c r="F10" s="281"/>
      <c r="G10" s="153"/>
      <c r="H10" s="169"/>
    </row>
    <row r="11" spans="1:8" ht="12.75" customHeight="1" x14ac:dyDescent="0.2">
      <c r="A11" s="213"/>
      <c r="B11" s="221"/>
      <c r="C11" s="218"/>
      <c r="D11" s="223"/>
      <c r="E11" s="39"/>
      <c r="G11" s="153"/>
      <c r="H11" s="227"/>
    </row>
    <row r="12" spans="1:8" ht="14.25" x14ac:dyDescent="0.2">
      <c r="A12" s="213"/>
      <c r="B12" s="221" t="s">
        <v>231</v>
      </c>
      <c r="E12" s="213" t="s">
        <v>223</v>
      </c>
      <c r="F12" s="287">
        <v>3390</v>
      </c>
      <c r="G12" s="153"/>
      <c r="H12" s="169"/>
    </row>
    <row r="13" spans="1:8" x14ac:dyDescent="0.2">
      <c r="A13" s="213"/>
      <c r="B13" s="221"/>
      <c r="C13" s="218"/>
      <c r="D13" s="223"/>
      <c r="E13" s="55"/>
      <c r="F13" s="281"/>
      <c r="G13" s="106"/>
      <c r="H13" s="169"/>
    </row>
    <row r="14" spans="1:8" ht="31.5" customHeight="1" x14ac:dyDescent="0.2">
      <c r="A14" s="213"/>
      <c r="B14" s="489" t="s">
        <v>435</v>
      </c>
      <c r="C14" s="583"/>
      <c r="D14" s="490"/>
      <c r="E14" s="5"/>
      <c r="F14" s="288"/>
      <c r="G14" s="106"/>
      <c r="H14" s="170"/>
    </row>
    <row r="15" spans="1:8" ht="12.75" customHeight="1" x14ac:dyDescent="0.2">
      <c r="A15" s="213"/>
      <c r="B15" s="221"/>
      <c r="C15" s="218"/>
      <c r="D15" s="223"/>
      <c r="E15" s="226"/>
      <c r="F15" s="289"/>
      <c r="G15" s="153"/>
      <c r="H15" s="179"/>
    </row>
    <row r="16" spans="1:8" ht="14.25" x14ac:dyDescent="0.2">
      <c r="A16" s="213"/>
      <c r="B16" s="221" t="s">
        <v>269</v>
      </c>
      <c r="C16" s="21"/>
      <c r="D16" s="21"/>
      <c r="E16" s="213" t="s">
        <v>223</v>
      </c>
      <c r="F16" s="287">
        <v>3945</v>
      </c>
      <c r="G16" s="153"/>
      <c r="H16" s="169"/>
    </row>
    <row r="17" spans="1:8" x14ac:dyDescent="0.2">
      <c r="A17" s="213"/>
      <c r="B17" s="221"/>
      <c r="C17" s="21"/>
      <c r="D17" s="21"/>
      <c r="E17" s="213"/>
      <c r="F17" s="287"/>
      <c r="G17" s="153"/>
      <c r="H17" s="169"/>
    </row>
    <row r="18" spans="1:8" x14ac:dyDescent="0.2">
      <c r="A18" s="216">
        <v>34.01</v>
      </c>
      <c r="B18" s="627" t="s">
        <v>436</v>
      </c>
      <c r="C18" s="628"/>
      <c r="D18" s="629"/>
      <c r="E18" s="213"/>
      <c r="F18" s="287"/>
      <c r="G18" s="153"/>
      <c r="H18" s="169"/>
    </row>
    <row r="19" spans="1:8" x14ac:dyDescent="0.2">
      <c r="A19" s="213"/>
      <c r="B19" s="627" t="s">
        <v>437</v>
      </c>
      <c r="C19" s="628"/>
      <c r="D19" s="629"/>
      <c r="E19" s="213"/>
      <c r="F19" s="287"/>
      <c r="G19" s="153"/>
      <c r="H19" s="169"/>
    </row>
    <row r="20" spans="1:8" x14ac:dyDescent="0.2">
      <c r="A20" s="213"/>
      <c r="B20" s="630"/>
      <c r="C20" s="631"/>
      <c r="D20" s="632"/>
      <c r="E20" s="213"/>
      <c r="F20" s="287"/>
      <c r="G20" s="153"/>
      <c r="H20" s="169"/>
    </row>
    <row r="21" spans="1:8" x14ac:dyDescent="0.2">
      <c r="A21" s="213"/>
      <c r="B21" s="627" t="s">
        <v>438</v>
      </c>
      <c r="C21" s="628"/>
      <c r="D21" s="629"/>
      <c r="E21" s="213"/>
      <c r="F21" s="287"/>
      <c r="G21" s="153"/>
      <c r="H21" s="169"/>
    </row>
    <row r="22" spans="1:8" x14ac:dyDescent="0.2">
      <c r="A22" s="213"/>
      <c r="B22" s="627" t="s">
        <v>230</v>
      </c>
      <c r="C22" s="628"/>
      <c r="D22" s="629"/>
      <c r="E22" s="213"/>
      <c r="F22" s="287"/>
      <c r="G22" s="153"/>
      <c r="H22" s="169"/>
    </row>
    <row r="23" spans="1:8" x14ac:dyDescent="0.2">
      <c r="A23" s="213"/>
      <c r="B23" s="630"/>
      <c r="C23" s="631"/>
      <c r="D23" s="632"/>
      <c r="E23" s="213"/>
      <c r="F23" s="287"/>
      <c r="G23" s="153"/>
      <c r="H23" s="169"/>
    </row>
    <row r="24" spans="1:8" ht="14.25" x14ac:dyDescent="0.2">
      <c r="A24" s="213"/>
      <c r="B24" s="627" t="s">
        <v>231</v>
      </c>
      <c r="C24" s="628"/>
      <c r="D24" s="629"/>
      <c r="E24" s="213" t="s">
        <v>223</v>
      </c>
      <c r="F24" s="287">
        <v>1000</v>
      </c>
      <c r="G24" s="153"/>
      <c r="H24" s="169"/>
    </row>
    <row r="25" spans="1:8" x14ac:dyDescent="0.2">
      <c r="A25" s="213"/>
      <c r="B25" s="630"/>
      <c r="C25" s="631"/>
      <c r="D25" s="632"/>
      <c r="E25" s="213"/>
      <c r="F25" s="287"/>
      <c r="G25" s="153"/>
      <c r="H25" s="169"/>
    </row>
    <row r="26" spans="1:8" x14ac:dyDescent="0.2">
      <c r="A26" s="213"/>
      <c r="B26" s="627" t="s">
        <v>439</v>
      </c>
      <c r="C26" s="628"/>
      <c r="D26" s="629"/>
      <c r="E26" s="213"/>
      <c r="F26" s="287"/>
      <c r="G26" s="153"/>
      <c r="H26" s="169"/>
    </row>
    <row r="27" spans="1:8" x14ac:dyDescent="0.2">
      <c r="A27" s="213"/>
      <c r="B27" s="627" t="s">
        <v>440</v>
      </c>
      <c r="C27" s="628"/>
      <c r="D27" s="629"/>
      <c r="E27" s="213"/>
      <c r="F27" s="287"/>
      <c r="G27" s="153"/>
      <c r="H27" s="169"/>
    </row>
    <row r="28" spans="1:8" x14ac:dyDescent="0.2">
      <c r="A28" s="213"/>
      <c r="B28" s="630"/>
      <c r="C28" s="631"/>
      <c r="D28" s="632"/>
      <c r="E28" s="213"/>
      <c r="F28" s="287"/>
      <c r="G28" s="153"/>
      <c r="H28" s="169"/>
    </row>
    <row r="29" spans="1:8" ht="14.25" x14ac:dyDescent="0.2">
      <c r="A29" s="213"/>
      <c r="B29" s="627" t="s">
        <v>269</v>
      </c>
      <c r="C29" s="628"/>
      <c r="D29" s="629"/>
      <c r="E29" s="213" t="s">
        <v>223</v>
      </c>
      <c r="F29" s="287">
        <v>1000</v>
      </c>
      <c r="G29" s="153"/>
      <c r="H29" s="169"/>
    </row>
    <row r="30" spans="1:8" x14ac:dyDescent="0.2">
      <c r="A30" s="213"/>
      <c r="B30" s="630"/>
      <c r="C30" s="631"/>
      <c r="D30" s="632"/>
      <c r="E30" s="213"/>
      <c r="F30" s="287"/>
      <c r="G30" s="153"/>
      <c r="H30" s="169"/>
    </row>
    <row r="31" spans="1:8" x14ac:dyDescent="0.2">
      <c r="A31" s="213">
        <v>34.020000000000003</v>
      </c>
      <c r="B31" s="221" t="s">
        <v>232</v>
      </c>
      <c r="C31" s="218"/>
      <c r="D31" s="223"/>
      <c r="E31" s="55"/>
      <c r="F31" s="290"/>
      <c r="G31" s="153"/>
      <c r="H31" s="169"/>
    </row>
    <row r="32" spans="1:8" x14ac:dyDescent="0.2">
      <c r="A32" s="213"/>
      <c r="B32" s="221"/>
      <c r="C32" s="218"/>
      <c r="D32" s="223"/>
      <c r="E32" s="5"/>
      <c r="F32" s="288"/>
      <c r="G32" s="106"/>
      <c r="H32" s="169"/>
    </row>
    <row r="33" spans="1:8" ht="14.25" x14ac:dyDescent="0.2">
      <c r="A33" s="213"/>
      <c r="B33" s="221" t="s">
        <v>233</v>
      </c>
      <c r="C33" s="21"/>
      <c r="D33" s="21"/>
      <c r="E33" s="213" t="s">
        <v>223</v>
      </c>
      <c r="F33" s="287">
        <f>(F12+F16)*0.01</f>
        <v>73.350000000000009</v>
      </c>
      <c r="G33" s="41"/>
      <c r="H33" s="169"/>
    </row>
    <row r="34" spans="1:8" x14ac:dyDescent="0.2">
      <c r="A34" s="213"/>
      <c r="B34" s="221"/>
      <c r="C34" s="218"/>
      <c r="D34" s="223"/>
      <c r="E34" s="55"/>
      <c r="F34" s="281"/>
      <c r="G34" s="41"/>
      <c r="H34" s="169"/>
    </row>
    <row r="35" spans="1:8" ht="14.25" x14ac:dyDescent="0.2">
      <c r="A35" s="213"/>
      <c r="B35" s="221" t="s">
        <v>234</v>
      </c>
      <c r="C35" s="21"/>
      <c r="D35" s="21"/>
      <c r="E35" s="213" t="s">
        <v>223</v>
      </c>
      <c r="F35" s="287">
        <f>(F12+F16)*0.005</f>
        <v>36.675000000000004</v>
      </c>
      <c r="G35" s="41"/>
      <c r="H35" s="169"/>
    </row>
    <row r="36" spans="1:8" x14ac:dyDescent="0.2">
      <c r="A36" s="213"/>
      <c r="B36" s="221"/>
      <c r="C36" s="218"/>
      <c r="D36" s="223"/>
      <c r="E36" s="55"/>
      <c r="F36" s="281"/>
      <c r="G36" s="41"/>
      <c r="H36" s="169"/>
    </row>
    <row r="37" spans="1:8" x14ac:dyDescent="0.2">
      <c r="A37" s="213">
        <v>34.11</v>
      </c>
      <c r="B37" s="221" t="s">
        <v>235</v>
      </c>
      <c r="C37" s="218"/>
      <c r="D37" s="225"/>
      <c r="E37" s="55"/>
      <c r="F37" s="281"/>
      <c r="G37" s="41"/>
      <c r="H37" s="169"/>
    </row>
    <row r="38" spans="1:8" x14ac:dyDescent="0.2">
      <c r="A38" s="213"/>
      <c r="B38" s="221"/>
      <c r="C38" s="218"/>
      <c r="D38" s="225"/>
      <c r="E38" s="55"/>
      <c r="F38" s="281"/>
      <c r="G38" s="41"/>
      <c r="H38" s="169"/>
    </row>
    <row r="39" spans="1:8" x14ac:dyDescent="0.2">
      <c r="A39" s="213"/>
      <c r="B39" s="221"/>
      <c r="C39" s="218"/>
      <c r="D39" s="225"/>
      <c r="E39" s="55"/>
      <c r="F39" s="281"/>
      <c r="G39" s="41"/>
      <c r="H39" s="169"/>
    </row>
    <row r="40" spans="1:8" x14ac:dyDescent="0.2">
      <c r="A40" s="213" t="s">
        <v>236</v>
      </c>
      <c r="B40" s="221" t="s">
        <v>237</v>
      </c>
      <c r="C40" s="218"/>
      <c r="D40" s="223"/>
      <c r="E40" s="55"/>
      <c r="F40" s="281"/>
      <c r="G40" s="41"/>
      <c r="H40" s="169"/>
    </row>
    <row r="41" spans="1:8" x14ac:dyDescent="0.2">
      <c r="A41" s="213"/>
      <c r="B41" s="221"/>
      <c r="C41" s="218"/>
      <c r="D41" s="223"/>
      <c r="E41" s="55"/>
      <c r="F41" s="281"/>
      <c r="G41" s="41"/>
      <c r="H41" s="169"/>
    </row>
    <row r="42" spans="1:8" ht="14.25" x14ac:dyDescent="0.2">
      <c r="A42" s="213" t="s">
        <v>238</v>
      </c>
      <c r="B42" s="221" t="s">
        <v>239</v>
      </c>
      <c r="C42" s="218"/>
      <c r="D42" s="223"/>
      <c r="E42" s="213" t="s">
        <v>223</v>
      </c>
      <c r="F42" s="287">
        <f>F46*0.1/0.7/1.32</f>
        <v>9145.0216450216449</v>
      </c>
      <c r="G42" s="41"/>
      <c r="H42" s="169"/>
    </row>
    <row r="43" spans="1:8" x14ac:dyDescent="0.2">
      <c r="A43" s="213"/>
      <c r="B43" s="221" t="s">
        <v>240</v>
      </c>
      <c r="C43" s="218"/>
      <c r="D43" s="225"/>
      <c r="E43" s="55"/>
      <c r="F43" s="281"/>
      <c r="G43" s="41"/>
      <c r="H43" s="169"/>
    </row>
    <row r="44" spans="1:8" x14ac:dyDescent="0.2">
      <c r="A44" s="213"/>
      <c r="B44" s="221" t="s">
        <v>241</v>
      </c>
      <c r="C44" s="21"/>
      <c r="D44" s="21"/>
      <c r="E44" s="179"/>
      <c r="F44" s="291"/>
      <c r="G44" s="41"/>
      <c r="H44" s="169"/>
    </row>
    <row r="45" spans="1:8" x14ac:dyDescent="0.2">
      <c r="A45" s="214"/>
      <c r="B45" s="221"/>
      <c r="C45" s="218"/>
      <c r="D45" s="223"/>
      <c r="E45" s="55"/>
      <c r="F45" s="281"/>
      <c r="G45" s="41"/>
      <c r="H45" s="169"/>
    </row>
    <row r="46" spans="1:8" ht="14.25" x14ac:dyDescent="0.2">
      <c r="A46" s="213" t="s">
        <v>242</v>
      </c>
      <c r="B46" s="221" t="s">
        <v>243</v>
      </c>
      <c r="C46" s="218"/>
      <c r="D46" s="223"/>
      <c r="E46" s="213" t="s">
        <v>245</v>
      </c>
      <c r="F46" s="287">
        <v>84500</v>
      </c>
      <c r="G46" s="41"/>
      <c r="H46" s="169"/>
    </row>
    <row r="47" spans="1:8" x14ac:dyDescent="0.2">
      <c r="A47" s="213"/>
      <c r="B47" s="221" t="s">
        <v>244</v>
      </c>
      <c r="C47" s="21"/>
      <c r="D47" s="21"/>
      <c r="E47" s="55"/>
      <c r="F47" s="281"/>
      <c r="G47" s="41"/>
      <c r="H47" s="169"/>
    </row>
    <row r="48" spans="1:8" x14ac:dyDescent="0.2">
      <c r="A48" s="180"/>
      <c r="B48" s="6"/>
      <c r="C48" s="1"/>
      <c r="D48" s="59"/>
      <c r="E48" s="55"/>
      <c r="F48" s="292"/>
      <c r="G48" s="41"/>
      <c r="H48" s="169"/>
    </row>
    <row r="49" spans="1:8" x14ac:dyDescent="0.2">
      <c r="A49" s="180"/>
      <c r="B49" s="6"/>
      <c r="C49" s="1"/>
      <c r="D49" s="59"/>
      <c r="E49" s="55"/>
      <c r="F49" s="292"/>
      <c r="G49" s="41"/>
      <c r="H49" s="169"/>
    </row>
    <row r="50" spans="1:8" x14ac:dyDescent="0.2">
      <c r="A50" s="180"/>
      <c r="B50" s="6"/>
      <c r="C50" s="1"/>
      <c r="D50" s="59"/>
      <c r="E50" s="55"/>
      <c r="F50" s="292"/>
      <c r="G50" s="41"/>
      <c r="H50" s="169"/>
    </row>
    <row r="51" spans="1:8" x14ac:dyDescent="0.2">
      <c r="A51" s="180"/>
      <c r="B51" s="6"/>
      <c r="C51" s="1"/>
      <c r="D51" s="59"/>
      <c r="E51" s="55"/>
      <c r="F51" s="292"/>
      <c r="G51" s="41"/>
      <c r="H51" s="169"/>
    </row>
    <row r="52" spans="1:8" x14ac:dyDescent="0.2">
      <c r="A52" s="180"/>
      <c r="B52" s="6"/>
      <c r="C52" s="1"/>
      <c r="D52" s="59"/>
      <c r="E52" s="55"/>
      <c r="F52" s="292"/>
      <c r="G52" s="41"/>
      <c r="H52" s="169"/>
    </row>
    <row r="53" spans="1:8" x14ac:dyDescent="0.2">
      <c r="A53" s="180"/>
      <c r="B53" s="6"/>
      <c r="C53" s="1"/>
      <c r="D53" s="59"/>
      <c r="E53" s="55"/>
      <c r="F53" s="292"/>
      <c r="G53" s="41"/>
      <c r="H53" s="169"/>
    </row>
    <row r="54" spans="1:8" x14ac:dyDescent="0.2">
      <c r="A54" s="180"/>
      <c r="B54" s="6"/>
      <c r="C54" s="1"/>
      <c r="D54" s="59"/>
      <c r="E54" s="55"/>
      <c r="F54" s="292"/>
      <c r="G54" s="41"/>
      <c r="H54" s="169"/>
    </row>
    <row r="55" spans="1:8" x14ac:dyDescent="0.2">
      <c r="A55" s="180"/>
      <c r="B55" s="6"/>
      <c r="C55" s="1"/>
      <c r="D55" s="59"/>
      <c r="E55" s="55"/>
      <c r="F55" s="292"/>
      <c r="G55" s="41"/>
      <c r="H55" s="169"/>
    </row>
    <row r="56" spans="1:8" x14ac:dyDescent="0.2">
      <c r="A56" s="180"/>
      <c r="B56" s="6"/>
      <c r="C56" s="1"/>
      <c r="D56" s="59"/>
      <c r="E56" s="55"/>
      <c r="F56" s="292"/>
      <c r="G56" s="41"/>
      <c r="H56" s="169"/>
    </row>
    <row r="57" spans="1:8" x14ac:dyDescent="0.2">
      <c r="A57" s="180"/>
      <c r="B57" s="6"/>
      <c r="C57" s="1"/>
      <c r="D57" s="60"/>
      <c r="E57" s="55"/>
      <c r="F57" s="209"/>
      <c r="G57" s="41"/>
      <c r="H57" s="169"/>
    </row>
    <row r="58" spans="1:8" x14ac:dyDescent="0.2">
      <c r="A58" s="180"/>
      <c r="B58" s="6"/>
      <c r="C58" s="1"/>
      <c r="D58" s="60"/>
      <c r="E58" s="55"/>
      <c r="F58" s="209"/>
      <c r="G58" s="41"/>
      <c r="H58" s="169"/>
    </row>
    <row r="59" spans="1:8" x14ac:dyDescent="0.2">
      <c r="A59" s="180"/>
      <c r="B59" s="37"/>
      <c r="D59" s="17"/>
      <c r="E59" s="39"/>
      <c r="F59" s="134"/>
      <c r="G59" s="41"/>
      <c r="H59" s="170"/>
    </row>
    <row r="60" spans="1:8" x14ac:dyDescent="0.2">
      <c r="A60" s="180"/>
      <c r="B60" s="37"/>
      <c r="D60" s="17"/>
      <c r="E60" s="39"/>
      <c r="F60" s="134"/>
      <c r="G60" s="41"/>
      <c r="H60" s="170"/>
    </row>
    <row r="61" spans="1:8" s="45" customFormat="1" x14ac:dyDescent="0.2">
      <c r="A61" s="524" t="s">
        <v>32</v>
      </c>
      <c r="B61" s="524"/>
      <c r="C61" s="524"/>
      <c r="D61" s="524"/>
      <c r="E61" s="524"/>
      <c r="F61" s="524"/>
      <c r="G61" s="524"/>
      <c r="H61" s="521"/>
    </row>
    <row r="62" spans="1:8" s="45" customFormat="1" ht="18.95" customHeight="1" x14ac:dyDescent="0.2">
      <c r="A62" s="524"/>
      <c r="B62" s="524"/>
      <c r="C62" s="524"/>
      <c r="D62" s="524"/>
      <c r="E62" s="524"/>
      <c r="F62" s="524"/>
      <c r="G62" s="524"/>
      <c r="H62" s="522"/>
    </row>
  </sheetData>
  <mergeCells count="23">
    <mergeCell ref="B23:D23"/>
    <mergeCell ref="B18:D18"/>
    <mergeCell ref="B19:D19"/>
    <mergeCell ref="B20:D20"/>
    <mergeCell ref="B21:D21"/>
    <mergeCell ref="B22:D22"/>
    <mergeCell ref="B4:D4"/>
    <mergeCell ref="B14:D14"/>
    <mergeCell ref="H1:H2"/>
    <mergeCell ref="A1:A2"/>
    <mergeCell ref="B1:D2"/>
    <mergeCell ref="E1:E2"/>
    <mergeCell ref="F1:F2"/>
    <mergeCell ref="G1:G2"/>
    <mergeCell ref="H61:H62"/>
    <mergeCell ref="B29:D29"/>
    <mergeCell ref="B30:D30"/>
    <mergeCell ref="A61:G62"/>
    <mergeCell ref="B24:D24"/>
    <mergeCell ref="B25:D25"/>
    <mergeCell ref="B26:D26"/>
    <mergeCell ref="B27:D27"/>
    <mergeCell ref="B28:D28"/>
  </mergeCells>
  <phoneticPr fontId="2" type="noConversion"/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3400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view="pageBreakPreview" zoomScaleNormal="100" zoomScaleSheetLayoutView="100" workbookViewId="0">
      <selection activeCell="G16" sqref="G16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3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8.28515625" style="20" customWidth="1"/>
    <col min="9" max="16384" width="9.140625" style="21"/>
  </cols>
  <sheetData>
    <row r="1" spans="1:8" x14ac:dyDescent="0.2">
      <c r="A1" s="600" t="s">
        <v>0</v>
      </c>
      <c r="B1" s="602" t="s">
        <v>1</v>
      </c>
      <c r="C1" s="602"/>
      <c r="D1" s="602"/>
      <c r="E1" s="603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01"/>
      <c r="B2" s="511"/>
      <c r="C2" s="511"/>
      <c r="D2" s="511"/>
      <c r="E2" s="512"/>
      <c r="F2" s="605"/>
      <c r="G2" s="554"/>
      <c r="H2" s="599"/>
    </row>
    <row r="3" spans="1:8" x14ac:dyDescent="0.2">
      <c r="A3" s="23"/>
      <c r="B3" s="24"/>
      <c r="C3" s="25"/>
      <c r="D3" s="26"/>
      <c r="E3" s="27"/>
      <c r="F3" s="28"/>
      <c r="G3" s="29"/>
      <c r="H3" s="30"/>
    </row>
    <row r="4" spans="1:8" x14ac:dyDescent="0.2">
      <c r="A4" s="142">
        <v>35</v>
      </c>
      <c r="B4" s="642" t="s">
        <v>51</v>
      </c>
      <c r="C4" s="643"/>
      <c r="D4" s="644"/>
      <c r="E4" s="90"/>
      <c r="F4" s="91"/>
      <c r="G4" s="41"/>
      <c r="H4" s="42"/>
    </row>
    <row r="5" spans="1:8" x14ac:dyDescent="0.2">
      <c r="A5" s="138"/>
      <c r="B5" s="6"/>
      <c r="C5" s="1"/>
      <c r="D5" s="2"/>
      <c r="E5" s="5"/>
      <c r="F5" s="65"/>
      <c r="G5" s="41"/>
      <c r="H5" s="42"/>
    </row>
    <row r="6" spans="1:8" ht="12.75" customHeight="1" x14ac:dyDescent="0.2">
      <c r="A6" s="140">
        <v>35.01</v>
      </c>
      <c r="B6" s="618" t="s">
        <v>33</v>
      </c>
      <c r="C6" s="619"/>
      <c r="D6" s="620"/>
      <c r="E6" s="90"/>
      <c r="F6" s="91"/>
      <c r="G6" s="41"/>
      <c r="H6" s="42"/>
    </row>
    <row r="7" spans="1:8" x14ac:dyDescent="0.2">
      <c r="A7" s="140"/>
      <c r="B7" s="618"/>
      <c r="C7" s="619"/>
      <c r="D7" s="620"/>
      <c r="E7" s="90"/>
      <c r="F7" s="91"/>
      <c r="G7" s="41"/>
      <c r="H7" s="42"/>
    </row>
    <row r="8" spans="1:8" x14ac:dyDescent="0.2">
      <c r="A8" s="140"/>
      <c r="B8" s="6"/>
      <c r="C8" s="1"/>
      <c r="D8" s="2"/>
      <c r="E8" s="5"/>
      <c r="F8" s="65"/>
      <c r="G8" s="41"/>
      <c r="H8" s="42"/>
    </row>
    <row r="9" spans="1:8" x14ac:dyDescent="0.2">
      <c r="A9" s="140"/>
      <c r="B9" s="6" t="s">
        <v>11</v>
      </c>
      <c r="C9" s="572" t="s">
        <v>254</v>
      </c>
      <c r="D9" s="573"/>
      <c r="E9" s="87" t="s">
        <v>10</v>
      </c>
      <c r="F9" s="65">
        <f>'3400'!F16</f>
        <v>3945</v>
      </c>
      <c r="G9" s="106"/>
      <c r="H9" s="51"/>
    </row>
    <row r="10" spans="1:8" x14ac:dyDescent="0.2">
      <c r="A10" s="140"/>
      <c r="B10" s="6"/>
      <c r="C10" s="1"/>
      <c r="D10" s="60"/>
      <c r="E10" s="55"/>
      <c r="F10" s="55"/>
      <c r="G10" s="106"/>
      <c r="H10" s="51"/>
    </row>
    <row r="11" spans="1:8" x14ac:dyDescent="0.2">
      <c r="A11" s="141">
        <v>35.020000000000003</v>
      </c>
      <c r="B11" s="645" t="s">
        <v>34</v>
      </c>
      <c r="C11" s="646"/>
      <c r="D11" s="647"/>
      <c r="E11" s="5"/>
      <c r="F11" s="65"/>
      <c r="G11" s="106"/>
      <c r="H11" s="51"/>
    </row>
    <row r="12" spans="1:8" x14ac:dyDescent="0.2">
      <c r="A12" s="140"/>
      <c r="B12" s="6"/>
      <c r="C12" s="1"/>
      <c r="D12" s="2"/>
      <c r="E12" s="5"/>
      <c r="F12" s="65"/>
      <c r="G12" s="106"/>
      <c r="H12" s="51"/>
    </row>
    <row r="13" spans="1:8" x14ac:dyDescent="0.2">
      <c r="A13" s="140"/>
      <c r="B13" s="6" t="s">
        <v>4</v>
      </c>
      <c r="C13" s="648" t="s">
        <v>270</v>
      </c>
      <c r="D13" s="649"/>
      <c r="E13" s="5" t="s">
        <v>16</v>
      </c>
      <c r="F13" s="274">
        <f>F9*2228*3%/1000</f>
        <v>263.68379999999996</v>
      </c>
      <c r="G13" s="106"/>
      <c r="H13" s="51"/>
    </row>
    <row r="14" spans="1:8" x14ac:dyDescent="0.2">
      <c r="A14" s="140"/>
      <c r="B14" s="6"/>
      <c r="C14" s="1"/>
      <c r="D14" s="2"/>
      <c r="E14" s="5"/>
      <c r="F14" s="65"/>
      <c r="G14" s="106"/>
      <c r="H14" s="51"/>
    </row>
    <row r="15" spans="1:8" x14ac:dyDescent="0.2">
      <c r="A15" s="140">
        <v>35.04</v>
      </c>
      <c r="B15" s="650" t="s">
        <v>35</v>
      </c>
      <c r="C15" s="651"/>
      <c r="D15" s="652"/>
      <c r="E15" s="5" t="s">
        <v>36</v>
      </c>
      <c r="F15" s="65">
        <v>6000</v>
      </c>
      <c r="G15" s="106"/>
      <c r="H15" s="51"/>
    </row>
    <row r="16" spans="1:8" x14ac:dyDescent="0.2">
      <c r="A16" s="139"/>
      <c r="B16" s="7"/>
      <c r="C16" s="4"/>
      <c r="D16" s="19"/>
      <c r="E16" s="55"/>
      <c r="F16" s="55"/>
      <c r="G16" s="41"/>
      <c r="H16" s="42"/>
    </row>
    <row r="17" spans="1:8" x14ac:dyDescent="0.2">
      <c r="A17" s="36"/>
      <c r="B17" s="6"/>
      <c r="C17" s="1"/>
      <c r="D17" s="60"/>
      <c r="E17" s="55"/>
      <c r="F17" s="55"/>
      <c r="G17" s="41"/>
      <c r="H17" s="42"/>
    </row>
    <row r="18" spans="1:8" x14ac:dyDescent="0.2">
      <c r="A18" s="36"/>
      <c r="B18" s="7"/>
      <c r="C18" s="4"/>
      <c r="D18" s="19"/>
      <c r="E18" s="5"/>
      <c r="F18" s="92"/>
      <c r="G18" s="41"/>
      <c r="H18" s="42"/>
    </row>
    <row r="19" spans="1:8" x14ac:dyDescent="0.2">
      <c r="A19" s="36"/>
      <c r="B19" s="7"/>
      <c r="C19" s="4"/>
      <c r="D19" s="19"/>
      <c r="E19" s="5"/>
      <c r="F19" s="92"/>
      <c r="G19" s="41"/>
      <c r="H19" s="42"/>
    </row>
    <row r="20" spans="1:8" x14ac:dyDescent="0.2">
      <c r="A20" s="36"/>
      <c r="B20" s="7"/>
      <c r="C20" s="4"/>
      <c r="D20" s="19"/>
      <c r="E20" s="5"/>
      <c r="F20" s="92"/>
      <c r="G20" s="41"/>
      <c r="H20" s="42"/>
    </row>
    <row r="21" spans="1:8" x14ac:dyDescent="0.2">
      <c r="A21" s="36"/>
      <c r="B21" s="7"/>
      <c r="C21" s="4"/>
      <c r="D21" s="19"/>
      <c r="E21" s="5"/>
      <c r="F21" s="92"/>
      <c r="G21" s="41"/>
      <c r="H21" s="42"/>
    </row>
    <row r="22" spans="1:8" x14ac:dyDescent="0.2">
      <c r="A22" s="36"/>
      <c r="B22" s="7"/>
      <c r="C22" s="4"/>
      <c r="D22" s="19"/>
      <c r="E22" s="5"/>
      <c r="F22" s="92"/>
      <c r="G22" s="41"/>
      <c r="H22" s="42"/>
    </row>
    <row r="23" spans="1:8" x14ac:dyDescent="0.2">
      <c r="A23" s="36"/>
      <c r="B23" s="7"/>
      <c r="C23" s="4"/>
      <c r="D23" s="19"/>
      <c r="E23" s="5"/>
      <c r="F23" s="92"/>
      <c r="G23" s="41"/>
      <c r="H23" s="42"/>
    </row>
    <row r="24" spans="1:8" x14ac:dyDescent="0.2">
      <c r="A24" s="36"/>
      <c r="B24" s="7"/>
      <c r="C24" s="4"/>
      <c r="D24" s="19"/>
      <c r="E24" s="5"/>
      <c r="F24" s="92"/>
      <c r="G24" s="41"/>
      <c r="H24" s="42"/>
    </row>
    <row r="25" spans="1:8" x14ac:dyDescent="0.2">
      <c r="A25" s="36"/>
      <c r="B25" s="7"/>
      <c r="C25" s="4"/>
      <c r="D25" s="19"/>
      <c r="E25" s="5"/>
      <c r="F25" s="92"/>
      <c r="G25" s="41"/>
      <c r="H25" s="42"/>
    </row>
    <row r="26" spans="1:8" x14ac:dyDescent="0.2">
      <c r="A26" s="36"/>
      <c r="B26" s="7"/>
      <c r="C26" s="4"/>
      <c r="D26" s="19"/>
      <c r="E26" s="5"/>
      <c r="F26" s="92"/>
      <c r="G26" s="41"/>
      <c r="H26" s="42"/>
    </row>
    <row r="27" spans="1:8" x14ac:dyDescent="0.2">
      <c r="A27" s="36"/>
      <c r="B27" s="37"/>
      <c r="D27" s="17"/>
      <c r="E27" s="39"/>
      <c r="F27" s="40"/>
      <c r="G27" s="41"/>
      <c r="H27" s="42"/>
    </row>
    <row r="28" spans="1:8" x14ac:dyDescent="0.2">
      <c r="A28" s="36"/>
      <c r="B28" s="37"/>
      <c r="D28" s="17"/>
      <c r="E28" s="39"/>
      <c r="F28" s="40"/>
      <c r="G28" s="41"/>
      <c r="H28" s="42"/>
    </row>
    <row r="29" spans="1:8" x14ac:dyDescent="0.2">
      <c r="A29" s="36"/>
      <c r="B29" s="37"/>
      <c r="D29" s="17"/>
      <c r="E29" s="39"/>
      <c r="F29" s="40"/>
      <c r="G29" s="41"/>
      <c r="H29" s="42"/>
    </row>
    <row r="30" spans="1:8" x14ac:dyDescent="0.2">
      <c r="A30" s="36"/>
      <c r="B30" s="37"/>
      <c r="D30" s="17"/>
      <c r="E30" s="39"/>
      <c r="F30" s="40"/>
      <c r="G30" s="41"/>
      <c r="H30" s="42"/>
    </row>
    <row r="31" spans="1:8" x14ac:dyDescent="0.2">
      <c r="A31" s="36"/>
      <c r="B31" s="37"/>
      <c r="D31" s="17"/>
      <c r="E31" s="39"/>
      <c r="F31" s="40"/>
      <c r="G31" s="41"/>
      <c r="H31" s="42"/>
    </row>
    <row r="32" spans="1:8" x14ac:dyDescent="0.2">
      <c r="A32" s="36"/>
      <c r="B32" s="37"/>
      <c r="D32" s="17"/>
      <c r="E32" s="39"/>
      <c r="F32" s="40"/>
      <c r="G32" s="41"/>
      <c r="H32" s="42"/>
    </row>
    <row r="33" spans="1:8" x14ac:dyDescent="0.2">
      <c r="A33" s="36"/>
      <c r="B33" s="37"/>
      <c r="D33" s="17"/>
      <c r="E33" s="39"/>
      <c r="F33" s="40"/>
      <c r="G33" s="41"/>
      <c r="H33" s="42"/>
    </row>
    <row r="34" spans="1:8" x14ac:dyDescent="0.2">
      <c r="A34" s="36"/>
      <c r="B34" s="37"/>
      <c r="D34" s="17"/>
      <c r="E34" s="39"/>
      <c r="F34" s="40"/>
      <c r="G34" s="41"/>
      <c r="H34" s="42"/>
    </row>
    <row r="35" spans="1:8" x14ac:dyDescent="0.2">
      <c r="A35" s="36"/>
      <c r="B35" s="37"/>
      <c r="D35" s="17"/>
      <c r="E35" s="39"/>
      <c r="F35" s="40"/>
      <c r="G35" s="41"/>
      <c r="H35" s="42"/>
    </row>
    <row r="36" spans="1:8" x14ac:dyDescent="0.2">
      <c r="A36" s="36"/>
      <c r="B36" s="37"/>
      <c r="D36" s="17"/>
      <c r="E36" s="39"/>
      <c r="F36" s="40"/>
      <c r="G36" s="41"/>
      <c r="H36" s="42"/>
    </row>
    <row r="37" spans="1:8" x14ac:dyDescent="0.2">
      <c r="A37" s="36"/>
      <c r="B37" s="37"/>
      <c r="D37" s="17"/>
      <c r="E37" s="39"/>
      <c r="F37" s="40"/>
      <c r="G37" s="41"/>
      <c r="H37" s="42"/>
    </row>
    <row r="38" spans="1:8" x14ac:dyDescent="0.2">
      <c r="A38" s="36"/>
      <c r="B38" s="37"/>
      <c r="D38" s="17"/>
      <c r="E38" s="39"/>
      <c r="F38" s="40"/>
      <c r="G38" s="41"/>
      <c r="H38" s="42"/>
    </row>
    <row r="39" spans="1:8" x14ac:dyDescent="0.2">
      <c r="A39" s="36"/>
      <c r="B39" s="37"/>
      <c r="D39" s="17"/>
      <c r="E39" s="39"/>
      <c r="F39" s="40"/>
      <c r="G39" s="41"/>
      <c r="H39" s="42"/>
    </row>
    <row r="40" spans="1:8" x14ac:dyDescent="0.2">
      <c r="A40" s="36"/>
      <c r="B40" s="37"/>
      <c r="D40" s="17"/>
      <c r="E40" s="39"/>
      <c r="F40" s="40"/>
      <c r="G40" s="41"/>
      <c r="H40" s="42"/>
    </row>
    <row r="41" spans="1:8" x14ac:dyDescent="0.2">
      <c r="A41" s="36"/>
      <c r="B41" s="37"/>
      <c r="D41" s="17"/>
      <c r="E41" s="39"/>
      <c r="F41" s="40"/>
      <c r="G41" s="41"/>
      <c r="H41" s="42"/>
    </row>
    <row r="42" spans="1:8" x14ac:dyDescent="0.2">
      <c r="A42" s="36"/>
      <c r="B42" s="37"/>
      <c r="D42" s="17"/>
      <c r="E42" s="39"/>
      <c r="F42" s="40"/>
      <c r="G42" s="41"/>
      <c r="H42" s="42"/>
    </row>
    <row r="43" spans="1:8" x14ac:dyDescent="0.2">
      <c r="A43" s="36"/>
      <c r="B43" s="37"/>
      <c r="D43" s="17"/>
      <c r="E43" s="39"/>
      <c r="F43" s="40"/>
      <c r="G43" s="41"/>
      <c r="H43" s="42"/>
    </row>
    <row r="44" spans="1:8" x14ac:dyDescent="0.2">
      <c r="A44" s="36"/>
      <c r="B44" s="37"/>
      <c r="D44" s="17"/>
      <c r="E44" s="39"/>
      <c r="F44" s="40"/>
      <c r="G44" s="41"/>
      <c r="H44" s="42"/>
    </row>
    <row r="45" spans="1:8" x14ac:dyDescent="0.2">
      <c r="A45" s="36"/>
      <c r="B45" s="37"/>
      <c r="D45" s="17"/>
      <c r="E45" s="39"/>
      <c r="F45" s="40"/>
      <c r="G45" s="41"/>
      <c r="H45" s="42"/>
    </row>
    <row r="46" spans="1:8" x14ac:dyDescent="0.2">
      <c r="A46" s="36"/>
      <c r="B46" s="37"/>
      <c r="D46" s="17"/>
      <c r="E46" s="39"/>
      <c r="F46" s="40"/>
      <c r="G46" s="41"/>
      <c r="H46" s="42"/>
    </row>
    <row r="47" spans="1:8" x14ac:dyDescent="0.2">
      <c r="A47" s="36"/>
      <c r="B47" s="37"/>
      <c r="D47" s="17"/>
      <c r="E47" s="39"/>
      <c r="F47" s="40"/>
      <c r="G47" s="41"/>
      <c r="H47" s="42"/>
    </row>
    <row r="48" spans="1:8" x14ac:dyDescent="0.2">
      <c r="A48" s="36"/>
      <c r="B48" s="37"/>
      <c r="D48" s="17"/>
      <c r="E48" s="39"/>
      <c r="F48" s="40"/>
      <c r="G48" s="41"/>
      <c r="H48" s="42"/>
    </row>
    <row r="49" spans="1:8" x14ac:dyDescent="0.2">
      <c r="A49" s="36"/>
      <c r="B49" s="37"/>
      <c r="D49" s="17"/>
      <c r="E49" s="39"/>
      <c r="F49" s="40"/>
      <c r="G49" s="41"/>
      <c r="H49" s="42"/>
    </row>
    <row r="50" spans="1:8" x14ac:dyDescent="0.2">
      <c r="A50" s="36"/>
      <c r="B50" s="37"/>
      <c r="D50" s="17"/>
      <c r="E50" s="39"/>
      <c r="F50" s="40"/>
      <c r="G50" s="41"/>
      <c r="H50" s="42"/>
    </row>
    <row r="51" spans="1:8" x14ac:dyDescent="0.2">
      <c r="A51" s="36"/>
      <c r="B51" s="37"/>
      <c r="D51" s="17"/>
      <c r="E51" s="39"/>
      <c r="F51" s="40"/>
      <c r="G51" s="41"/>
      <c r="H51" s="42"/>
    </row>
    <row r="52" spans="1:8" x14ac:dyDescent="0.2">
      <c r="A52" s="36"/>
      <c r="B52" s="37"/>
      <c r="D52" s="17"/>
      <c r="E52" s="39"/>
      <c r="F52" s="40"/>
      <c r="G52" s="41"/>
      <c r="H52" s="42"/>
    </row>
    <row r="53" spans="1:8" x14ac:dyDescent="0.2">
      <c r="A53" s="36"/>
      <c r="B53" s="37"/>
      <c r="D53" s="17"/>
      <c r="E53" s="39"/>
      <c r="F53" s="40"/>
      <c r="G53" s="41"/>
      <c r="H53" s="42"/>
    </row>
    <row r="54" spans="1:8" x14ac:dyDescent="0.2">
      <c r="A54" s="36"/>
      <c r="B54" s="37"/>
      <c r="D54" s="17"/>
      <c r="E54" s="39"/>
      <c r="F54" s="40"/>
      <c r="G54" s="41"/>
      <c r="H54" s="42"/>
    </row>
    <row r="55" spans="1:8" x14ac:dyDescent="0.2">
      <c r="A55" s="36"/>
      <c r="B55" s="37"/>
      <c r="D55" s="17"/>
      <c r="E55" s="39"/>
      <c r="F55" s="40"/>
      <c r="G55" s="41"/>
      <c r="H55" s="42"/>
    </row>
    <row r="56" spans="1:8" x14ac:dyDescent="0.2">
      <c r="A56" s="36"/>
      <c r="B56" s="37"/>
      <c r="D56" s="17"/>
      <c r="E56" s="39"/>
      <c r="F56" s="40"/>
      <c r="G56" s="41"/>
      <c r="H56" s="42"/>
    </row>
    <row r="57" spans="1:8" x14ac:dyDescent="0.2">
      <c r="A57" s="36"/>
      <c r="B57" s="37"/>
      <c r="D57" s="17"/>
      <c r="E57" s="39"/>
      <c r="F57" s="40"/>
      <c r="G57" s="41"/>
      <c r="H57" s="42"/>
    </row>
    <row r="58" spans="1:8" x14ac:dyDescent="0.2">
      <c r="A58" s="36"/>
      <c r="B58" s="37"/>
      <c r="D58" s="17"/>
      <c r="E58" s="39"/>
      <c r="F58" s="40"/>
      <c r="G58" s="41"/>
      <c r="H58" s="42"/>
    </row>
    <row r="59" spans="1:8" x14ac:dyDescent="0.2">
      <c r="A59" s="36"/>
      <c r="B59" s="37"/>
      <c r="D59" s="17"/>
      <c r="E59" s="39"/>
      <c r="F59" s="40"/>
      <c r="G59" s="41"/>
      <c r="H59" s="42"/>
    </row>
    <row r="60" spans="1:8" x14ac:dyDescent="0.2">
      <c r="A60" s="36"/>
      <c r="B60" s="37"/>
      <c r="D60" s="17"/>
      <c r="E60" s="39"/>
      <c r="F60" s="40"/>
      <c r="G60" s="41"/>
      <c r="H60" s="42"/>
    </row>
    <row r="61" spans="1:8" x14ac:dyDescent="0.2">
      <c r="A61" s="36"/>
      <c r="B61" s="37"/>
      <c r="D61" s="17"/>
      <c r="E61" s="39"/>
      <c r="F61" s="40"/>
      <c r="G61" s="41"/>
      <c r="H61" s="42"/>
    </row>
    <row r="62" spans="1:8" x14ac:dyDescent="0.2">
      <c r="A62" s="36"/>
      <c r="B62" s="37"/>
      <c r="D62" s="17"/>
      <c r="E62" s="39"/>
      <c r="F62" s="40"/>
      <c r="G62" s="41"/>
      <c r="H62" s="42"/>
    </row>
    <row r="63" spans="1:8" x14ac:dyDescent="0.2">
      <c r="A63" s="36"/>
      <c r="B63" s="37"/>
      <c r="D63" s="17"/>
      <c r="E63" s="39"/>
      <c r="F63" s="40"/>
      <c r="G63" s="41"/>
      <c r="H63" s="42"/>
    </row>
    <row r="64" spans="1:8" x14ac:dyDescent="0.2">
      <c r="A64" s="36"/>
      <c r="B64" s="37"/>
      <c r="D64" s="17"/>
      <c r="E64" s="39"/>
      <c r="F64" s="40"/>
      <c r="G64" s="41"/>
      <c r="H64" s="42"/>
    </row>
    <row r="65" spans="1:8" x14ac:dyDescent="0.2">
      <c r="A65" s="36"/>
      <c r="B65" s="37"/>
      <c r="D65" s="17"/>
      <c r="E65" s="39"/>
      <c r="F65" s="40"/>
      <c r="G65" s="41"/>
      <c r="H65" s="42"/>
    </row>
    <row r="66" spans="1:8" x14ac:dyDescent="0.2">
      <c r="A66" s="36"/>
      <c r="B66" s="37"/>
      <c r="D66" s="17"/>
      <c r="E66" s="39"/>
      <c r="F66" s="40"/>
      <c r="G66" s="41"/>
      <c r="H66" s="42"/>
    </row>
    <row r="67" spans="1:8" x14ac:dyDescent="0.2">
      <c r="A67" s="635" t="s">
        <v>84</v>
      </c>
      <c r="B67" s="636"/>
      <c r="C67" s="636"/>
      <c r="D67" s="636"/>
      <c r="E67" s="636"/>
      <c r="F67" s="636"/>
      <c r="G67" s="637"/>
      <c r="H67" s="585"/>
    </row>
    <row r="68" spans="1:8" ht="13.5" thickBot="1" x14ac:dyDescent="0.25">
      <c r="A68" s="638"/>
      <c r="B68" s="639"/>
      <c r="C68" s="639"/>
      <c r="D68" s="639"/>
      <c r="E68" s="639"/>
      <c r="F68" s="639"/>
      <c r="G68" s="640"/>
      <c r="H68" s="641"/>
    </row>
  </sheetData>
  <mergeCells count="14">
    <mergeCell ref="A67:G68"/>
    <mergeCell ref="H67:H68"/>
    <mergeCell ref="B4:D4"/>
    <mergeCell ref="B6:D7"/>
    <mergeCell ref="C9:D9"/>
    <mergeCell ref="B11:D11"/>
    <mergeCell ref="C13:D13"/>
    <mergeCell ref="B15:D15"/>
    <mergeCell ref="H1:H2"/>
    <mergeCell ref="A1:A2"/>
    <mergeCell ref="B1:D2"/>
    <mergeCell ref="E1:E2"/>
    <mergeCell ref="F1:F2"/>
    <mergeCell ref="G1:G2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3500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view="pageBreakPreview" topLeftCell="A10" zoomScaleNormal="100" zoomScaleSheetLayoutView="100" workbookViewId="0">
      <selection activeCell="A56" sqref="A56:XFD57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7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5.42578125" style="20" customWidth="1"/>
    <col min="9" max="16384" width="9.140625" style="21"/>
  </cols>
  <sheetData>
    <row r="1" spans="1:8" x14ac:dyDescent="0.2">
      <c r="A1" s="600" t="s">
        <v>0</v>
      </c>
      <c r="B1" s="602" t="s">
        <v>1</v>
      </c>
      <c r="C1" s="602"/>
      <c r="D1" s="602"/>
      <c r="E1" s="603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01"/>
      <c r="B2" s="511"/>
      <c r="C2" s="511"/>
      <c r="D2" s="511"/>
      <c r="E2" s="512"/>
      <c r="F2" s="605"/>
      <c r="G2" s="554"/>
      <c r="H2" s="599"/>
    </row>
    <row r="3" spans="1:8" x14ac:dyDescent="0.2">
      <c r="A3" s="173"/>
      <c r="B3" s="24"/>
      <c r="C3" s="25"/>
      <c r="D3" s="26"/>
      <c r="E3" s="27"/>
      <c r="F3" s="28"/>
      <c r="G3" s="29"/>
      <c r="H3" s="167"/>
    </row>
    <row r="4" spans="1:8" ht="32.1" customHeight="1" x14ac:dyDescent="0.2">
      <c r="A4" s="251" t="s">
        <v>221</v>
      </c>
      <c r="B4" s="659" t="s">
        <v>222</v>
      </c>
      <c r="C4" s="660"/>
      <c r="D4" s="661"/>
      <c r="E4" s="39"/>
      <c r="F4" s="40"/>
      <c r="G4" s="41"/>
      <c r="H4" s="170"/>
    </row>
    <row r="5" spans="1:8" x14ac:dyDescent="0.2">
      <c r="A5" s="180"/>
      <c r="B5" s="210"/>
      <c r="D5" s="17"/>
      <c r="E5" s="39"/>
      <c r="F5" s="40"/>
      <c r="G5" s="41"/>
      <c r="H5" s="170"/>
    </row>
    <row r="6" spans="1:8" x14ac:dyDescent="0.2">
      <c r="A6" s="251" t="s">
        <v>377</v>
      </c>
      <c r="B6" s="210" t="s">
        <v>378</v>
      </c>
      <c r="D6" s="17"/>
      <c r="E6" s="39"/>
      <c r="F6" s="40"/>
      <c r="G6" s="41"/>
      <c r="H6" s="170"/>
    </row>
    <row r="7" spans="1:8" x14ac:dyDescent="0.2">
      <c r="A7" s="180"/>
      <c r="B7" s="381" t="s">
        <v>379</v>
      </c>
      <c r="D7" s="17"/>
      <c r="E7" s="39"/>
      <c r="F7" s="40"/>
      <c r="G7" s="41"/>
      <c r="H7" s="170"/>
    </row>
    <row r="8" spans="1:8" ht="16.5" x14ac:dyDescent="0.2">
      <c r="A8" s="180"/>
      <c r="B8" s="381" t="s">
        <v>380</v>
      </c>
      <c r="D8" s="17"/>
      <c r="E8" s="382" t="s">
        <v>213</v>
      </c>
      <c r="F8" s="232" t="s">
        <v>97</v>
      </c>
      <c r="G8" s="123"/>
      <c r="H8" s="232" t="s">
        <v>97</v>
      </c>
    </row>
    <row r="9" spans="1:8" ht="16.5" x14ac:dyDescent="0.2">
      <c r="A9" s="180"/>
      <c r="B9" s="381" t="s">
        <v>381</v>
      </c>
      <c r="D9" s="17"/>
      <c r="E9" s="382" t="s">
        <v>213</v>
      </c>
      <c r="F9" s="232" t="s">
        <v>97</v>
      </c>
      <c r="G9" s="123"/>
      <c r="H9" s="232" t="s">
        <v>97</v>
      </c>
    </row>
    <row r="10" spans="1:8" ht="16.5" x14ac:dyDescent="0.2">
      <c r="A10" s="180"/>
      <c r="B10" s="381"/>
      <c r="D10" s="17"/>
      <c r="E10" s="382"/>
      <c r="F10" s="40"/>
      <c r="G10" s="123"/>
      <c r="H10" s="170"/>
    </row>
    <row r="11" spans="1:8" ht="16.5" x14ac:dyDescent="0.2">
      <c r="A11" s="180"/>
      <c r="B11" s="381" t="s">
        <v>382</v>
      </c>
      <c r="D11" s="17"/>
      <c r="E11" s="382" t="s">
        <v>213</v>
      </c>
      <c r="F11" s="131">
        <v>1650</v>
      </c>
      <c r="G11" s="383"/>
      <c r="H11" s="196"/>
    </row>
    <row r="12" spans="1:8" ht="16.5" x14ac:dyDescent="0.2">
      <c r="A12" s="180"/>
      <c r="B12" s="381"/>
      <c r="D12" s="17"/>
      <c r="E12" s="382"/>
      <c r="F12" s="40"/>
      <c r="G12" s="123"/>
      <c r="H12" s="170"/>
    </row>
    <row r="13" spans="1:8" ht="16.5" x14ac:dyDescent="0.2">
      <c r="A13" s="180"/>
      <c r="B13" s="381" t="s">
        <v>383</v>
      </c>
      <c r="D13" s="17"/>
      <c r="E13" s="382"/>
      <c r="F13" s="40"/>
      <c r="G13" s="123"/>
      <c r="H13" s="170"/>
    </row>
    <row r="14" spans="1:8" ht="16.5" x14ac:dyDescent="0.2">
      <c r="A14" s="180"/>
      <c r="B14" s="381" t="s">
        <v>384</v>
      </c>
      <c r="D14" s="17"/>
      <c r="E14" s="382" t="s">
        <v>213</v>
      </c>
      <c r="F14" s="232" t="s">
        <v>97</v>
      </c>
      <c r="G14" s="123"/>
      <c r="H14" s="232" t="s">
        <v>97</v>
      </c>
    </row>
    <row r="15" spans="1:8" ht="16.5" x14ac:dyDescent="0.2">
      <c r="A15" s="180"/>
      <c r="B15" s="381" t="s">
        <v>385</v>
      </c>
      <c r="D15" s="17"/>
      <c r="E15" s="382" t="s">
        <v>213</v>
      </c>
      <c r="F15" s="232" t="s">
        <v>97</v>
      </c>
      <c r="G15" s="123"/>
      <c r="H15" s="232" t="s">
        <v>97</v>
      </c>
    </row>
    <row r="16" spans="1:8" ht="16.5" x14ac:dyDescent="0.2">
      <c r="A16" s="180"/>
      <c r="B16" s="381"/>
      <c r="D16" s="17"/>
      <c r="E16" s="382"/>
      <c r="F16" s="40"/>
      <c r="G16" s="123"/>
      <c r="H16" s="170"/>
    </row>
    <row r="17" spans="1:8" ht="16.5" x14ac:dyDescent="0.2">
      <c r="A17" s="180"/>
      <c r="B17" s="381" t="s">
        <v>386</v>
      </c>
      <c r="D17" s="17"/>
      <c r="E17" s="382" t="s">
        <v>14</v>
      </c>
      <c r="F17" s="232" t="s">
        <v>97</v>
      </c>
      <c r="G17" s="123"/>
      <c r="H17" s="232" t="s">
        <v>97</v>
      </c>
    </row>
    <row r="18" spans="1:8" x14ac:dyDescent="0.2">
      <c r="A18" s="180"/>
      <c r="B18" s="37"/>
      <c r="D18" s="17"/>
      <c r="E18" s="39"/>
      <c r="F18" s="40"/>
      <c r="G18" s="41"/>
      <c r="H18" s="170"/>
    </row>
    <row r="19" spans="1:8" x14ac:dyDescent="0.2">
      <c r="A19" s="180"/>
      <c r="B19" s="37"/>
      <c r="D19" s="17"/>
      <c r="E19" s="39"/>
      <c r="F19" s="40"/>
      <c r="G19" s="41"/>
      <c r="H19" s="170"/>
    </row>
    <row r="20" spans="1:8" x14ac:dyDescent="0.2">
      <c r="A20" s="229">
        <v>51.05</v>
      </c>
      <c r="B20" s="491" t="s">
        <v>246</v>
      </c>
      <c r="C20" s="592"/>
      <c r="D20" s="492"/>
      <c r="E20" s="39"/>
      <c r="F20" s="40"/>
      <c r="G20" s="41"/>
      <c r="H20" s="170"/>
    </row>
    <row r="21" spans="1:8" x14ac:dyDescent="0.2">
      <c r="A21" s="220"/>
      <c r="B21" s="217"/>
      <c r="D21" s="17"/>
      <c r="E21" s="39"/>
      <c r="F21" s="40"/>
      <c r="G21" s="41"/>
      <c r="H21" s="170"/>
    </row>
    <row r="22" spans="1:8" x14ac:dyDescent="0.2">
      <c r="A22" s="213"/>
      <c r="B22" s="214" t="s">
        <v>294</v>
      </c>
      <c r="D22" s="17"/>
      <c r="E22" s="213" t="s">
        <v>253</v>
      </c>
      <c r="F22" s="40">
        <v>90</v>
      </c>
      <c r="G22" s="41"/>
      <c r="H22" s="170"/>
    </row>
    <row r="23" spans="1:8" x14ac:dyDescent="0.2">
      <c r="A23" s="180"/>
      <c r="B23" s="37"/>
      <c r="D23" s="17"/>
      <c r="E23" s="39"/>
      <c r="F23" s="40"/>
      <c r="G23" s="41"/>
      <c r="H23" s="170"/>
    </row>
    <row r="24" spans="1:8" x14ac:dyDescent="0.2">
      <c r="A24" s="180"/>
      <c r="B24" s="37"/>
      <c r="D24" s="378" t="s">
        <v>373</v>
      </c>
      <c r="E24" s="39"/>
      <c r="F24" s="40"/>
      <c r="G24" s="41"/>
      <c r="H24" s="170"/>
    </row>
    <row r="25" spans="1:8" x14ac:dyDescent="0.2">
      <c r="A25" s="180"/>
      <c r="B25" s="37"/>
      <c r="D25" s="378"/>
      <c r="E25" s="39"/>
      <c r="F25" s="40"/>
      <c r="G25" s="41"/>
      <c r="H25" s="170"/>
    </row>
    <row r="26" spans="1:8" x14ac:dyDescent="0.2">
      <c r="A26" s="180"/>
      <c r="B26" s="37"/>
      <c r="D26" s="379" t="s">
        <v>374</v>
      </c>
      <c r="E26" s="39"/>
      <c r="F26" s="40"/>
      <c r="G26" s="41"/>
      <c r="H26" s="170"/>
    </row>
    <row r="27" spans="1:8" x14ac:dyDescent="0.2">
      <c r="A27" s="180"/>
      <c r="B27" s="37"/>
      <c r="D27" s="380"/>
      <c r="E27" s="39"/>
      <c r="F27" s="40"/>
      <c r="G27" s="41"/>
      <c r="H27" s="170"/>
    </row>
    <row r="28" spans="1:8" x14ac:dyDescent="0.2">
      <c r="A28" s="180"/>
      <c r="B28" s="37"/>
      <c r="D28" s="379"/>
      <c r="E28" s="39"/>
      <c r="F28" s="40"/>
      <c r="G28" s="41"/>
      <c r="H28" s="170"/>
    </row>
    <row r="29" spans="1:8" x14ac:dyDescent="0.2">
      <c r="A29" s="180"/>
      <c r="B29" s="37"/>
      <c r="D29" s="379" t="s">
        <v>375</v>
      </c>
      <c r="E29" s="39"/>
      <c r="F29" s="40"/>
      <c r="G29" s="41"/>
      <c r="H29" s="170"/>
    </row>
    <row r="30" spans="1:8" x14ac:dyDescent="0.2">
      <c r="A30" s="180"/>
      <c r="B30" s="37"/>
      <c r="D30" s="379"/>
      <c r="E30" s="39"/>
      <c r="F30" s="40"/>
      <c r="G30" s="41"/>
      <c r="H30" s="170"/>
    </row>
    <row r="31" spans="1:8" x14ac:dyDescent="0.2">
      <c r="A31" s="180"/>
      <c r="B31" s="37"/>
      <c r="D31" s="379" t="s">
        <v>376</v>
      </c>
      <c r="E31" s="39" t="s">
        <v>351</v>
      </c>
      <c r="F31" s="40">
        <v>300</v>
      </c>
      <c r="G31" s="41"/>
      <c r="H31" s="170"/>
    </row>
    <row r="32" spans="1:8" x14ac:dyDescent="0.2">
      <c r="A32" s="180"/>
      <c r="B32" s="37"/>
      <c r="D32" s="379"/>
      <c r="E32" s="39"/>
      <c r="F32" s="40"/>
      <c r="G32" s="41"/>
      <c r="H32" s="170"/>
    </row>
    <row r="33" spans="1:8" x14ac:dyDescent="0.2">
      <c r="A33" s="180"/>
      <c r="B33" s="37"/>
      <c r="D33" s="379"/>
      <c r="E33" s="39"/>
      <c r="F33" s="40"/>
      <c r="G33" s="41"/>
      <c r="H33" s="170"/>
    </row>
    <row r="34" spans="1:8" x14ac:dyDescent="0.2">
      <c r="A34" s="180"/>
      <c r="B34" s="37"/>
      <c r="D34" s="379"/>
      <c r="E34" s="39"/>
      <c r="F34" s="40"/>
      <c r="G34" s="41"/>
      <c r="H34" s="170"/>
    </row>
    <row r="35" spans="1:8" x14ac:dyDescent="0.2">
      <c r="A35" s="180"/>
      <c r="B35" s="37"/>
      <c r="D35" s="379"/>
      <c r="E35" s="39"/>
      <c r="F35" s="40"/>
      <c r="G35" s="41"/>
      <c r="H35" s="170"/>
    </row>
    <row r="36" spans="1:8" x14ac:dyDescent="0.2">
      <c r="A36" s="180"/>
      <c r="B36" s="37"/>
      <c r="D36" s="379"/>
      <c r="E36" s="39"/>
      <c r="F36" s="40"/>
      <c r="G36" s="41"/>
      <c r="H36" s="170"/>
    </row>
    <row r="37" spans="1:8" x14ac:dyDescent="0.2">
      <c r="A37" s="180"/>
      <c r="B37" s="37"/>
      <c r="D37" s="379"/>
      <c r="E37" s="39"/>
      <c r="F37" s="40"/>
      <c r="G37" s="41"/>
      <c r="H37" s="170"/>
    </row>
    <row r="38" spans="1:8" x14ac:dyDescent="0.2">
      <c r="A38" s="180"/>
      <c r="B38" s="37"/>
      <c r="D38" s="379"/>
      <c r="E38" s="39"/>
      <c r="F38" s="40"/>
      <c r="G38" s="41"/>
      <c r="H38" s="170"/>
    </row>
    <row r="39" spans="1:8" x14ac:dyDescent="0.2">
      <c r="A39" s="180"/>
      <c r="B39" s="37"/>
      <c r="D39" s="379"/>
      <c r="E39" s="39"/>
      <c r="F39" s="40"/>
      <c r="G39" s="41"/>
      <c r="H39" s="170"/>
    </row>
    <row r="40" spans="1:8" x14ac:dyDescent="0.2">
      <c r="A40" s="180"/>
      <c r="B40" s="37"/>
      <c r="D40" s="379"/>
      <c r="E40" s="39"/>
      <c r="F40" s="40"/>
      <c r="G40" s="41"/>
      <c r="H40" s="170"/>
    </row>
    <row r="41" spans="1:8" x14ac:dyDescent="0.2">
      <c r="A41" s="180"/>
      <c r="B41" s="37"/>
      <c r="D41" s="379"/>
      <c r="E41" s="39"/>
      <c r="F41" s="40"/>
      <c r="G41" s="41"/>
      <c r="H41" s="170"/>
    </row>
    <row r="42" spans="1:8" x14ac:dyDescent="0.2">
      <c r="A42" s="180"/>
      <c r="B42" s="37"/>
      <c r="D42" s="379"/>
      <c r="E42" s="39"/>
      <c r="F42" s="40"/>
      <c r="G42" s="41"/>
      <c r="H42" s="170"/>
    </row>
    <row r="43" spans="1:8" x14ac:dyDescent="0.2">
      <c r="A43" s="180"/>
      <c r="B43" s="37"/>
      <c r="D43" s="379"/>
      <c r="E43" s="39"/>
      <c r="F43" s="40"/>
      <c r="G43" s="41"/>
      <c r="H43" s="170"/>
    </row>
    <row r="44" spans="1:8" x14ac:dyDescent="0.2">
      <c r="A44" s="180"/>
      <c r="B44" s="37"/>
      <c r="D44" s="379"/>
      <c r="E44" s="39"/>
      <c r="F44" s="40"/>
      <c r="G44" s="41"/>
      <c r="H44" s="170"/>
    </row>
    <row r="45" spans="1:8" x14ac:dyDescent="0.2">
      <c r="A45" s="180"/>
      <c r="B45" s="37"/>
      <c r="D45" s="379"/>
      <c r="E45" s="39"/>
      <c r="F45" s="40"/>
      <c r="G45" s="41"/>
      <c r="H45" s="170"/>
    </row>
    <row r="46" spans="1:8" x14ac:dyDescent="0.2">
      <c r="A46" s="180"/>
      <c r="B46" s="37"/>
      <c r="D46" s="379"/>
      <c r="E46" s="39"/>
      <c r="F46" s="40"/>
      <c r="G46" s="41"/>
      <c r="H46" s="170"/>
    </row>
    <row r="47" spans="1:8" x14ac:dyDescent="0.2">
      <c r="A47" s="180"/>
      <c r="B47" s="37"/>
      <c r="D47" s="379"/>
      <c r="E47" s="39"/>
      <c r="F47" s="40"/>
      <c r="G47" s="41"/>
      <c r="H47" s="170"/>
    </row>
    <row r="48" spans="1:8" x14ac:dyDescent="0.2">
      <c r="A48" s="180"/>
      <c r="B48" s="37"/>
      <c r="D48" s="379"/>
      <c r="E48" s="39"/>
      <c r="F48" s="40"/>
      <c r="G48" s="41"/>
      <c r="H48" s="170"/>
    </row>
    <row r="49" spans="1:8" x14ac:dyDescent="0.2">
      <c r="A49" s="180"/>
      <c r="B49" s="37"/>
      <c r="D49" s="379"/>
      <c r="E49" s="39"/>
      <c r="F49" s="40"/>
      <c r="G49" s="41"/>
      <c r="H49" s="170"/>
    </row>
    <row r="50" spans="1:8" x14ac:dyDescent="0.2">
      <c r="A50" s="180"/>
      <c r="B50" s="37"/>
      <c r="D50" s="379"/>
      <c r="E50" s="39"/>
      <c r="F50" s="40"/>
      <c r="G50" s="41"/>
      <c r="H50" s="170"/>
    </row>
    <row r="51" spans="1:8" x14ac:dyDescent="0.2">
      <c r="A51" s="180"/>
      <c r="B51" s="37"/>
      <c r="D51" s="379"/>
      <c r="E51" s="39"/>
      <c r="F51" s="40"/>
      <c r="G51" s="41"/>
      <c r="H51" s="170"/>
    </row>
    <row r="52" spans="1:8" x14ac:dyDescent="0.2">
      <c r="A52" s="180"/>
      <c r="B52" s="37"/>
      <c r="D52" s="379"/>
      <c r="E52" s="39"/>
      <c r="F52" s="40"/>
      <c r="G52" s="41"/>
      <c r="H52" s="170"/>
    </row>
    <row r="53" spans="1:8" x14ac:dyDescent="0.2">
      <c r="A53" s="180"/>
      <c r="B53" s="37"/>
      <c r="D53" s="379"/>
      <c r="E53" s="39"/>
      <c r="F53" s="40"/>
      <c r="G53" s="41"/>
      <c r="H53" s="170"/>
    </row>
    <row r="54" spans="1:8" x14ac:dyDescent="0.2">
      <c r="A54" s="180"/>
      <c r="B54" s="37"/>
      <c r="D54" s="379"/>
      <c r="E54" s="39"/>
      <c r="F54" s="40"/>
      <c r="G54" s="41"/>
      <c r="H54" s="170"/>
    </row>
    <row r="55" spans="1:8" x14ac:dyDescent="0.2">
      <c r="A55" s="180"/>
      <c r="B55" s="37"/>
      <c r="D55" s="17"/>
      <c r="E55" s="39"/>
      <c r="F55" s="40"/>
      <c r="G55" s="41"/>
      <c r="H55" s="170"/>
    </row>
    <row r="56" spans="1:8" x14ac:dyDescent="0.2">
      <c r="A56" s="180"/>
      <c r="B56" s="37"/>
      <c r="D56" s="17"/>
      <c r="E56" s="39"/>
      <c r="F56" s="40"/>
      <c r="G56" s="41"/>
      <c r="H56" s="170"/>
    </row>
    <row r="57" spans="1:8" x14ac:dyDescent="0.2">
      <c r="A57" s="180"/>
      <c r="B57" s="37"/>
      <c r="D57" s="17"/>
      <c r="E57" s="39"/>
      <c r="F57" s="40"/>
      <c r="G57" s="41"/>
      <c r="H57" s="170"/>
    </row>
    <row r="58" spans="1:8" x14ac:dyDescent="0.2">
      <c r="A58" s="180"/>
      <c r="B58" s="37"/>
      <c r="D58" s="17"/>
      <c r="E58" s="39"/>
      <c r="F58" s="40"/>
      <c r="G58" s="41"/>
      <c r="H58" s="170"/>
    </row>
    <row r="59" spans="1:8" x14ac:dyDescent="0.2">
      <c r="A59" s="180"/>
      <c r="B59" s="37"/>
      <c r="D59" s="17"/>
      <c r="E59" s="39"/>
      <c r="F59" s="40"/>
      <c r="G59" s="41"/>
      <c r="H59" s="170"/>
    </row>
    <row r="60" spans="1:8" x14ac:dyDescent="0.2">
      <c r="A60" s="180"/>
      <c r="B60" s="37"/>
      <c r="D60" s="17"/>
      <c r="E60" s="39"/>
      <c r="F60" s="40"/>
      <c r="G60" s="41"/>
      <c r="H60" s="170"/>
    </row>
    <row r="61" spans="1:8" x14ac:dyDescent="0.2">
      <c r="A61" s="180"/>
      <c r="B61" s="37"/>
      <c r="D61" s="17"/>
      <c r="E61" s="39"/>
      <c r="F61" s="40"/>
      <c r="G61" s="41"/>
      <c r="H61" s="170"/>
    </row>
    <row r="62" spans="1:8" x14ac:dyDescent="0.2">
      <c r="A62" s="180"/>
      <c r="B62" s="37"/>
      <c r="D62" s="17"/>
      <c r="E62" s="39"/>
      <c r="F62" s="40"/>
      <c r="G62" s="41"/>
      <c r="H62" s="170"/>
    </row>
    <row r="63" spans="1:8" x14ac:dyDescent="0.2">
      <c r="A63" s="653" t="s">
        <v>84</v>
      </c>
      <c r="B63" s="654"/>
      <c r="C63" s="654"/>
      <c r="D63" s="654"/>
      <c r="E63" s="654"/>
      <c r="F63" s="654"/>
      <c r="G63" s="655"/>
      <c r="H63" s="521"/>
    </row>
    <row r="64" spans="1:8" x14ac:dyDescent="0.2">
      <c r="A64" s="656"/>
      <c r="B64" s="657"/>
      <c r="C64" s="657"/>
      <c r="D64" s="657"/>
      <c r="E64" s="657"/>
      <c r="F64" s="657"/>
      <c r="G64" s="658"/>
      <c r="H64" s="522"/>
    </row>
    <row r="71" spans="1:8" s="43" customFormat="1" x14ac:dyDescent="0.2">
      <c r="A71" s="22"/>
      <c r="B71" s="38"/>
      <c r="C71" s="38"/>
      <c r="D71" s="38" t="s">
        <v>95</v>
      </c>
      <c r="F71" s="44"/>
      <c r="G71" s="20"/>
      <c r="H71" s="20"/>
    </row>
  </sheetData>
  <mergeCells count="10">
    <mergeCell ref="A63:G64"/>
    <mergeCell ref="H63:H64"/>
    <mergeCell ref="B4:D4"/>
    <mergeCell ref="A1:A2"/>
    <mergeCell ref="B1:D2"/>
    <mergeCell ref="E1:E2"/>
    <mergeCell ref="F1:F2"/>
    <mergeCell ref="G1:G2"/>
    <mergeCell ref="H1:H2"/>
    <mergeCell ref="B20:D20"/>
  </mergeCells>
  <pageMargins left="0.74803149606299213" right="0.59055118110236227" top="0.98425196850393704" bottom="0.94488188976377963" header="0.51181102362204722" footer="0.51181102362204722"/>
  <pageSetup paperSize="9" scale="84" firstPageNumber="4" orientation="portrait" r:id="rId1"/>
  <headerFooter alignWithMargins="0">
    <oddHeader>&amp;R
&amp;"Arial,Bold"&amp;9SECTION 3800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F12" sqref="F12"/>
    </sheetView>
  </sheetViews>
  <sheetFormatPr defaultRowHeight="12.75" x14ac:dyDescent="0.2"/>
  <cols>
    <col min="2" max="2" width="39" customWidth="1"/>
    <col min="4" max="4" width="9.42578125" customWidth="1"/>
    <col min="5" max="5" width="10.5703125" customWidth="1"/>
    <col min="6" max="6" width="15" customWidth="1"/>
  </cols>
  <sheetData>
    <row r="1" spans="1:6" x14ac:dyDescent="0.2">
      <c r="A1" s="332" t="s">
        <v>338</v>
      </c>
      <c r="B1" s="333" t="s">
        <v>1</v>
      </c>
      <c r="C1" s="334" t="s">
        <v>2</v>
      </c>
      <c r="D1" s="335" t="s">
        <v>85</v>
      </c>
      <c r="E1" s="336" t="s">
        <v>3</v>
      </c>
      <c r="F1" s="337" t="s">
        <v>336</v>
      </c>
    </row>
    <row r="2" spans="1:6" x14ac:dyDescent="0.2">
      <c r="A2" s="338"/>
      <c r="B2" s="339"/>
      <c r="C2" s="340"/>
      <c r="D2" s="341"/>
      <c r="E2" s="342"/>
      <c r="F2" s="343"/>
    </row>
    <row r="3" spans="1:6" ht="18.95" customHeight="1" x14ac:dyDescent="0.2">
      <c r="A3" s="344">
        <v>5200</v>
      </c>
      <c r="B3" s="345" t="s">
        <v>339</v>
      </c>
      <c r="C3" s="340"/>
      <c r="D3" s="346"/>
      <c r="E3" s="342"/>
      <c r="F3" s="343"/>
    </row>
    <row r="4" spans="1:6" x14ac:dyDescent="0.2">
      <c r="A4" s="347"/>
      <c r="B4" s="331"/>
      <c r="C4" s="340"/>
      <c r="D4" s="341"/>
      <c r="E4" s="342"/>
      <c r="F4" s="343"/>
    </row>
    <row r="5" spans="1:6" ht="17.45" customHeight="1" x14ac:dyDescent="0.2">
      <c r="A5" s="338">
        <v>52.01</v>
      </c>
      <c r="B5" s="339" t="s">
        <v>340</v>
      </c>
      <c r="C5" s="340"/>
      <c r="D5" s="348"/>
      <c r="E5" s="342"/>
      <c r="F5" s="343"/>
    </row>
    <row r="6" spans="1:6" x14ac:dyDescent="0.2">
      <c r="A6" s="347"/>
      <c r="B6" s="331"/>
      <c r="C6" s="340"/>
      <c r="D6" s="341"/>
      <c r="E6" s="342"/>
      <c r="F6" s="343"/>
    </row>
    <row r="7" spans="1:6" ht="18.600000000000001" customHeight="1" x14ac:dyDescent="0.2">
      <c r="A7" s="349"/>
      <c r="B7" s="339" t="s">
        <v>341</v>
      </c>
      <c r="C7" s="340" t="s">
        <v>10</v>
      </c>
      <c r="D7" s="341">
        <v>350</v>
      </c>
      <c r="E7" s="342"/>
      <c r="F7" s="343"/>
    </row>
    <row r="8" spans="1:6" x14ac:dyDescent="0.2">
      <c r="A8" s="347"/>
      <c r="B8" s="331"/>
      <c r="C8" s="340"/>
      <c r="D8" s="341"/>
      <c r="E8" s="342"/>
      <c r="F8" s="343"/>
    </row>
    <row r="9" spans="1:6" ht="20.45" customHeight="1" x14ac:dyDescent="0.2">
      <c r="A9" s="338">
        <v>52.02</v>
      </c>
      <c r="B9" s="339" t="s">
        <v>342</v>
      </c>
      <c r="C9" s="340" t="s">
        <v>350</v>
      </c>
      <c r="D9" s="341">
        <v>350</v>
      </c>
      <c r="E9" s="342"/>
      <c r="F9" s="343"/>
    </row>
    <row r="10" spans="1:6" x14ac:dyDescent="0.2">
      <c r="A10" s="347"/>
      <c r="B10" s="331"/>
      <c r="C10" s="340"/>
      <c r="D10" s="341"/>
      <c r="E10" s="342"/>
      <c r="F10" s="343"/>
    </row>
    <row r="11" spans="1:6" x14ac:dyDescent="0.2">
      <c r="A11" s="349">
        <v>52.03</v>
      </c>
      <c r="B11" s="339" t="s">
        <v>343</v>
      </c>
      <c r="C11" s="340"/>
      <c r="D11" s="350"/>
      <c r="E11" s="342"/>
      <c r="F11" s="343"/>
    </row>
    <row r="12" spans="1:6" x14ac:dyDescent="0.2">
      <c r="A12" s="347"/>
      <c r="B12" s="331"/>
      <c r="C12" s="340"/>
      <c r="D12" s="341"/>
      <c r="E12" s="342"/>
      <c r="F12" s="343"/>
    </row>
    <row r="13" spans="1:6" ht="32.450000000000003" customHeight="1" x14ac:dyDescent="0.2">
      <c r="A13" s="349"/>
      <c r="B13" s="339" t="s">
        <v>344</v>
      </c>
      <c r="C13" s="340"/>
      <c r="D13" s="350"/>
      <c r="E13" s="342"/>
      <c r="F13" s="343"/>
    </row>
    <row r="14" spans="1:6" x14ac:dyDescent="0.2">
      <c r="A14" s="347"/>
      <c r="B14" s="331"/>
      <c r="C14" s="340"/>
      <c r="D14" s="341"/>
      <c r="E14" s="342"/>
      <c r="F14" s="343"/>
    </row>
    <row r="15" spans="1:6" ht="28.5" customHeight="1" x14ac:dyDescent="0.2">
      <c r="A15" s="338"/>
      <c r="B15" s="339" t="s">
        <v>345</v>
      </c>
      <c r="C15" s="340" t="s">
        <v>10</v>
      </c>
      <c r="D15" s="341">
        <v>200</v>
      </c>
      <c r="E15" s="342"/>
      <c r="F15" s="343"/>
    </row>
    <row r="16" spans="1:6" x14ac:dyDescent="0.2">
      <c r="A16" s="347"/>
      <c r="B16" s="331"/>
      <c r="C16" s="340"/>
      <c r="D16" s="341"/>
      <c r="E16" s="342"/>
      <c r="F16" s="343"/>
    </row>
    <row r="17" spans="1:6" ht="33.6" customHeight="1" x14ac:dyDescent="0.2">
      <c r="A17" s="338"/>
      <c r="B17" s="339" t="s">
        <v>346</v>
      </c>
      <c r="C17" s="340" t="s">
        <v>10</v>
      </c>
      <c r="D17" s="341">
        <v>200</v>
      </c>
      <c r="E17" s="342"/>
      <c r="F17" s="343"/>
    </row>
    <row r="18" spans="1:6" x14ac:dyDescent="0.2">
      <c r="A18" s="347"/>
      <c r="B18" s="331"/>
      <c r="C18" s="340"/>
      <c r="D18" s="341"/>
      <c r="E18" s="342"/>
      <c r="F18" s="343"/>
    </row>
    <row r="19" spans="1:6" ht="49.5" customHeight="1" x14ac:dyDescent="0.2">
      <c r="A19" s="338"/>
      <c r="B19" s="339" t="s">
        <v>347</v>
      </c>
      <c r="C19" s="340" t="s">
        <v>10</v>
      </c>
      <c r="D19" s="341">
        <v>150</v>
      </c>
      <c r="E19" s="342"/>
      <c r="F19" s="343"/>
    </row>
    <row r="20" spans="1:6" x14ac:dyDescent="0.2">
      <c r="A20" s="347"/>
      <c r="B20" s="331"/>
      <c r="C20" s="340"/>
      <c r="D20" s="341"/>
      <c r="E20" s="342"/>
      <c r="F20" s="343"/>
    </row>
    <row r="21" spans="1:6" ht="15.95" customHeight="1" x14ac:dyDescent="0.2">
      <c r="A21" s="338">
        <v>52.04</v>
      </c>
      <c r="B21" s="339" t="s">
        <v>348</v>
      </c>
      <c r="C21" s="340"/>
      <c r="D21" s="341"/>
      <c r="E21" s="342"/>
      <c r="F21" s="343"/>
    </row>
    <row r="22" spans="1:6" x14ac:dyDescent="0.2">
      <c r="A22" s="347"/>
      <c r="B22" s="331"/>
      <c r="C22" s="340"/>
      <c r="D22" s="341"/>
      <c r="E22" s="342"/>
      <c r="F22" s="343"/>
    </row>
    <row r="23" spans="1:6" ht="24.95" customHeight="1" x14ac:dyDescent="0.2">
      <c r="A23" s="338"/>
      <c r="B23" s="339" t="s">
        <v>349</v>
      </c>
      <c r="C23" s="340" t="s">
        <v>350</v>
      </c>
      <c r="D23" s="350">
        <v>1000</v>
      </c>
      <c r="E23" s="342"/>
      <c r="F23" s="343"/>
    </row>
    <row r="24" spans="1:6" x14ac:dyDescent="0.2">
      <c r="A24" s="338"/>
      <c r="B24" s="339"/>
      <c r="C24" s="340"/>
      <c r="D24" s="350"/>
      <c r="E24" s="342"/>
      <c r="F24" s="343"/>
    </row>
    <row r="25" spans="1:6" x14ac:dyDescent="0.2">
      <c r="A25" s="338"/>
      <c r="B25" s="339"/>
      <c r="C25" s="340"/>
      <c r="D25" s="350"/>
      <c r="E25" s="342"/>
      <c r="F25" s="343"/>
    </row>
    <row r="26" spans="1:6" x14ac:dyDescent="0.2">
      <c r="A26" s="338"/>
      <c r="B26" s="339"/>
      <c r="C26" s="340"/>
      <c r="D26" s="350"/>
      <c r="E26" s="342"/>
      <c r="F26" s="343"/>
    </row>
    <row r="27" spans="1:6" x14ac:dyDescent="0.2">
      <c r="A27" s="338"/>
      <c r="B27" s="339"/>
      <c r="C27" s="340"/>
      <c r="D27" s="350"/>
      <c r="E27" s="342"/>
      <c r="F27" s="343"/>
    </row>
    <row r="28" spans="1:6" x14ac:dyDescent="0.2">
      <c r="A28" s="338"/>
      <c r="B28" s="339"/>
      <c r="C28" s="340"/>
      <c r="D28" s="350"/>
      <c r="E28" s="342"/>
      <c r="F28" s="343"/>
    </row>
    <row r="29" spans="1:6" x14ac:dyDescent="0.2">
      <c r="A29" s="338"/>
      <c r="B29" s="339"/>
      <c r="C29" s="340"/>
      <c r="D29" s="350"/>
      <c r="E29" s="342"/>
      <c r="F29" s="343"/>
    </row>
    <row r="30" spans="1:6" x14ac:dyDescent="0.2">
      <c r="A30" s="338"/>
      <c r="B30" s="339"/>
      <c r="C30" s="340"/>
      <c r="D30" s="350"/>
      <c r="E30" s="342"/>
      <c r="F30" s="343"/>
    </row>
    <row r="31" spans="1:6" x14ac:dyDescent="0.2">
      <c r="A31" s="338"/>
      <c r="B31" s="339"/>
      <c r="C31" s="340"/>
      <c r="D31" s="350"/>
      <c r="E31" s="342"/>
      <c r="F31" s="343"/>
    </row>
    <row r="32" spans="1:6" x14ac:dyDescent="0.2">
      <c r="A32" s="338"/>
      <c r="B32" s="339"/>
      <c r="C32" s="340"/>
      <c r="D32" s="350"/>
      <c r="E32" s="342"/>
      <c r="F32" s="343"/>
    </row>
    <row r="33" spans="1:6" x14ac:dyDescent="0.2">
      <c r="A33" s="338"/>
      <c r="B33" s="339"/>
      <c r="C33" s="340"/>
      <c r="D33" s="350"/>
      <c r="E33" s="342"/>
      <c r="F33" s="343"/>
    </row>
    <row r="34" spans="1:6" x14ac:dyDescent="0.2">
      <c r="A34" s="338"/>
      <c r="B34" s="339"/>
      <c r="C34" s="340"/>
      <c r="D34" s="350"/>
      <c r="E34" s="342"/>
      <c r="F34" s="343"/>
    </row>
    <row r="35" spans="1:6" x14ac:dyDescent="0.2">
      <c r="A35" s="338"/>
      <c r="B35" s="339"/>
      <c r="C35" s="340"/>
      <c r="D35" s="350"/>
      <c r="E35" s="342"/>
      <c r="F35" s="343"/>
    </row>
    <row r="36" spans="1:6" x14ac:dyDescent="0.2">
      <c r="A36" s="338"/>
      <c r="B36" s="339"/>
      <c r="C36" s="340"/>
      <c r="D36" s="350"/>
      <c r="E36" s="342"/>
      <c r="F36" s="343"/>
    </row>
    <row r="37" spans="1:6" x14ac:dyDescent="0.2">
      <c r="A37" s="338"/>
      <c r="B37" s="339"/>
      <c r="C37" s="340"/>
      <c r="D37" s="350"/>
      <c r="E37" s="342"/>
      <c r="F37" s="343"/>
    </row>
    <row r="38" spans="1:6" x14ac:dyDescent="0.2">
      <c r="A38" s="338"/>
      <c r="B38" s="339"/>
      <c r="C38" s="340"/>
      <c r="D38" s="350"/>
      <c r="E38" s="342"/>
      <c r="F38" s="343"/>
    </row>
    <row r="39" spans="1:6" x14ac:dyDescent="0.2">
      <c r="A39" s="338"/>
      <c r="B39" s="339"/>
      <c r="C39" s="340"/>
      <c r="D39" s="350"/>
      <c r="E39" s="342"/>
      <c r="F39" s="343"/>
    </row>
    <row r="40" spans="1:6" ht="24" customHeight="1" thickBot="1" x14ac:dyDescent="0.25">
      <c r="A40" s="351"/>
      <c r="B40" s="662" t="s">
        <v>321</v>
      </c>
      <c r="C40" s="663"/>
      <c r="D40" s="663"/>
      <c r="E40" s="664"/>
      <c r="F40" s="352"/>
    </row>
  </sheetData>
  <mergeCells count="1">
    <mergeCell ref="B40:E40"/>
  </mergeCells>
  <conditionalFormatting sqref="E1">
    <cfRule type="expression" dxfId="16" priority="2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2:E3 E5 E7 E9 E11 E13 E15 E17 E19 E21 E23:E39">
    <cfRule type="expression" dxfId="15" priority="13">
      <formula>AND(Hide_Price=TRUE,#REF!&lt;&gt;" ",UPPER(#REF!)&lt;&gt;"UNIT",UPPER(#REF!)&lt;&gt;"PC SUM",UPPER(#REF!)&lt;&gt;"P SUM",UPPER(#REF!)&lt;&gt;"PROV SUM",UPPER(#REF!)&lt;&gt;"PROV. SUM")</formula>
    </cfRule>
  </conditionalFormatting>
  <conditionalFormatting sqref="E4">
    <cfRule type="expression" dxfId="14" priority="12">
      <formula>AND(Hide_Price=TRUE,$E4&lt;&gt;" ",UPPER($E4)&lt;&gt;"UNIT",UPPER($E4)&lt;&gt;"PC SUM",UPPER($E4)&lt;&gt;"P SUM",UPPER($E4)&lt;&gt;"PROV SUM",UPPER($E4)&lt;&gt;"PROV. SUM")</formula>
    </cfRule>
  </conditionalFormatting>
  <conditionalFormatting sqref="E6">
    <cfRule type="expression" dxfId="13" priority="11">
      <formula>AND(Hide_Price=TRUE,$E6&lt;&gt;" ",UPPER($E6)&lt;&gt;"UNIT",UPPER($E6)&lt;&gt;"PC SUM",UPPER($E6)&lt;&gt;"P SUM",UPPER($E6)&lt;&gt;"PROV SUM",UPPER($E6)&lt;&gt;"PROV. SUM")</formula>
    </cfRule>
  </conditionalFormatting>
  <conditionalFormatting sqref="E8">
    <cfRule type="expression" dxfId="12" priority="10">
      <formula>AND(Hide_Price=TRUE,$E8&lt;&gt;" ",UPPER($E8)&lt;&gt;"UNIT",UPPER($E8)&lt;&gt;"PC SUM",UPPER($E8)&lt;&gt;"P SUM",UPPER($E8)&lt;&gt;"PROV SUM",UPPER($E8)&lt;&gt;"PROV. SUM")</formula>
    </cfRule>
  </conditionalFormatting>
  <conditionalFormatting sqref="E10">
    <cfRule type="expression" dxfId="11" priority="9">
      <formula>AND(Hide_Price=TRUE,$E10&lt;&gt;" ",UPPER($E10)&lt;&gt;"UNIT",UPPER($E10)&lt;&gt;"PC SUM",UPPER($E10)&lt;&gt;"P SUM",UPPER($E10)&lt;&gt;"PROV SUM",UPPER($E10)&lt;&gt;"PROV. SUM")</formula>
    </cfRule>
  </conditionalFormatting>
  <conditionalFormatting sqref="E12">
    <cfRule type="expression" dxfId="10" priority="8">
      <formula>AND(Hide_Price=TRUE,$E12&lt;&gt;" ",UPPER($E12)&lt;&gt;"UNIT",UPPER($E12)&lt;&gt;"PC SUM",UPPER($E12)&lt;&gt;"P SUM",UPPER($E12)&lt;&gt;"PROV SUM",UPPER($E12)&lt;&gt;"PROV. SUM")</formula>
    </cfRule>
  </conditionalFormatting>
  <conditionalFormatting sqref="E14">
    <cfRule type="expression" dxfId="9" priority="7">
      <formula>AND(Hide_Price=TRUE,$E14&lt;&gt;" ",UPPER($E14)&lt;&gt;"UNIT",UPPER($E14)&lt;&gt;"PC SUM",UPPER($E14)&lt;&gt;"P SUM",UPPER($E14)&lt;&gt;"PROV SUM",UPPER($E14)&lt;&gt;"PROV. SUM")</formula>
    </cfRule>
  </conditionalFormatting>
  <conditionalFormatting sqref="E16">
    <cfRule type="expression" dxfId="8" priority="6">
      <formula>AND(Hide_Price=TRUE,$E16&lt;&gt;" ",UPPER($E16)&lt;&gt;"UNIT",UPPER($E16)&lt;&gt;"PC SUM",UPPER($E16)&lt;&gt;"P SUM",UPPER($E16)&lt;&gt;"PROV SUM",UPPER($E16)&lt;&gt;"PROV. SUM")</formula>
    </cfRule>
  </conditionalFormatting>
  <conditionalFormatting sqref="E18">
    <cfRule type="expression" dxfId="7" priority="5">
      <formula>AND(Hide_Price=TRUE,$E18&lt;&gt;" ",UPPER($E18)&lt;&gt;"UNIT",UPPER($E18)&lt;&gt;"PC SUM",UPPER($E18)&lt;&gt;"P SUM",UPPER($E18)&lt;&gt;"PROV SUM",UPPER($E18)&lt;&gt;"PROV. SUM")</formula>
    </cfRule>
  </conditionalFormatting>
  <conditionalFormatting sqref="E20">
    <cfRule type="expression" dxfId="6" priority="4">
      <formula>AND(Hide_Price=TRUE,$E20&lt;&gt;" ",UPPER($E20)&lt;&gt;"UNIT",UPPER($E20)&lt;&gt;"PC SUM",UPPER($E20)&lt;&gt;"P SUM",UPPER($E20)&lt;&gt;"PROV SUM",UPPER($E20)&lt;&gt;"PROV. SUM")</formula>
    </cfRule>
  </conditionalFormatting>
  <conditionalFormatting sqref="E22">
    <cfRule type="expression" dxfId="5" priority="3">
      <formula>AND(Hide_Price=TRUE,$E22&lt;&gt;" ",UPPER($E22)&lt;&gt;"UNIT",UPPER($E22)&lt;&gt;"PC SUM",UPPER($E22)&lt;&gt;"P SUM",UPPER($E22)&lt;&gt;"PROV SUM",UPPER($E22)&lt;&gt;"PROV. SUM")</formula>
    </cfRule>
  </conditionalFormatting>
  <conditionalFormatting sqref="F1">
    <cfRule type="expression" dxfId="4" priority="1">
      <formula>AND(Hide_Price=TRUE,#REF!&lt;&gt;" ",UPPER(#REF!)&lt;&gt;"UNIT",UPPER(#REF!)&lt;&gt;"PC SUM",UPPER(#REF!)&lt;&gt;"P SUM",UPPER(#REF!)&lt;&gt;"PROV SUM",UPPER(#REF!)&lt;&gt;"PROV. SUM")</formula>
    </cfRule>
  </conditionalFormatting>
  <dataValidations count="1">
    <dataValidation type="list" allowBlank="1" showInputMessage="1" showErrorMessage="1" sqref="C1:C39">
      <formula1>tbl_Units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62"/>
  <sheetViews>
    <sheetView view="pageBreakPreview" zoomScaleNormal="100" zoomScaleSheetLayoutView="100" workbookViewId="0">
      <selection activeCell="A58" sqref="A58:XFD58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7.1406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8.140625" style="20" customWidth="1"/>
    <col min="9" max="16384" width="9.140625" style="21"/>
  </cols>
  <sheetData>
    <row r="1" spans="1:8" ht="12.75" customHeight="1" x14ac:dyDescent="0.2">
      <c r="A1" s="678" t="s">
        <v>0</v>
      </c>
      <c r="B1" s="680" t="s">
        <v>1</v>
      </c>
      <c r="C1" s="681"/>
      <c r="D1" s="682"/>
      <c r="E1" s="686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79"/>
      <c r="B2" s="683"/>
      <c r="C2" s="684"/>
      <c r="D2" s="685"/>
      <c r="E2" s="537"/>
      <c r="F2" s="605"/>
      <c r="G2" s="554"/>
      <c r="H2" s="599"/>
    </row>
    <row r="3" spans="1:8" x14ac:dyDescent="0.2">
      <c r="A3" s="23"/>
      <c r="B3" s="24"/>
      <c r="C3" s="25"/>
      <c r="D3" s="26"/>
      <c r="E3" s="27"/>
      <c r="F3" s="28"/>
      <c r="G3" s="29"/>
      <c r="H3" s="30"/>
    </row>
    <row r="4" spans="1:8" ht="12.75" customHeight="1" x14ac:dyDescent="0.2">
      <c r="A4" s="142">
        <v>56</v>
      </c>
      <c r="B4" s="642" t="s">
        <v>63</v>
      </c>
      <c r="C4" s="668"/>
      <c r="D4" s="669"/>
      <c r="E4" s="55"/>
      <c r="F4" s="71"/>
      <c r="G4" s="41"/>
      <c r="H4" s="42"/>
    </row>
    <row r="5" spans="1:8" x14ac:dyDescent="0.2">
      <c r="A5" s="143"/>
      <c r="B5" s="66"/>
      <c r="C5" s="67"/>
      <c r="D5" s="78"/>
      <c r="E5" s="55"/>
      <c r="F5" s="71"/>
      <c r="G5" s="41"/>
      <c r="H5" s="42"/>
    </row>
    <row r="6" spans="1:8" ht="12.75" customHeight="1" x14ac:dyDescent="0.2">
      <c r="A6" s="140">
        <v>56.01</v>
      </c>
      <c r="B6" s="618" t="s">
        <v>64</v>
      </c>
      <c r="C6" s="619"/>
      <c r="D6" s="620"/>
      <c r="E6" s="55"/>
      <c r="F6" s="71"/>
      <c r="G6" s="41"/>
      <c r="H6" s="42"/>
    </row>
    <row r="7" spans="1:8" ht="12.75" customHeight="1" x14ac:dyDescent="0.2">
      <c r="A7" s="140"/>
      <c r="B7" s="618"/>
      <c r="C7" s="619"/>
      <c r="D7" s="620"/>
      <c r="E7" s="55"/>
      <c r="F7" s="71"/>
      <c r="G7" s="41"/>
      <c r="H7" s="42"/>
    </row>
    <row r="8" spans="1:8" ht="12.75" customHeight="1" x14ac:dyDescent="0.2">
      <c r="A8" s="140"/>
      <c r="B8" s="618"/>
      <c r="C8" s="619"/>
      <c r="D8" s="620"/>
      <c r="E8" s="55"/>
      <c r="F8" s="71"/>
      <c r="G8" s="41"/>
      <c r="H8" s="42"/>
    </row>
    <row r="9" spans="1:8" ht="12.75" customHeight="1" x14ac:dyDescent="0.2">
      <c r="A9" s="140"/>
      <c r="B9" s="618"/>
      <c r="C9" s="619"/>
      <c r="D9" s="620"/>
      <c r="E9" s="55"/>
      <c r="F9" s="71"/>
      <c r="G9" s="41"/>
      <c r="H9" s="42"/>
    </row>
    <row r="10" spans="1:8" ht="12.75" customHeight="1" x14ac:dyDescent="0.2">
      <c r="A10" s="140"/>
      <c r="B10" s="618"/>
      <c r="C10" s="619"/>
      <c r="D10" s="620"/>
      <c r="E10" s="55"/>
      <c r="F10" s="71"/>
      <c r="G10" s="41"/>
      <c r="H10" s="42"/>
    </row>
    <row r="11" spans="1:8" ht="6" customHeight="1" x14ac:dyDescent="0.2">
      <c r="A11" s="140"/>
      <c r="B11" s="79"/>
      <c r="C11" s="80"/>
      <c r="D11" s="72"/>
      <c r="E11" s="55"/>
      <c r="F11" s="71"/>
      <c r="G11" s="41"/>
      <c r="H11" s="42"/>
    </row>
    <row r="12" spans="1:8" ht="12.75" customHeight="1" x14ac:dyDescent="0.2">
      <c r="A12" s="140"/>
      <c r="B12" s="6" t="s">
        <v>11</v>
      </c>
      <c r="C12" s="572" t="s">
        <v>92</v>
      </c>
      <c r="D12" s="573"/>
      <c r="E12" s="62"/>
      <c r="F12" s="73"/>
      <c r="G12" s="123"/>
      <c r="H12" s="51"/>
    </row>
    <row r="13" spans="1:8" ht="12.75" customHeight="1" x14ac:dyDescent="0.2">
      <c r="A13" s="140"/>
      <c r="B13" s="6"/>
      <c r="C13" s="572"/>
      <c r="D13" s="573"/>
      <c r="E13" s="62"/>
      <c r="F13" s="73"/>
      <c r="G13" s="123"/>
      <c r="H13" s="51"/>
    </row>
    <row r="14" spans="1:8" ht="12.75" customHeight="1" x14ac:dyDescent="0.2">
      <c r="A14" s="140"/>
      <c r="B14" s="6"/>
      <c r="C14" s="15"/>
      <c r="D14" s="16"/>
      <c r="E14" s="62"/>
      <c r="F14" s="73"/>
      <c r="G14" s="123"/>
      <c r="H14" s="51"/>
    </row>
    <row r="15" spans="1:8" ht="18.95" customHeight="1" x14ac:dyDescent="0.2">
      <c r="A15" s="140"/>
      <c r="B15" s="6"/>
      <c r="C15" s="15" t="s">
        <v>5</v>
      </c>
      <c r="D15" s="16" t="s">
        <v>65</v>
      </c>
      <c r="E15" s="62" t="s">
        <v>14</v>
      </c>
      <c r="F15" s="41">
        <v>60</v>
      </c>
      <c r="G15" s="123"/>
      <c r="H15" s="51"/>
    </row>
    <row r="16" spans="1:8" ht="17.45" customHeight="1" x14ac:dyDescent="0.2">
      <c r="A16" s="140"/>
      <c r="B16" s="6"/>
      <c r="C16" s="15" t="s">
        <v>6</v>
      </c>
      <c r="D16" s="16" t="s">
        <v>247</v>
      </c>
      <c r="E16" s="62"/>
      <c r="F16" s="240" t="s">
        <v>97</v>
      </c>
      <c r="G16" s="230"/>
      <c r="H16" s="240" t="s">
        <v>97</v>
      </c>
    </row>
    <row r="17" spans="1:8" x14ac:dyDescent="0.2">
      <c r="A17" s="140"/>
      <c r="B17" s="81"/>
      <c r="C17" s="82"/>
      <c r="D17" s="18"/>
      <c r="E17" s="55"/>
      <c r="F17" s="234"/>
      <c r="H17" s="42"/>
    </row>
    <row r="18" spans="1:8" ht="12.75" customHeight="1" x14ac:dyDescent="0.2">
      <c r="A18" s="140">
        <v>56.02</v>
      </c>
      <c r="B18" s="670" t="s">
        <v>66</v>
      </c>
      <c r="C18" s="562"/>
      <c r="D18" s="671"/>
      <c r="E18" s="55"/>
      <c r="F18" s="233"/>
      <c r="G18" s="123"/>
      <c r="H18" s="42"/>
    </row>
    <row r="19" spans="1:8" x14ac:dyDescent="0.2">
      <c r="A19" s="140"/>
      <c r="B19" s="81"/>
      <c r="C19" s="82"/>
      <c r="D19" s="18"/>
      <c r="E19" s="55"/>
      <c r="F19" s="233"/>
      <c r="G19" s="123"/>
      <c r="H19" s="42"/>
    </row>
    <row r="20" spans="1:8" x14ac:dyDescent="0.2">
      <c r="A20" s="141"/>
      <c r="B20" s="6" t="s">
        <v>4</v>
      </c>
      <c r="C20" s="624" t="s">
        <v>67</v>
      </c>
      <c r="D20" s="672"/>
      <c r="E20" s="62"/>
      <c r="F20" s="233"/>
      <c r="G20" s="123"/>
      <c r="H20" s="51"/>
    </row>
    <row r="21" spans="1:8" x14ac:dyDescent="0.2">
      <c r="A21" s="140"/>
      <c r="B21" s="81"/>
      <c r="C21" s="4"/>
      <c r="D21" s="19"/>
      <c r="E21" s="55"/>
      <c r="F21" s="233"/>
      <c r="G21" s="123"/>
      <c r="H21" s="42"/>
    </row>
    <row r="22" spans="1:8" ht="12.75" customHeight="1" x14ac:dyDescent="0.2">
      <c r="A22" s="140"/>
      <c r="B22" s="83"/>
      <c r="C22" s="15" t="s">
        <v>5</v>
      </c>
      <c r="D22" s="16" t="s">
        <v>90</v>
      </c>
      <c r="E22" s="62" t="s">
        <v>14</v>
      </c>
      <c r="F22" s="106">
        <v>28</v>
      </c>
      <c r="G22" s="124"/>
      <c r="H22" s="51"/>
    </row>
    <row r="23" spans="1:8" x14ac:dyDescent="0.2">
      <c r="A23" s="140"/>
      <c r="B23" s="83"/>
      <c r="C23" s="84"/>
      <c r="D23" s="85"/>
      <c r="E23" s="55"/>
      <c r="F23" s="106"/>
      <c r="G23" s="124"/>
      <c r="H23" s="42"/>
    </row>
    <row r="24" spans="1:8" x14ac:dyDescent="0.2">
      <c r="A24" s="140"/>
      <c r="B24" s="6" t="s">
        <v>8</v>
      </c>
      <c r="C24" s="572" t="s">
        <v>68</v>
      </c>
      <c r="D24" s="573"/>
      <c r="E24" s="55"/>
      <c r="F24" s="106"/>
      <c r="G24" s="124"/>
      <c r="H24" s="42"/>
    </row>
    <row r="25" spans="1:8" x14ac:dyDescent="0.2">
      <c r="A25" s="140"/>
      <c r="B25" s="86"/>
      <c r="C25" s="572"/>
      <c r="D25" s="573"/>
      <c r="E25" s="87"/>
      <c r="F25" s="106"/>
      <c r="G25" s="124"/>
      <c r="H25" s="42"/>
    </row>
    <row r="26" spans="1:8" x14ac:dyDescent="0.2">
      <c r="A26" s="140"/>
      <c r="B26" s="81"/>
      <c r="C26" s="4"/>
      <c r="D26" s="19"/>
      <c r="E26" s="55"/>
      <c r="F26" s="106"/>
      <c r="G26" s="124"/>
      <c r="H26" s="42"/>
    </row>
    <row r="27" spans="1:8" ht="12.75" customHeight="1" x14ac:dyDescent="0.2">
      <c r="A27" s="140"/>
      <c r="B27" s="83"/>
      <c r="C27" s="15" t="s">
        <v>5</v>
      </c>
      <c r="D27" s="16" t="s">
        <v>90</v>
      </c>
      <c r="E27" s="62" t="s">
        <v>14</v>
      </c>
      <c r="F27" s="106">
        <v>28</v>
      </c>
      <c r="G27" s="106"/>
      <c r="H27" s="51"/>
    </row>
    <row r="28" spans="1:8" x14ac:dyDescent="0.2">
      <c r="A28" s="140"/>
      <c r="B28" s="83"/>
      <c r="C28" s="84"/>
      <c r="D28" s="85"/>
      <c r="E28" s="55"/>
      <c r="F28" s="106"/>
      <c r="G28" s="106"/>
      <c r="H28" s="42"/>
    </row>
    <row r="29" spans="1:8" x14ac:dyDescent="0.2">
      <c r="A29" s="140">
        <v>56.03</v>
      </c>
      <c r="B29" s="618" t="s">
        <v>69</v>
      </c>
      <c r="C29" s="619"/>
      <c r="D29" s="620"/>
      <c r="E29" s="55"/>
      <c r="F29" s="106"/>
      <c r="G29" s="106"/>
      <c r="H29" s="42"/>
    </row>
    <row r="30" spans="1:8" x14ac:dyDescent="0.2">
      <c r="A30" s="140"/>
      <c r="B30" s="618"/>
      <c r="C30" s="619"/>
      <c r="D30" s="620"/>
      <c r="E30" s="55"/>
      <c r="F30" s="106"/>
      <c r="G30" s="106"/>
      <c r="H30" s="42"/>
    </row>
    <row r="31" spans="1:8" x14ac:dyDescent="0.2">
      <c r="A31" s="140"/>
      <c r="B31" s="6"/>
      <c r="C31" s="1"/>
      <c r="D31" s="60"/>
      <c r="E31" s="55"/>
      <c r="F31" s="106"/>
      <c r="G31" s="106"/>
      <c r="H31" s="42"/>
    </row>
    <row r="32" spans="1:8" x14ac:dyDescent="0.2">
      <c r="A32" s="140"/>
      <c r="B32" s="6" t="s">
        <v>4</v>
      </c>
      <c r="C32" s="572" t="s">
        <v>93</v>
      </c>
      <c r="D32" s="573"/>
      <c r="E32" s="55" t="s">
        <v>16</v>
      </c>
      <c r="F32" s="106">
        <v>1</v>
      </c>
      <c r="G32" s="106"/>
      <c r="H32" s="51"/>
    </row>
    <row r="33" spans="1:8" x14ac:dyDescent="0.2">
      <c r="A33" s="140"/>
      <c r="B33" s="6"/>
      <c r="C33" s="572"/>
      <c r="D33" s="573"/>
      <c r="E33" s="55"/>
      <c r="F33" s="106"/>
      <c r="G33" s="106"/>
      <c r="H33" s="42"/>
    </row>
    <row r="34" spans="1:8" x14ac:dyDescent="0.2">
      <c r="A34" s="140"/>
      <c r="B34" s="6"/>
      <c r="C34" s="1"/>
      <c r="D34" s="2"/>
      <c r="E34" s="55"/>
      <c r="F34" s="106"/>
      <c r="G34" s="106"/>
      <c r="H34" s="42"/>
    </row>
    <row r="35" spans="1:8" x14ac:dyDescent="0.2">
      <c r="A35" s="140">
        <v>56.05</v>
      </c>
      <c r="B35" s="665" t="s">
        <v>70</v>
      </c>
      <c r="C35" s="666"/>
      <c r="D35" s="667"/>
      <c r="E35" s="88" t="s">
        <v>10</v>
      </c>
      <c r="F35" s="106">
        <v>15</v>
      </c>
      <c r="G35" s="106"/>
      <c r="H35" s="51"/>
    </row>
    <row r="36" spans="1:8" x14ac:dyDescent="0.2">
      <c r="A36" s="140"/>
      <c r="B36" s="665"/>
      <c r="C36" s="666"/>
      <c r="D36" s="667"/>
      <c r="E36" s="39"/>
      <c r="F36" s="106"/>
      <c r="G36" s="106"/>
      <c r="H36" s="42"/>
    </row>
    <row r="37" spans="1:8" x14ac:dyDescent="0.2">
      <c r="A37" s="140"/>
      <c r="B37" s="37"/>
      <c r="D37" s="17"/>
      <c r="E37" s="39"/>
      <c r="F37" s="106"/>
      <c r="G37" s="106"/>
      <c r="H37" s="42"/>
    </row>
    <row r="38" spans="1:8" x14ac:dyDescent="0.2">
      <c r="A38" s="676">
        <v>56.06</v>
      </c>
      <c r="B38" s="673" t="s">
        <v>71</v>
      </c>
      <c r="C38" s="674"/>
      <c r="D38" s="675"/>
      <c r="E38" s="88" t="s">
        <v>10</v>
      </c>
      <c r="F38" s="106">
        <v>15</v>
      </c>
      <c r="G38" s="106"/>
      <c r="H38" s="51"/>
    </row>
    <row r="39" spans="1:8" x14ac:dyDescent="0.2">
      <c r="A39" s="677"/>
      <c r="B39" s="673"/>
      <c r="C39" s="674"/>
      <c r="D39" s="675"/>
      <c r="E39" s="39"/>
      <c r="F39" s="106"/>
      <c r="G39" s="117"/>
      <c r="H39" s="42"/>
    </row>
    <row r="40" spans="1:8" x14ac:dyDescent="0.2">
      <c r="A40" s="211" t="s">
        <v>248</v>
      </c>
      <c r="B40" s="159" t="s">
        <v>249</v>
      </c>
      <c r="C40" s="231"/>
      <c r="D40" s="20"/>
      <c r="E40" s="62" t="s">
        <v>96</v>
      </c>
      <c r="F40" s="106">
        <f>16+14</f>
        <v>30</v>
      </c>
      <c r="G40" s="232"/>
      <c r="H40" s="51"/>
    </row>
    <row r="41" spans="1:8" x14ac:dyDescent="0.2">
      <c r="A41" s="36"/>
      <c r="B41" s="37"/>
      <c r="D41" s="17"/>
      <c r="E41" s="39"/>
      <c r="F41" s="40"/>
      <c r="G41" s="41"/>
      <c r="H41" s="42"/>
    </row>
    <row r="42" spans="1:8" x14ac:dyDescent="0.2">
      <c r="A42" s="36"/>
      <c r="B42" s="37"/>
      <c r="D42" s="17"/>
      <c r="E42" s="39"/>
      <c r="F42" s="40"/>
      <c r="G42" s="41"/>
      <c r="H42" s="42"/>
    </row>
    <row r="43" spans="1:8" x14ac:dyDescent="0.2">
      <c r="A43" s="36"/>
      <c r="B43" s="37"/>
      <c r="D43" s="17"/>
      <c r="E43" s="39"/>
      <c r="F43" s="40"/>
      <c r="G43" s="41"/>
      <c r="H43" s="42"/>
    </row>
    <row r="44" spans="1:8" x14ac:dyDescent="0.2">
      <c r="A44" s="36"/>
      <c r="B44" s="37"/>
      <c r="D44" s="17"/>
      <c r="E44" s="39"/>
      <c r="F44" s="40"/>
      <c r="G44" s="41"/>
      <c r="H44" s="42"/>
    </row>
    <row r="45" spans="1:8" x14ac:dyDescent="0.2">
      <c r="A45" s="36"/>
      <c r="B45" s="37"/>
      <c r="D45" s="17"/>
      <c r="E45" s="39"/>
      <c r="F45" s="40"/>
      <c r="G45" s="41"/>
      <c r="H45" s="42"/>
    </row>
    <row r="46" spans="1:8" x14ac:dyDescent="0.2">
      <c r="A46" s="36"/>
      <c r="B46" s="37"/>
      <c r="D46" s="17"/>
      <c r="E46" s="39"/>
      <c r="F46" s="40"/>
      <c r="G46" s="41"/>
      <c r="H46" s="42"/>
    </row>
    <row r="47" spans="1:8" x14ac:dyDescent="0.2">
      <c r="A47" s="36"/>
      <c r="B47" s="37"/>
      <c r="D47" s="17"/>
      <c r="E47" s="39"/>
      <c r="F47" s="40"/>
      <c r="G47" s="41"/>
      <c r="H47" s="42"/>
    </row>
    <row r="48" spans="1:8" x14ac:dyDescent="0.2">
      <c r="A48" s="36"/>
      <c r="B48" s="37"/>
      <c r="D48" s="17"/>
      <c r="E48" s="39"/>
      <c r="F48" s="40"/>
      <c r="G48" s="41"/>
      <c r="H48" s="42"/>
    </row>
    <row r="49" spans="1:8" x14ac:dyDescent="0.2">
      <c r="A49" s="36"/>
      <c r="B49" s="37"/>
      <c r="D49" s="17"/>
      <c r="E49" s="39"/>
      <c r="F49" s="40"/>
      <c r="G49" s="41"/>
      <c r="H49" s="42"/>
    </row>
    <row r="50" spans="1:8" x14ac:dyDescent="0.2">
      <c r="A50" s="36"/>
      <c r="B50" s="37"/>
      <c r="D50" s="17"/>
      <c r="E50" s="39"/>
      <c r="F50" s="40"/>
      <c r="G50" s="41"/>
      <c r="H50" s="42"/>
    </row>
    <row r="51" spans="1:8" x14ac:dyDescent="0.2">
      <c r="A51" s="36"/>
      <c r="B51" s="37"/>
      <c r="D51" s="17"/>
      <c r="E51" s="39"/>
      <c r="F51" s="40"/>
      <c r="G51" s="41"/>
      <c r="H51" s="42"/>
    </row>
    <row r="52" spans="1:8" x14ac:dyDescent="0.2">
      <c r="A52" s="36"/>
      <c r="B52" s="37"/>
      <c r="D52" s="17"/>
      <c r="E52" s="39"/>
      <c r="F52" s="40"/>
      <c r="G52" s="41"/>
      <c r="H52" s="42"/>
    </row>
    <row r="53" spans="1:8" x14ac:dyDescent="0.2">
      <c r="A53" s="36"/>
      <c r="B53" s="37"/>
      <c r="D53" s="17"/>
      <c r="E53" s="39"/>
      <c r="F53" s="40"/>
      <c r="G53" s="41"/>
      <c r="H53" s="42"/>
    </row>
    <row r="54" spans="1:8" x14ac:dyDescent="0.2">
      <c r="A54" s="36"/>
      <c r="B54" s="37"/>
      <c r="D54" s="17"/>
      <c r="E54" s="39"/>
      <c r="F54" s="40"/>
      <c r="G54" s="41"/>
      <c r="H54" s="42"/>
    </row>
    <row r="55" spans="1:8" x14ac:dyDescent="0.2">
      <c r="A55" s="36"/>
      <c r="B55" s="37"/>
      <c r="D55" s="17"/>
      <c r="E55" s="39"/>
      <c r="F55" s="40"/>
      <c r="G55" s="41"/>
      <c r="H55" s="42"/>
    </row>
    <row r="56" spans="1:8" x14ac:dyDescent="0.2">
      <c r="A56" s="36"/>
      <c r="B56" s="37"/>
      <c r="D56" s="17"/>
      <c r="E56" s="39"/>
      <c r="F56" s="40"/>
      <c r="G56" s="41"/>
      <c r="H56" s="42"/>
    </row>
    <row r="57" spans="1:8" x14ac:dyDescent="0.2">
      <c r="A57" s="36"/>
      <c r="B57" s="37"/>
      <c r="D57" s="17"/>
      <c r="E57" s="39"/>
      <c r="F57" s="40"/>
      <c r="G57" s="41"/>
      <c r="H57" s="42"/>
    </row>
    <row r="58" spans="1:8" x14ac:dyDescent="0.2">
      <c r="A58" s="36"/>
      <c r="B58" s="37"/>
      <c r="D58" s="17"/>
      <c r="E58" s="39"/>
      <c r="F58" s="40"/>
      <c r="G58" s="41"/>
      <c r="H58" s="42"/>
    </row>
    <row r="59" spans="1:8" x14ac:dyDescent="0.2">
      <c r="A59" s="36"/>
      <c r="B59" s="37"/>
      <c r="D59" s="17"/>
      <c r="E59" s="39"/>
      <c r="F59" s="40"/>
      <c r="G59" s="41"/>
      <c r="H59" s="42"/>
    </row>
    <row r="60" spans="1:8" x14ac:dyDescent="0.2">
      <c r="A60" s="36"/>
      <c r="B60" s="37"/>
      <c r="D60" s="17"/>
      <c r="E60" s="39"/>
      <c r="F60" s="40"/>
      <c r="G60" s="41"/>
      <c r="H60" s="42"/>
    </row>
    <row r="61" spans="1:8" x14ac:dyDescent="0.2">
      <c r="A61" s="584" t="s">
        <v>84</v>
      </c>
      <c r="B61" s="524"/>
      <c r="C61" s="524"/>
      <c r="D61" s="524"/>
      <c r="E61" s="524"/>
      <c r="F61" s="524"/>
      <c r="G61" s="524"/>
      <c r="H61" s="585"/>
    </row>
    <row r="62" spans="1:8" ht="20.100000000000001" customHeight="1" thickBot="1" x14ac:dyDescent="0.25">
      <c r="A62" s="558"/>
      <c r="B62" s="559"/>
      <c r="C62" s="559"/>
      <c r="D62" s="559"/>
      <c r="E62" s="559"/>
      <c r="F62" s="559"/>
      <c r="G62" s="559"/>
      <c r="H62" s="586"/>
    </row>
  </sheetData>
  <mergeCells count="19">
    <mergeCell ref="H1:H2"/>
    <mergeCell ref="A1:A2"/>
    <mergeCell ref="B1:D2"/>
    <mergeCell ref="E1:E2"/>
    <mergeCell ref="F1:F2"/>
    <mergeCell ref="G1:G2"/>
    <mergeCell ref="B4:D4"/>
    <mergeCell ref="B18:D18"/>
    <mergeCell ref="C20:D20"/>
    <mergeCell ref="A61:G62"/>
    <mergeCell ref="B38:D39"/>
    <mergeCell ref="A38:A39"/>
    <mergeCell ref="H61:H62"/>
    <mergeCell ref="B6:D10"/>
    <mergeCell ref="C12:D13"/>
    <mergeCell ref="C24:D25"/>
    <mergeCell ref="B29:D30"/>
    <mergeCell ref="C32:D33"/>
    <mergeCell ref="B35:D36"/>
  </mergeCells>
  <conditionalFormatting sqref="E40 G40">
    <cfRule type="cellIs" dxfId="3" priority="4" stopIfTrue="1" operator="greaterThan">
      <formula>#REF!+#REF!</formula>
    </cfRule>
  </conditionalFormatting>
  <conditionalFormatting sqref="G40 E40">
    <cfRule type="cellIs" dxfId="2" priority="3" stopIfTrue="1" operator="lessThan">
      <formula>#REF!-#REF!</formula>
    </cfRule>
  </conditionalFormatting>
  <conditionalFormatting sqref="G40">
    <cfRule type="cellIs" dxfId="1" priority="1" stopIfTrue="1" operator="lessThan">
      <formula>#REF!-#REF!</formula>
    </cfRule>
    <cfRule type="cellIs" dxfId="0" priority="2" stopIfTrue="1" operator="greaterThan">
      <formula>#REF!+#REF!</formula>
    </cfRule>
  </conditionalFormatting>
  <pageMargins left="0.74803149606299213" right="0.59055118110236227" top="0.98425196850393704" bottom="0.94488188976377963" header="0.51181102362204722" footer="0.51181102362204722"/>
  <pageSetup paperSize="9" scale="83" firstPageNumber="4" orientation="portrait" r:id="rId1"/>
  <headerFooter>
    <oddHeader>&amp;R
&amp;"Arial,Bold"&amp;9SECTION 5600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62"/>
  <sheetViews>
    <sheetView view="pageBreakPreview" zoomScaleNormal="100" zoomScaleSheetLayoutView="100" workbookViewId="0">
      <selection activeCell="B6" sqref="B6:D6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10.5703125" style="44" customWidth="1"/>
    <col min="7" max="7" width="12.5703125" style="248" customWidth="1"/>
    <col min="8" max="8" width="15.42578125" style="20" customWidth="1"/>
    <col min="9" max="16384" width="9.140625" style="21"/>
  </cols>
  <sheetData>
    <row r="1" spans="1:8" ht="12.75" customHeight="1" x14ac:dyDescent="0.2">
      <c r="A1" s="536" t="s">
        <v>0</v>
      </c>
      <c r="B1" s="687" t="s">
        <v>1</v>
      </c>
      <c r="C1" s="688"/>
      <c r="D1" s="689"/>
      <c r="E1" s="536" t="s">
        <v>2</v>
      </c>
      <c r="F1" s="605" t="s">
        <v>85</v>
      </c>
      <c r="G1" s="690" t="s">
        <v>3</v>
      </c>
      <c r="H1" s="505" t="s">
        <v>212</v>
      </c>
    </row>
    <row r="2" spans="1:8" x14ac:dyDescent="0.2">
      <c r="A2" s="537"/>
      <c r="B2" s="683"/>
      <c r="C2" s="684"/>
      <c r="D2" s="685"/>
      <c r="E2" s="537"/>
      <c r="F2" s="605"/>
      <c r="G2" s="690"/>
      <c r="H2" s="506"/>
    </row>
    <row r="3" spans="1:8" x14ac:dyDescent="0.2">
      <c r="A3" s="173"/>
      <c r="B3" s="24"/>
      <c r="C3" s="25"/>
      <c r="D3" s="26"/>
      <c r="E3" s="27"/>
      <c r="F3" s="28"/>
      <c r="G3" s="243"/>
      <c r="H3" s="167"/>
    </row>
    <row r="4" spans="1:8" ht="12.75" customHeight="1" x14ac:dyDescent="0.2">
      <c r="A4" s="202">
        <v>57</v>
      </c>
      <c r="B4" s="551" t="s">
        <v>52</v>
      </c>
      <c r="C4" s="610"/>
      <c r="D4" s="611"/>
      <c r="E4" s="55"/>
      <c r="F4" s="71"/>
      <c r="G4" s="244"/>
      <c r="H4" s="170"/>
    </row>
    <row r="5" spans="1:8" x14ac:dyDescent="0.2">
      <c r="A5" s="239"/>
      <c r="B5" s="66"/>
      <c r="C5" s="67"/>
      <c r="D5" s="72"/>
      <c r="E5" s="55"/>
      <c r="F5" s="71"/>
      <c r="G5" s="244"/>
      <c r="H5" s="170"/>
    </row>
    <row r="6" spans="1:8" ht="12.75" customHeight="1" x14ac:dyDescent="0.2">
      <c r="A6" s="168">
        <v>57.01</v>
      </c>
      <c r="B6" s="670" t="s">
        <v>37</v>
      </c>
      <c r="C6" s="525"/>
      <c r="D6" s="563"/>
      <c r="E6" s="55"/>
      <c r="F6" s="71"/>
      <c r="G6" s="244"/>
      <c r="H6" s="170"/>
    </row>
    <row r="7" spans="1:8" ht="12.75" customHeight="1" x14ac:dyDescent="0.2">
      <c r="A7" s="168"/>
      <c r="B7" s="6"/>
      <c r="C7" s="1"/>
      <c r="D7" s="60"/>
      <c r="E7" s="5"/>
      <c r="F7" s="65"/>
      <c r="G7" s="244"/>
      <c r="H7" s="170"/>
    </row>
    <row r="8" spans="1:8" ht="12.75" customHeight="1" x14ac:dyDescent="0.2">
      <c r="A8" s="168"/>
      <c r="B8" s="6" t="s">
        <v>4</v>
      </c>
      <c r="C8" s="624" t="s">
        <v>38</v>
      </c>
      <c r="D8" s="553"/>
      <c r="E8" s="5"/>
      <c r="F8" s="65"/>
      <c r="G8" s="244"/>
      <c r="H8" s="170"/>
    </row>
    <row r="9" spans="1:8" x14ac:dyDescent="0.2">
      <c r="A9" s="168"/>
      <c r="B9" s="6"/>
      <c r="C9" s="1"/>
      <c r="D9" s="60"/>
      <c r="E9" s="5"/>
      <c r="F9" s="65"/>
      <c r="G9" s="244"/>
      <c r="H9" s="170"/>
    </row>
    <row r="10" spans="1:8" ht="12.75" customHeight="1" x14ac:dyDescent="0.2">
      <c r="A10" s="168"/>
      <c r="B10" s="6"/>
      <c r="C10" s="1" t="s">
        <v>5</v>
      </c>
      <c r="D10" s="2" t="s">
        <v>39</v>
      </c>
      <c r="E10" s="5" t="s">
        <v>40</v>
      </c>
      <c r="F10" s="274">
        <v>4</v>
      </c>
      <c r="G10" s="244"/>
      <c r="H10" s="169"/>
    </row>
    <row r="11" spans="1:8" x14ac:dyDescent="0.2">
      <c r="A11" s="168"/>
      <c r="B11" s="6"/>
      <c r="C11" s="1"/>
      <c r="D11" s="2"/>
      <c r="E11" s="5"/>
      <c r="F11" s="228"/>
      <c r="G11" s="244"/>
      <c r="H11" s="169"/>
    </row>
    <row r="12" spans="1:8" ht="12.75" customHeight="1" x14ac:dyDescent="0.2">
      <c r="A12" s="168"/>
      <c r="B12" s="6"/>
      <c r="C12" s="1" t="s">
        <v>6</v>
      </c>
      <c r="D12" s="2" t="s">
        <v>77</v>
      </c>
      <c r="E12" s="5" t="s">
        <v>40</v>
      </c>
      <c r="F12" s="134" t="s">
        <v>97</v>
      </c>
      <c r="G12" s="245"/>
      <c r="H12" s="238" t="s">
        <v>97</v>
      </c>
    </row>
    <row r="13" spans="1:8" x14ac:dyDescent="0.2">
      <c r="A13" s="168"/>
      <c r="B13" s="6"/>
      <c r="C13" s="1"/>
      <c r="D13" s="2"/>
      <c r="E13" s="5"/>
      <c r="F13" s="228"/>
      <c r="G13" s="244"/>
      <c r="H13" s="169"/>
    </row>
    <row r="14" spans="1:8" ht="12.75" customHeight="1" x14ac:dyDescent="0.2">
      <c r="A14" s="168"/>
      <c r="B14" s="6"/>
      <c r="C14" s="1" t="s">
        <v>7</v>
      </c>
      <c r="D14" s="2" t="s">
        <v>78</v>
      </c>
      <c r="E14" s="5" t="s">
        <v>40</v>
      </c>
      <c r="F14" s="134" t="s">
        <v>97</v>
      </c>
      <c r="G14" s="244"/>
      <c r="H14" s="238" t="s">
        <v>97</v>
      </c>
    </row>
    <row r="15" spans="1:8" x14ac:dyDescent="0.2">
      <c r="A15" s="168"/>
      <c r="B15" s="6"/>
      <c r="C15" s="1"/>
      <c r="D15" s="2"/>
      <c r="E15" s="5"/>
      <c r="F15" s="228"/>
      <c r="G15" s="244"/>
      <c r="H15" s="169"/>
    </row>
    <row r="16" spans="1:8" ht="12.75" customHeight="1" x14ac:dyDescent="0.2">
      <c r="A16" s="195"/>
      <c r="B16" s="6" t="s">
        <v>8</v>
      </c>
      <c r="C16" s="624" t="s">
        <v>41</v>
      </c>
      <c r="D16" s="553"/>
      <c r="E16" s="5"/>
      <c r="F16" s="228"/>
      <c r="G16" s="244"/>
      <c r="H16" s="169"/>
    </row>
    <row r="17" spans="1:8" x14ac:dyDescent="0.2">
      <c r="A17" s="195"/>
      <c r="B17" s="6"/>
      <c r="C17" s="1"/>
      <c r="D17" s="60"/>
      <c r="E17" s="5"/>
      <c r="F17" s="228"/>
      <c r="G17" s="244"/>
      <c r="H17" s="169"/>
    </row>
    <row r="18" spans="1:8" x14ac:dyDescent="0.2">
      <c r="A18" s="168"/>
      <c r="B18" s="6"/>
      <c r="C18" s="1" t="s">
        <v>5</v>
      </c>
      <c r="D18" s="2" t="s">
        <v>39</v>
      </c>
      <c r="E18" s="5" t="s">
        <v>40</v>
      </c>
      <c r="F18" s="134" t="s">
        <v>97</v>
      </c>
      <c r="G18" s="244"/>
      <c r="H18" s="238" t="s">
        <v>97</v>
      </c>
    </row>
    <row r="19" spans="1:8" x14ac:dyDescent="0.2">
      <c r="A19" s="168"/>
      <c r="B19" s="6"/>
      <c r="C19" s="1"/>
      <c r="D19" s="2"/>
      <c r="E19" s="5"/>
      <c r="F19" s="228"/>
      <c r="G19" s="244"/>
      <c r="H19" s="169"/>
    </row>
    <row r="20" spans="1:8" ht="12.75" customHeight="1" x14ac:dyDescent="0.2">
      <c r="A20" s="168"/>
      <c r="B20" s="6"/>
      <c r="C20" s="1" t="s">
        <v>6</v>
      </c>
      <c r="D20" s="2" t="s">
        <v>78</v>
      </c>
      <c r="E20" s="5" t="s">
        <v>40</v>
      </c>
      <c r="F20" s="134" t="s">
        <v>97</v>
      </c>
      <c r="G20" s="246"/>
      <c r="H20" s="238" t="s">
        <v>97</v>
      </c>
    </row>
    <row r="21" spans="1:8" ht="12.75" customHeight="1" x14ac:dyDescent="0.2">
      <c r="A21" s="168"/>
      <c r="B21" s="6"/>
      <c r="C21" s="1"/>
      <c r="D21" s="2"/>
      <c r="E21" s="5"/>
      <c r="F21" s="228"/>
      <c r="G21" s="244"/>
      <c r="H21" s="169"/>
    </row>
    <row r="22" spans="1:8" ht="12.75" customHeight="1" x14ac:dyDescent="0.2">
      <c r="A22" s="168"/>
      <c r="B22" s="6" t="s">
        <v>12</v>
      </c>
      <c r="C22" s="1" t="s">
        <v>72</v>
      </c>
      <c r="D22" s="2"/>
      <c r="E22" s="62" t="s">
        <v>14</v>
      </c>
      <c r="F22" s="275">
        <v>180</v>
      </c>
      <c r="G22" s="244"/>
      <c r="H22" s="169"/>
    </row>
    <row r="23" spans="1:8" ht="12.75" customHeight="1" x14ac:dyDescent="0.2">
      <c r="A23" s="168"/>
      <c r="B23" s="6"/>
      <c r="C23" s="1"/>
      <c r="D23" s="2"/>
      <c r="E23" s="5"/>
      <c r="F23" s="242"/>
      <c r="G23" s="244"/>
      <c r="H23" s="169"/>
    </row>
    <row r="24" spans="1:8" ht="12.75" customHeight="1" x14ac:dyDescent="0.2">
      <c r="A24" s="168"/>
      <c r="B24" s="6" t="s">
        <v>15</v>
      </c>
      <c r="C24" s="1" t="s">
        <v>79</v>
      </c>
      <c r="D24" s="2"/>
      <c r="E24" s="62" t="s">
        <v>14</v>
      </c>
      <c r="F24" s="134" t="s">
        <v>97</v>
      </c>
      <c r="G24" s="244"/>
      <c r="H24" s="238" t="s">
        <v>97</v>
      </c>
    </row>
    <row r="25" spans="1:8" ht="12.75" customHeight="1" x14ac:dyDescent="0.2">
      <c r="A25" s="168"/>
      <c r="B25" s="6"/>
      <c r="C25" s="1"/>
      <c r="D25" s="2"/>
      <c r="E25" s="5"/>
      <c r="F25" s="242"/>
      <c r="G25" s="244"/>
      <c r="H25" s="169"/>
    </row>
    <row r="26" spans="1:8" ht="26.25" customHeight="1" x14ac:dyDescent="0.2">
      <c r="A26" s="168"/>
      <c r="B26" s="7" t="s">
        <v>60</v>
      </c>
      <c r="C26" s="572" t="s">
        <v>80</v>
      </c>
      <c r="D26" s="573"/>
      <c r="E26" s="104" t="s">
        <v>14</v>
      </c>
      <c r="F26" s="328" t="s">
        <v>97</v>
      </c>
      <c r="G26" s="247"/>
      <c r="H26" s="238" t="s">
        <v>97</v>
      </c>
    </row>
    <row r="27" spans="1:8" x14ac:dyDescent="0.2">
      <c r="A27" s="168"/>
      <c r="B27" s="7"/>
      <c r="C27" s="15"/>
      <c r="D27" s="16"/>
      <c r="E27" s="74"/>
      <c r="F27" s="235"/>
      <c r="G27" s="244"/>
      <c r="H27" s="169"/>
    </row>
    <row r="28" spans="1:8" x14ac:dyDescent="0.2">
      <c r="A28" s="168"/>
      <c r="B28" s="7" t="s">
        <v>31</v>
      </c>
      <c r="C28" s="572" t="s">
        <v>81</v>
      </c>
      <c r="D28" s="573"/>
      <c r="E28" s="74" t="s">
        <v>14</v>
      </c>
      <c r="F28" s="134" t="s">
        <v>97</v>
      </c>
      <c r="G28" s="246"/>
      <c r="H28" s="238" t="s">
        <v>97</v>
      </c>
    </row>
    <row r="29" spans="1:8" ht="12.75" customHeight="1" x14ac:dyDescent="0.2">
      <c r="A29" s="168"/>
      <c r="B29" s="6"/>
      <c r="C29" s="1"/>
      <c r="D29" s="2"/>
      <c r="E29" s="5"/>
      <c r="F29" s="228"/>
      <c r="G29" s="244"/>
      <c r="H29" s="169"/>
    </row>
    <row r="30" spans="1:8" ht="12.75" customHeight="1" x14ac:dyDescent="0.2">
      <c r="A30" s="168">
        <v>57.06</v>
      </c>
      <c r="B30" s="612" t="s">
        <v>42</v>
      </c>
      <c r="C30" s="613"/>
      <c r="D30" s="614"/>
      <c r="E30" s="5" t="s">
        <v>40</v>
      </c>
      <c r="F30" s="242">
        <v>4</v>
      </c>
      <c r="G30" s="244"/>
      <c r="H30" s="169"/>
    </row>
    <row r="31" spans="1:8" x14ac:dyDescent="0.2">
      <c r="A31" s="168"/>
      <c r="B31" s="612"/>
      <c r="C31" s="613"/>
      <c r="D31" s="614"/>
      <c r="E31" s="55"/>
      <c r="F31" s="209"/>
      <c r="G31" s="244"/>
      <c r="H31" s="170"/>
    </row>
    <row r="32" spans="1:8" x14ac:dyDescent="0.2">
      <c r="A32" s="168"/>
      <c r="B32" s="75"/>
      <c r="C32" s="76"/>
      <c r="D32" s="77"/>
      <c r="E32" s="55"/>
      <c r="F32" s="209"/>
      <c r="G32" s="244"/>
      <c r="H32" s="170"/>
    </row>
    <row r="33" spans="1:8" x14ac:dyDescent="0.2">
      <c r="A33" s="179"/>
      <c r="B33" s="6"/>
      <c r="C33" s="1"/>
      <c r="D33" s="60"/>
      <c r="E33" s="55"/>
      <c r="F33" s="209"/>
      <c r="G33" s="244"/>
      <c r="H33" s="170"/>
    </row>
    <row r="34" spans="1:8" x14ac:dyDescent="0.2">
      <c r="A34" s="180"/>
      <c r="B34" s="6"/>
      <c r="C34" s="1"/>
      <c r="D34" s="60"/>
      <c r="E34" s="55"/>
      <c r="F34" s="55"/>
      <c r="G34" s="244"/>
      <c r="H34" s="170"/>
    </row>
    <row r="35" spans="1:8" x14ac:dyDescent="0.2">
      <c r="A35" s="180"/>
      <c r="B35" s="37"/>
      <c r="D35" s="17"/>
      <c r="E35" s="39"/>
      <c r="F35" s="40"/>
      <c r="G35" s="244"/>
      <c r="H35" s="170"/>
    </row>
    <row r="36" spans="1:8" x14ac:dyDescent="0.2">
      <c r="A36" s="180"/>
      <c r="B36" s="37"/>
      <c r="D36" s="17"/>
      <c r="E36" s="39"/>
      <c r="F36" s="40"/>
      <c r="G36" s="244"/>
      <c r="H36" s="170"/>
    </row>
    <row r="37" spans="1:8" x14ac:dyDescent="0.2">
      <c r="A37" s="180"/>
      <c r="B37" s="37"/>
      <c r="D37" s="17"/>
      <c r="E37" s="39"/>
      <c r="F37" s="40"/>
      <c r="G37" s="244"/>
      <c r="H37" s="170"/>
    </row>
    <row r="38" spans="1:8" x14ac:dyDescent="0.2">
      <c r="A38" s="180"/>
      <c r="B38" s="37"/>
      <c r="D38" s="17"/>
      <c r="E38" s="39"/>
      <c r="F38" s="40"/>
      <c r="G38" s="244"/>
      <c r="H38" s="170"/>
    </row>
    <row r="39" spans="1:8" x14ac:dyDescent="0.2">
      <c r="A39" s="180"/>
      <c r="B39" s="37"/>
      <c r="D39" s="17"/>
      <c r="E39" s="39"/>
      <c r="F39" s="40"/>
      <c r="G39" s="244"/>
      <c r="H39" s="170"/>
    </row>
    <row r="40" spans="1:8" x14ac:dyDescent="0.2">
      <c r="A40" s="180"/>
      <c r="B40" s="37"/>
      <c r="D40" s="17"/>
      <c r="E40" s="39"/>
      <c r="F40" s="40"/>
      <c r="G40" s="244"/>
      <c r="H40" s="170"/>
    </row>
    <row r="41" spans="1:8" x14ac:dyDescent="0.2">
      <c r="A41" s="180"/>
      <c r="B41" s="37"/>
      <c r="D41" s="17"/>
      <c r="E41" s="39"/>
      <c r="F41" s="40"/>
      <c r="G41" s="244"/>
      <c r="H41" s="170"/>
    </row>
    <row r="42" spans="1:8" x14ac:dyDescent="0.2">
      <c r="A42" s="180"/>
      <c r="B42" s="37"/>
      <c r="D42" s="17"/>
      <c r="E42" s="39"/>
      <c r="F42" s="40"/>
      <c r="G42" s="244"/>
      <c r="H42" s="170"/>
    </row>
    <row r="43" spans="1:8" x14ac:dyDescent="0.2">
      <c r="A43" s="180"/>
      <c r="B43" s="37"/>
      <c r="D43" s="17"/>
      <c r="E43" s="39"/>
      <c r="F43" s="40"/>
      <c r="G43" s="244"/>
      <c r="H43" s="170"/>
    </row>
    <row r="44" spans="1:8" x14ac:dyDescent="0.2">
      <c r="A44" s="180"/>
      <c r="B44" s="37"/>
      <c r="D44" s="17"/>
      <c r="E44" s="39"/>
      <c r="F44" s="40"/>
      <c r="G44" s="244"/>
      <c r="H44" s="170"/>
    </row>
    <row r="45" spans="1:8" x14ac:dyDescent="0.2">
      <c r="A45" s="180"/>
      <c r="B45" s="37"/>
      <c r="D45" s="17"/>
      <c r="E45" s="39"/>
      <c r="F45" s="40"/>
      <c r="G45" s="244"/>
      <c r="H45" s="170"/>
    </row>
    <row r="46" spans="1:8" x14ac:dyDescent="0.2">
      <c r="A46" s="180"/>
      <c r="B46" s="37"/>
      <c r="D46" s="17"/>
      <c r="E46" s="39"/>
      <c r="F46" s="40"/>
      <c r="G46" s="244"/>
      <c r="H46" s="170"/>
    </row>
    <row r="47" spans="1:8" x14ac:dyDescent="0.2">
      <c r="A47" s="180"/>
      <c r="B47" s="37"/>
      <c r="D47" s="17"/>
      <c r="E47" s="39"/>
      <c r="F47" s="40"/>
      <c r="G47" s="244"/>
      <c r="H47" s="170"/>
    </row>
    <row r="48" spans="1:8" x14ac:dyDescent="0.2">
      <c r="A48" s="180"/>
      <c r="B48" s="37"/>
      <c r="D48" s="17"/>
      <c r="E48" s="39"/>
      <c r="F48" s="40"/>
      <c r="G48" s="244"/>
      <c r="H48" s="170"/>
    </row>
    <row r="49" spans="1:8" x14ac:dyDescent="0.2">
      <c r="A49" s="180"/>
      <c r="B49" s="37"/>
      <c r="D49" s="17"/>
      <c r="E49" s="39"/>
      <c r="F49" s="40"/>
      <c r="G49" s="244"/>
      <c r="H49" s="170"/>
    </row>
    <row r="50" spans="1:8" x14ac:dyDescent="0.2">
      <c r="A50" s="180"/>
      <c r="B50" s="37"/>
      <c r="D50" s="17"/>
      <c r="E50" s="39"/>
      <c r="F50" s="40"/>
      <c r="G50" s="244"/>
      <c r="H50" s="170"/>
    </row>
    <row r="51" spans="1:8" x14ac:dyDescent="0.2">
      <c r="A51" s="180"/>
      <c r="B51" s="37"/>
      <c r="D51" s="17"/>
      <c r="E51" s="39"/>
      <c r="F51" s="40"/>
      <c r="G51" s="244"/>
      <c r="H51" s="170"/>
    </row>
    <row r="52" spans="1:8" x14ac:dyDescent="0.2">
      <c r="A52" s="180"/>
      <c r="B52" s="37"/>
      <c r="D52" s="17"/>
      <c r="E52" s="39"/>
      <c r="F52" s="40"/>
      <c r="G52" s="244"/>
      <c r="H52" s="170"/>
    </row>
    <row r="53" spans="1:8" x14ac:dyDescent="0.2">
      <c r="A53" s="180"/>
      <c r="B53" s="37"/>
      <c r="D53" s="17"/>
      <c r="E53" s="39"/>
      <c r="F53" s="40"/>
      <c r="G53" s="244"/>
      <c r="H53" s="170"/>
    </row>
    <row r="54" spans="1:8" x14ac:dyDescent="0.2">
      <c r="A54" s="180"/>
      <c r="B54" s="37"/>
      <c r="D54" s="17"/>
      <c r="E54" s="39"/>
      <c r="F54" s="40"/>
      <c r="G54" s="244"/>
      <c r="H54" s="170"/>
    </row>
    <row r="55" spans="1:8" x14ac:dyDescent="0.2">
      <c r="A55" s="180"/>
      <c r="B55" s="37"/>
      <c r="D55" s="17"/>
      <c r="E55" s="39"/>
      <c r="F55" s="40"/>
      <c r="G55" s="244"/>
      <c r="H55" s="170"/>
    </row>
    <row r="56" spans="1:8" x14ac:dyDescent="0.2">
      <c r="A56" s="180"/>
      <c r="B56" s="37"/>
      <c r="D56" s="17"/>
      <c r="E56" s="39"/>
      <c r="F56" s="40"/>
      <c r="G56" s="244"/>
      <c r="H56" s="170"/>
    </row>
    <row r="57" spans="1:8" x14ac:dyDescent="0.2">
      <c r="A57" s="180"/>
      <c r="B57" s="37"/>
      <c r="D57" s="17"/>
      <c r="E57" s="39"/>
      <c r="F57" s="40"/>
      <c r="G57" s="244"/>
      <c r="H57" s="170"/>
    </row>
    <row r="58" spans="1:8" x14ac:dyDescent="0.2">
      <c r="A58" s="180"/>
      <c r="B58" s="37"/>
      <c r="D58" s="17"/>
      <c r="E58" s="39"/>
      <c r="F58" s="40"/>
      <c r="G58" s="244"/>
      <c r="H58" s="170"/>
    </row>
    <row r="59" spans="1:8" x14ac:dyDescent="0.2">
      <c r="A59" s="180"/>
      <c r="B59" s="37"/>
      <c r="D59" s="17"/>
      <c r="E59" s="39"/>
      <c r="F59" s="40"/>
      <c r="G59" s="244"/>
      <c r="H59" s="170"/>
    </row>
    <row r="60" spans="1:8" x14ac:dyDescent="0.2">
      <c r="A60" s="180"/>
      <c r="B60" s="37"/>
      <c r="D60" s="17"/>
      <c r="E60" s="39"/>
      <c r="F60" s="40"/>
      <c r="G60" s="244"/>
      <c r="H60" s="170"/>
    </row>
    <row r="61" spans="1:8" x14ac:dyDescent="0.2">
      <c r="A61" s="524" t="s">
        <v>32</v>
      </c>
      <c r="B61" s="524"/>
      <c r="C61" s="524"/>
      <c r="D61" s="524"/>
      <c r="E61" s="524"/>
      <c r="F61" s="524"/>
      <c r="G61" s="524"/>
      <c r="H61" s="521"/>
    </row>
    <row r="62" spans="1:8" x14ac:dyDescent="0.2">
      <c r="A62" s="524"/>
      <c r="B62" s="524"/>
      <c r="C62" s="524"/>
      <c r="D62" s="524"/>
      <c r="E62" s="524"/>
      <c r="F62" s="524"/>
      <c r="G62" s="524"/>
      <c r="H62" s="522"/>
    </row>
  </sheetData>
  <mergeCells count="15">
    <mergeCell ref="A1:A2"/>
    <mergeCell ref="B1:D2"/>
    <mergeCell ref="A61:G62"/>
    <mergeCell ref="H61:H62"/>
    <mergeCell ref="B30:D31"/>
    <mergeCell ref="H1:H2"/>
    <mergeCell ref="B4:D4"/>
    <mergeCell ref="B6:D6"/>
    <mergeCell ref="C8:D8"/>
    <mergeCell ref="C16:D16"/>
    <mergeCell ref="C26:D26"/>
    <mergeCell ref="C28:D28"/>
    <mergeCell ref="E1:E2"/>
    <mergeCell ref="F1:F2"/>
    <mergeCell ref="G1:G2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&amp;"Arial,Bold"SECTION 570&amp;"Arial,Regular"0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61"/>
  <sheetViews>
    <sheetView showWhiteSpace="0" view="pageBreakPreview" topLeftCell="A49" zoomScaleNormal="100" zoomScaleSheetLayoutView="100" workbookViewId="0">
      <selection activeCell="G15" sqref="G15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5.42578125" style="20" customWidth="1"/>
    <col min="9" max="16384" width="9.140625" style="21"/>
  </cols>
  <sheetData>
    <row r="1" spans="1:8" ht="12.75" customHeight="1" x14ac:dyDescent="0.2">
      <c r="A1" s="678" t="s">
        <v>0</v>
      </c>
      <c r="B1" s="680" t="s">
        <v>1</v>
      </c>
      <c r="C1" s="681"/>
      <c r="D1" s="682"/>
      <c r="E1" s="686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79"/>
      <c r="B2" s="683"/>
      <c r="C2" s="684"/>
      <c r="D2" s="685"/>
      <c r="E2" s="537"/>
      <c r="F2" s="605"/>
      <c r="G2" s="554"/>
      <c r="H2" s="599"/>
    </row>
    <row r="3" spans="1:8" x14ac:dyDescent="0.2">
      <c r="A3" s="23"/>
      <c r="B3" s="24"/>
      <c r="C3" s="25"/>
      <c r="D3" s="26"/>
      <c r="E3" s="27"/>
      <c r="F3" s="28"/>
      <c r="G3" s="29"/>
      <c r="H3" s="30"/>
    </row>
    <row r="4" spans="1:8" ht="12.75" customHeight="1" x14ac:dyDescent="0.2">
      <c r="A4" s="142">
        <v>59</v>
      </c>
      <c r="B4" s="691" t="s">
        <v>53</v>
      </c>
      <c r="C4" s="692"/>
      <c r="D4" s="693"/>
      <c r="E4" s="55"/>
      <c r="F4" s="55"/>
      <c r="G4" s="41"/>
      <c r="H4" s="42"/>
    </row>
    <row r="5" spans="1:8" ht="12.75" customHeight="1" x14ac:dyDescent="0.2">
      <c r="A5" s="143"/>
      <c r="B5" s="694"/>
      <c r="C5" s="692"/>
      <c r="D5" s="693"/>
      <c r="E5" s="55"/>
      <c r="F5" s="55"/>
      <c r="G5" s="41"/>
      <c r="H5" s="42"/>
    </row>
    <row r="6" spans="1:8" ht="12.75" customHeight="1" x14ac:dyDescent="0.2">
      <c r="A6" s="143"/>
      <c r="B6" s="56"/>
      <c r="C6" s="57"/>
      <c r="D6" s="18"/>
      <c r="E6" s="55"/>
      <c r="F6" s="55"/>
      <c r="G6" s="41"/>
      <c r="H6" s="42"/>
    </row>
    <row r="7" spans="1:8" x14ac:dyDescent="0.2">
      <c r="A7" s="144">
        <v>59.01</v>
      </c>
      <c r="B7" s="618" t="s">
        <v>43</v>
      </c>
      <c r="C7" s="619"/>
      <c r="D7" s="620"/>
      <c r="E7" s="55"/>
      <c r="F7" s="55"/>
      <c r="G7" s="41"/>
      <c r="H7" s="42"/>
    </row>
    <row r="8" spans="1:8" ht="12.75" customHeight="1" x14ac:dyDescent="0.2">
      <c r="A8" s="58"/>
      <c r="B8" s="6"/>
      <c r="C8" s="59"/>
      <c r="D8" s="60"/>
      <c r="E8" s="55"/>
      <c r="F8" s="55"/>
      <c r="G8" s="41"/>
      <c r="H8" s="42"/>
    </row>
    <row r="9" spans="1:8" ht="12.75" customHeight="1" x14ac:dyDescent="0.2">
      <c r="A9" s="58"/>
      <c r="B9" s="6" t="s">
        <v>8</v>
      </c>
      <c r="C9" s="572" t="s">
        <v>44</v>
      </c>
      <c r="D9" s="573"/>
      <c r="E9" s="55" t="s">
        <v>40</v>
      </c>
      <c r="F9" s="55">
        <v>3</v>
      </c>
      <c r="G9" s="106"/>
      <c r="H9" s="51"/>
    </row>
    <row r="10" spans="1:8" ht="12.75" customHeight="1" x14ac:dyDescent="0.2">
      <c r="A10" s="58"/>
      <c r="B10" s="6"/>
      <c r="C10" s="1"/>
      <c r="D10" s="64"/>
      <c r="E10" s="5"/>
      <c r="F10" s="65"/>
      <c r="G10" s="41"/>
      <c r="H10" s="42"/>
    </row>
    <row r="11" spans="1:8" x14ac:dyDescent="0.2">
      <c r="A11" s="58"/>
      <c r="B11" s="6"/>
      <c r="C11" s="1"/>
      <c r="D11" s="69"/>
      <c r="E11" s="5"/>
      <c r="F11" s="5"/>
      <c r="G11" s="41"/>
      <c r="H11" s="42"/>
    </row>
    <row r="12" spans="1:8" ht="12.75" customHeight="1" x14ac:dyDescent="0.2">
      <c r="A12" s="58"/>
      <c r="B12" s="6"/>
      <c r="C12" s="1"/>
      <c r="D12" s="398"/>
      <c r="E12" s="5"/>
      <c r="F12" s="5"/>
      <c r="G12" s="41"/>
      <c r="H12" s="42"/>
    </row>
    <row r="13" spans="1:8" x14ac:dyDescent="0.2">
      <c r="A13" s="384">
        <v>59.02</v>
      </c>
      <c r="B13" s="701" t="s">
        <v>387</v>
      </c>
      <c r="C13" s="702"/>
      <c r="D13" s="703"/>
      <c r="E13" s="386" t="s">
        <v>417</v>
      </c>
      <c r="F13" s="386"/>
      <c r="G13" s="391"/>
      <c r="H13" s="388" t="s">
        <v>97</v>
      </c>
    </row>
    <row r="14" spans="1:8" ht="12.75" customHeight="1" x14ac:dyDescent="0.2">
      <c r="A14" s="384"/>
      <c r="B14" s="6"/>
      <c r="C14" s="1"/>
      <c r="D14" s="398"/>
      <c r="E14" s="386"/>
      <c r="F14" s="386"/>
      <c r="G14" s="391"/>
      <c r="H14" s="403"/>
    </row>
    <row r="15" spans="1:8" ht="18" customHeight="1" x14ac:dyDescent="0.2">
      <c r="A15" s="402" t="s">
        <v>409</v>
      </c>
      <c r="B15" s="6"/>
      <c r="C15" s="704" t="s">
        <v>388</v>
      </c>
      <c r="D15" s="705"/>
      <c r="E15" s="386" t="s">
        <v>9</v>
      </c>
      <c r="F15" s="386">
        <v>400</v>
      </c>
      <c r="G15" s="391"/>
      <c r="H15" s="388"/>
    </row>
    <row r="16" spans="1:8" x14ac:dyDescent="0.2">
      <c r="A16" s="384"/>
      <c r="B16" s="6"/>
      <c r="C16" s="1"/>
      <c r="D16" s="398"/>
      <c r="E16" s="386"/>
      <c r="F16" s="386"/>
      <c r="G16" s="391"/>
      <c r="H16" s="403"/>
    </row>
    <row r="17" spans="1:8" ht="12.75" customHeight="1" x14ac:dyDescent="0.2">
      <c r="A17" s="384" t="s">
        <v>410</v>
      </c>
      <c r="B17" s="7"/>
      <c r="C17" s="702" t="s">
        <v>389</v>
      </c>
      <c r="D17" s="703"/>
      <c r="E17" s="386"/>
      <c r="F17" s="386"/>
      <c r="G17" s="391"/>
      <c r="H17" s="403"/>
    </row>
    <row r="18" spans="1:8" ht="12.75" customHeight="1" x14ac:dyDescent="0.2">
      <c r="A18" s="384"/>
      <c r="B18" s="6"/>
      <c r="C18" s="1"/>
      <c r="D18" s="398"/>
      <c r="E18" s="386"/>
      <c r="F18" s="386"/>
      <c r="G18" s="391"/>
      <c r="H18" s="403"/>
    </row>
    <row r="19" spans="1:8" x14ac:dyDescent="0.2">
      <c r="A19" s="384" t="s">
        <v>411</v>
      </c>
      <c r="B19" s="6"/>
      <c r="C19" s="702" t="s">
        <v>390</v>
      </c>
      <c r="D19" s="703"/>
      <c r="E19" s="386"/>
      <c r="F19" s="386"/>
      <c r="G19" s="391"/>
      <c r="H19" s="403"/>
    </row>
    <row r="20" spans="1:8" x14ac:dyDescent="0.2">
      <c r="A20" s="384"/>
      <c r="B20" s="6"/>
      <c r="C20" s="706" t="s">
        <v>391</v>
      </c>
      <c r="D20" s="707"/>
      <c r="E20" s="386"/>
      <c r="F20" s="386"/>
      <c r="G20" s="391"/>
      <c r="H20" s="403"/>
    </row>
    <row r="21" spans="1:8" x14ac:dyDescent="0.2">
      <c r="A21" s="384"/>
      <c r="B21" s="66"/>
      <c r="C21" s="67"/>
      <c r="D21" s="398"/>
      <c r="E21" s="386"/>
      <c r="F21" s="386"/>
      <c r="G21" s="391"/>
      <c r="H21" s="403"/>
    </row>
    <row r="22" spans="1:8" ht="12.75" customHeight="1" x14ac:dyDescent="0.2">
      <c r="A22" s="384"/>
      <c r="B22" s="6"/>
      <c r="C22" s="702" t="s">
        <v>392</v>
      </c>
      <c r="D22" s="703"/>
      <c r="E22" s="386"/>
      <c r="F22" s="386"/>
      <c r="G22" s="391"/>
      <c r="H22" s="403"/>
    </row>
    <row r="23" spans="1:8" x14ac:dyDescent="0.2">
      <c r="A23" s="384"/>
      <c r="B23" s="6"/>
      <c r="C23" s="1"/>
      <c r="D23" s="398"/>
      <c r="E23" s="386"/>
      <c r="F23" s="462"/>
      <c r="G23" s="391"/>
      <c r="H23" s="403"/>
    </row>
    <row r="24" spans="1:8" x14ac:dyDescent="0.2">
      <c r="A24" s="384"/>
      <c r="B24" s="6"/>
      <c r="C24" s="702" t="s">
        <v>393</v>
      </c>
      <c r="D24" s="703"/>
      <c r="E24" s="386" t="s">
        <v>14</v>
      </c>
      <c r="F24" s="386">
        <v>20</v>
      </c>
      <c r="G24" s="391"/>
      <c r="H24" s="403"/>
    </row>
    <row r="25" spans="1:8" x14ac:dyDescent="0.2">
      <c r="A25" s="384"/>
      <c r="B25" s="6"/>
      <c r="C25" s="3"/>
      <c r="D25" s="398"/>
      <c r="E25" s="386"/>
      <c r="F25" s="463"/>
      <c r="G25" s="391"/>
      <c r="H25" s="403"/>
    </row>
    <row r="26" spans="1:8" x14ac:dyDescent="0.2">
      <c r="A26" s="384"/>
      <c r="B26" s="6"/>
      <c r="C26" s="702" t="s">
        <v>394</v>
      </c>
      <c r="D26" s="703"/>
      <c r="E26" s="386"/>
      <c r="F26" s="463"/>
      <c r="G26" s="391"/>
      <c r="H26" s="403"/>
    </row>
    <row r="27" spans="1:8" x14ac:dyDescent="0.2">
      <c r="A27" s="384"/>
      <c r="B27" s="6"/>
      <c r="C27" s="3"/>
      <c r="D27" s="400" t="s">
        <v>395</v>
      </c>
      <c r="E27" s="386"/>
      <c r="F27" s="463"/>
      <c r="G27" s="391"/>
      <c r="H27" s="403"/>
    </row>
    <row r="28" spans="1:8" x14ac:dyDescent="0.2">
      <c r="A28" s="384"/>
      <c r="B28" s="6"/>
      <c r="C28" s="1"/>
      <c r="D28" s="398"/>
      <c r="E28" s="386"/>
      <c r="F28" s="463"/>
      <c r="G28" s="391"/>
      <c r="H28" s="403"/>
    </row>
    <row r="29" spans="1:8" x14ac:dyDescent="0.2">
      <c r="A29" s="384"/>
      <c r="B29" s="6"/>
      <c r="C29" s="1"/>
      <c r="D29" s="398" t="s">
        <v>393</v>
      </c>
      <c r="E29" s="386" t="s">
        <v>14</v>
      </c>
      <c r="F29" s="386">
        <v>20</v>
      </c>
      <c r="G29" s="391"/>
      <c r="H29" s="403"/>
    </row>
    <row r="30" spans="1:8" x14ac:dyDescent="0.2">
      <c r="A30" s="384"/>
      <c r="B30" s="6"/>
      <c r="C30" s="1"/>
      <c r="D30" s="398"/>
      <c r="E30" s="386"/>
      <c r="F30" s="386"/>
      <c r="G30" s="391"/>
      <c r="H30" s="403"/>
    </row>
    <row r="31" spans="1:8" x14ac:dyDescent="0.2">
      <c r="A31" s="384"/>
      <c r="B31" s="401"/>
      <c r="C31" s="21"/>
      <c r="D31" s="398" t="s">
        <v>396</v>
      </c>
      <c r="E31" s="386" t="s">
        <v>14</v>
      </c>
      <c r="F31" s="386">
        <v>20</v>
      </c>
      <c r="G31" s="391"/>
      <c r="H31" s="403"/>
    </row>
    <row r="32" spans="1:8" x14ac:dyDescent="0.2">
      <c r="A32" s="384"/>
      <c r="B32" s="401"/>
      <c r="C32" s="21"/>
      <c r="D32" s="398"/>
      <c r="E32" s="386"/>
      <c r="F32" s="386"/>
      <c r="G32" s="391"/>
      <c r="H32" s="403"/>
    </row>
    <row r="33" spans="1:8" x14ac:dyDescent="0.2">
      <c r="A33" s="384" t="s">
        <v>412</v>
      </c>
      <c r="B33" s="401"/>
      <c r="C33" s="21"/>
      <c r="D33" s="398" t="s">
        <v>397</v>
      </c>
      <c r="E33" s="386"/>
      <c r="F33" s="386"/>
      <c r="G33" s="391"/>
      <c r="H33" s="403"/>
    </row>
    <row r="34" spans="1:8" x14ac:dyDescent="0.2">
      <c r="A34" s="384"/>
      <c r="B34" s="401"/>
      <c r="C34" s="21"/>
      <c r="D34" s="398"/>
      <c r="E34" s="386"/>
      <c r="F34" s="386"/>
      <c r="G34" s="391"/>
      <c r="H34" s="403"/>
    </row>
    <row r="35" spans="1:8" ht="13.5" x14ac:dyDescent="0.2">
      <c r="A35" s="384"/>
      <c r="B35" s="37"/>
      <c r="D35" s="398" t="s">
        <v>398</v>
      </c>
      <c r="E35" s="386" t="s">
        <v>418</v>
      </c>
      <c r="F35" s="386">
        <v>40</v>
      </c>
      <c r="G35" s="391"/>
      <c r="H35" s="403"/>
    </row>
    <row r="36" spans="1:8" x14ac:dyDescent="0.2">
      <c r="A36" s="384"/>
      <c r="B36" s="37"/>
      <c r="D36" s="398"/>
      <c r="E36" s="386"/>
      <c r="F36" s="386"/>
      <c r="G36" s="391"/>
      <c r="H36" s="403"/>
    </row>
    <row r="37" spans="1:8" ht="13.5" x14ac:dyDescent="0.2">
      <c r="A37" s="384"/>
      <c r="B37" s="37"/>
      <c r="D37" s="398" t="s">
        <v>399</v>
      </c>
      <c r="E37" s="386" t="s">
        <v>418</v>
      </c>
      <c r="F37" s="386">
        <v>20</v>
      </c>
      <c r="G37" s="391"/>
      <c r="H37" s="403"/>
    </row>
    <row r="38" spans="1:8" x14ac:dyDescent="0.2">
      <c r="A38" s="384"/>
      <c r="B38" s="37"/>
      <c r="D38" s="398"/>
      <c r="E38" s="386"/>
      <c r="F38" s="386"/>
      <c r="G38" s="391"/>
      <c r="H38" s="403"/>
    </row>
    <row r="39" spans="1:8" x14ac:dyDescent="0.2">
      <c r="A39" s="384" t="s">
        <v>413</v>
      </c>
      <c r="B39" s="37"/>
      <c r="D39" s="398" t="s">
        <v>400</v>
      </c>
      <c r="E39" s="386"/>
      <c r="F39" s="386"/>
      <c r="G39" s="391"/>
      <c r="H39" s="403"/>
    </row>
    <row r="40" spans="1:8" x14ac:dyDescent="0.2">
      <c r="A40" s="384"/>
      <c r="B40" s="37"/>
      <c r="D40" s="398"/>
      <c r="E40" s="386"/>
      <c r="F40" s="386"/>
      <c r="G40" s="391"/>
      <c r="H40" s="403"/>
    </row>
    <row r="41" spans="1:8" x14ac:dyDescent="0.2">
      <c r="A41" s="384"/>
      <c r="B41" s="37"/>
      <c r="C41" s="702" t="s">
        <v>401</v>
      </c>
      <c r="D41" s="703"/>
      <c r="E41" s="386"/>
      <c r="F41" s="386"/>
      <c r="G41" s="391"/>
      <c r="H41" s="403"/>
    </row>
    <row r="42" spans="1:8" x14ac:dyDescent="0.2">
      <c r="A42" s="384"/>
      <c r="B42" s="37"/>
      <c r="D42" s="398" t="s">
        <v>402</v>
      </c>
      <c r="E42" s="386"/>
      <c r="F42" s="386"/>
      <c r="G42" s="391"/>
      <c r="H42" s="403"/>
    </row>
    <row r="43" spans="1:8" x14ac:dyDescent="0.2">
      <c r="A43" s="384"/>
      <c r="B43" s="37"/>
      <c r="D43" s="398"/>
      <c r="E43" s="386"/>
      <c r="F43" s="386"/>
      <c r="G43" s="391"/>
      <c r="H43" s="403"/>
    </row>
    <row r="44" spans="1:8" ht="13.5" x14ac:dyDescent="0.2">
      <c r="A44" s="384"/>
      <c r="B44" s="37"/>
      <c r="D44" s="398" t="s">
        <v>403</v>
      </c>
      <c r="E44" s="386" t="s">
        <v>418</v>
      </c>
      <c r="F44" s="386">
        <v>20</v>
      </c>
      <c r="G44" s="391"/>
      <c r="H44" s="403"/>
    </row>
    <row r="45" spans="1:8" x14ac:dyDescent="0.2">
      <c r="A45" s="384"/>
      <c r="B45" s="37"/>
      <c r="D45" s="398"/>
      <c r="E45" s="386"/>
      <c r="F45" s="386"/>
      <c r="G45" s="391"/>
      <c r="H45" s="403"/>
    </row>
    <row r="46" spans="1:8" ht="13.5" x14ac:dyDescent="0.2">
      <c r="A46" s="384"/>
      <c r="B46" s="37"/>
      <c r="D46" s="398" t="s">
        <v>404</v>
      </c>
      <c r="E46" s="386" t="s">
        <v>418</v>
      </c>
      <c r="F46" s="386">
        <v>14</v>
      </c>
      <c r="G46" s="391"/>
      <c r="H46" s="403"/>
    </row>
    <row r="47" spans="1:8" x14ac:dyDescent="0.2">
      <c r="A47" s="384"/>
      <c r="B47" s="37"/>
      <c r="D47" s="398"/>
      <c r="E47" s="386"/>
      <c r="F47" s="386"/>
      <c r="G47" s="391"/>
      <c r="H47" s="403"/>
    </row>
    <row r="48" spans="1:8" ht="18" customHeight="1" x14ac:dyDescent="0.2">
      <c r="A48" s="384" t="s">
        <v>414</v>
      </c>
      <c r="B48" s="37"/>
      <c r="D48" s="398" t="s">
        <v>405</v>
      </c>
      <c r="E48" s="386" t="s">
        <v>14</v>
      </c>
      <c r="F48" s="386">
        <v>60</v>
      </c>
      <c r="G48" s="391"/>
      <c r="H48" s="403"/>
    </row>
    <row r="49" spans="1:8" x14ac:dyDescent="0.2">
      <c r="A49" s="384"/>
      <c r="B49" s="37"/>
      <c r="D49" s="398"/>
      <c r="E49" s="386"/>
      <c r="F49" s="386"/>
      <c r="G49" s="391"/>
      <c r="H49" s="403"/>
    </row>
    <row r="50" spans="1:8" x14ac:dyDescent="0.2">
      <c r="A50" s="384" t="s">
        <v>415</v>
      </c>
      <c r="B50" s="37"/>
      <c r="D50" s="398" t="s">
        <v>406</v>
      </c>
      <c r="E50" s="386" t="s">
        <v>419</v>
      </c>
      <c r="F50" s="386">
        <v>30</v>
      </c>
      <c r="G50" s="391"/>
      <c r="H50" s="403"/>
    </row>
    <row r="51" spans="1:8" x14ac:dyDescent="0.2">
      <c r="A51" s="384"/>
      <c r="B51" s="37"/>
      <c r="D51" s="398"/>
      <c r="E51" s="386"/>
      <c r="F51" s="386"/>
      <c r="G51" s="391"/>
      <c r="H51" s="403"/>
    </row>
    <row r="52" spans="1:8" x14ac:dyDescent="0.2">
      <c r="A52" s="384" t="s">
        <v>416</v>
      </c>
      <c r="B52" s="37"/>
      <c r="D52" s="398" t="s">
        <v>407</v>
      </c>
      <c r="E52" s="386"/>
      <c r="F52" s="386"/>
      <c r="G52" s="391"/>
      <c r="H52" s="403"/>
    </row>
    <row r="53" spans="1:8" x14ac:dyDescent="0.2">
      <c r="A53" s="384"/>
      <c r="B53" s="37"/>
      <c r="D53" s="398"/>
      <c r="E53" s="386"/>
      <c r="F53" s="386"/>
      <c r="G53" s="391"/>
      <c r="H53" s="403"/>
    </row>
    <row r="54" spans="1:8" x14ac:dyDescent="0.2">
      <c r="A54" s="36"/>
      <c r="B54" s="37"/>
      <c r="D54" s="398" t="s">
        <v>408</v>
      </c>
      <c r="E54" s="386" t="s">
        <v>16</v>
      </c>
      <c r="F54" s="386">
        <v>1.8</v>
      </c>
      <c r="G54" s="391"/>
      <c r="H54" s="403"/>
    </row>
    <row r="55" spans="1:8" x14ac:dyDescent="0.2">
      <c r="A55" s="36"/>
      <c r="B55" s="37"/>
      <c r="D55" s="398"/>
      <c r="E55" s="386"/>
      <c r="F55" s="386"/>
      <c r="G55" s="391"/>
      <c r="H55" s="403"/>
    </row>
    <row r="56" spans="1:8" x14ac:dyDescent="0.2">
      <c r="A56" s="36"/>
      <c r="B56" s="37"/>
      <c r="D56" s="17"/>
      <c r="E56" s="386"/>
      <c r="F56" s="386"/>
      <c r="G56" s="391"/>
      <c r="H56" s="403"/>
    </row>
    <row r="57" spans="1:8" x14ac:dyDescent="0.2">
      <c r="A57" s="36"/>
      <c r="B57" s="37"/>
      <c r="D57" s="17"/>
      <c r="E57" s="386"/>
      <c r="F57" s="386"/>
      <c r="G57" s="391"/>
      <c r="H57" s="403"/>
    </row>
    <row r="58" spans="1:8" x14ac:dyDescent="0.2">
      <c r="A58" s="36"/>
      <c r="B58" s="37"/>
      <c r="D58" s="17"/>
      <c r="E58" s="39"/>
      <c r="F58" s="40"/>
      <c r="G58" s="41"/>
      <c r="H58" s="42"/>
    </row>
    <row r="59" spans="1:8" x14ac:dyDescent="0.2">
      <c r="A59" s="36"/>
      <c r="B59" s="37"/>
      <c r="D59" s="17"/>
      <c r="E59" s="39"/>
      <c r="F59" s="40"/>
      <c r="G59" s="41"/>
      <c r="H59" s="42"/>
    </row>
    <row r="60" spans="1:8" x14ac:dyDescent="0.2">
      <c r="A60" s="695" t="s">
        <v>32</v>
      </c>
      <c r="B60" s="696"/>
      <c r="C60" s="696"/>
      <c r="D60" s="696"/>
      <c r="E60" s="696"/>
      <c r="F60" s="696"/>
      <c r="G60" s="696"/>
      <c r="H60" s="699"/>
    </row>
    <row r="61" spans="1:8" ht="13.5" thickBot="1" x14ac:dyDescent="0.25">
      <c r="A61" s="697"/>
      <c r="B61" s="698"/>
      <c r="C61" s="698"/>
      <c r="D61" s="698"/>
      <c r="E61" s="698"/>
      <c r="F61" s="698"/>
      <c r="G61" s="698"/>
      <c r="H61" s="700"/>
    </row>
  </sheetData>
  <mergeCells count="20">
    <mergeCell ref="B7:D7"/>
    <mergeCell ref="C9:D9"/>
    <mergeCell ref="B4:D5"/>
    <mergeCell ref="A60:G61"/>
    <mergeCell ref="H60:H61"/>
    <mergeCell ref="B13:D13"/>
    <mergeCell ref="C15:D15"/>
    <mergeCell ref="C17:D17"/>
    <mergeCell ref="C19:D19"/>
    <mergeCell ref="C20:D20"/>
    <mergeCell ref="C22:D22"/>
    <mergeCell ref="C24:D24"/>
    <mergeCell ref="C26:D26"/>
    <mergeCell ref="C41:D41"/>
    <mergeCell ref="F1:F2"/>
    <mergeCell ref="G1:G2"/>
    <mergeCell ref="H1:H2"/>
    <mergeCell ref="A1:A2"/>
    <mergeCell ref="B1:D2"/>
    <mergeCell ref="E1:E2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5900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topLeftCell="A7" zoomScaleNormal="100" zoomScaleSheetLayoutView="100" workbookViewId="0">
      <selection activeCell="H13" sqref="H13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10.5703125" style="44" customWidth="1"/>
    <col min="7" max="7" width="12.5703125" style="20" customWidth="1"/>
    <col min="8" max="8" width="15.42578125" style="20" customWidth="1"/>
    <col min="9" max="16384" width="9.140625" style="21"/>
  </cols>
  <sheetData>
    <row r="1" spans="1:8" ht="12.75" customHeight="1" x14ac:dyDescent="0.2">
      <c r="A1" s="678" t="s">
        <v>0</v>
      </c>
      <c r="B1" s="680" t="s">
        <v>1</v>
      </c>
      <c r="C1" s="681"/>
      <c r="D1" s="682"/>
      <c r="E1" s="686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79"/>
      <c r="B2" s="683"/>
      <c r="C2" s="684"/>
      <c r="D2" s="685"/>
      <c r="E2" s="537"/>
      <c r="F2" s="605"/>
      <c r="G2" s="554"/>
      <c r="H2" s="599"/>
    </row>
    <row r="3" spans="1:8" x14ac:dyDescent="0.2">
      <c r="A3" s="23"/>
      <c r="B3" s="24"/>
      <c r="C3" s="25"/>
      <c r="D3" s="26"/>
      <c r="E3" s="27"/>
      <c r="F3" s="28"/>
      <c r="G3" s="29"/>
      <c r="H3" s="30"/>
    </row>
    <row r="4" spans="1:8" ht="12.75" customHeight="1" x14ac:dyDescent="0.2">
      <c r="A4" s="276">
        <v>73</v>
      </c>
      <c r="B4" s="278" t="s">
        <v>276</v>
      </c>
      <c r="C4" s="464"/>
      <c r="D4" s="279"/>
      <c r="E4" s="55"/>
      <c r="F4" s="55"/>
      <c r="G4" s="41"/>
      <c r="H4" s="42"/>
    </row>
    <row r="5" spans="1:8" ht="12.75" customHeight="1" x14ac:dyDescent="0.2">
      <c r="A5" s="276"/>
      <c r="B5" s="56"/>
      <c r="C5" s="57"/>
      <c r="D5" s="18"/>
      <c r="E5" s="55"/>
      <c r="F5" s="55"/>
      <c r="G5" s="41"/>
      <c r="H5" s="42"/>
    </row>
    <row r="6" spans="1:8" ht="12.75" customHeight="1" x14ac:dyDescent="0.2">
      <c r="A6" s="277">
        <v>73.010000000000005</v>
      </c>
      <c r="B6" s="66" t="s">
        <v>277</v>
      </c>
      <c r="C6" s="465"/>
      <c r="D6" s="280"/>
      <c r="E6" s="55"/>
      <c r="F6" s="55"/>
      <c r="G6" s="41"/>
      <c r="H6" s="42"/>
    </row>
    <row r="7" spans="1:8" x14ac:dyDescent="0.2">
      <c r="A7" s="58"/>
      <c r="B7" s="6"/>
      <c r="C7" s="59"/>
      <c r="D7" s="60"/>
      <c r="E7" s="55"/>
      <c r="F7" s="55"/>
      <c r="G7" s="41"/>
      <c r="H7" s="42"/>
    </row>
    <row r="8" spans="1:8" ht="27.75" customHeight="1" x14ac:dyDescent="0.2">
      <c r="A8" s="61"/>
      <c r="B8" s="7" t="s">
        <v>4</v>
      </c>
      <c r="C8" s="572" t="s">
        <v>278</v>
      </c>
      <c r="D8" s="573"/>
      <c r="E8" s="104" t="s">
        <v>14</v>
      </c>
      <c r="F8" s="55">
        <v>18200</v>
      </c>
      <c r="G8" s="63"/>
      <c r="H8" s="51"/>
    </row>
    <row r="9" spans="1:8" ht="12.75" customHeight="1" x14ac:dyDescent="0.2">
      <c r="A9" s="58"/>
      <c r="B9" s="6"/>
      <c r="C9" s="1"/>
      <c r="D9" s="70"/>
      <c r="E9" s="55"/>
      <c r="F9" s="55"/>
      <c r="G9" s="106"/>
      <c r="H9" s="51"/>
    </row>
    <row r="10" spans="1:8" ht="25.35" customHeight="1" x14ac:dyDescent="0.2">
      <c r="A10" s="58"/>
      <c r="B10" s="7" t="s">
        <v>8</v>
      </c>
      <c r="C10" s="572" t="s">
        <v>335</v>
      </c>
      <c r="D10" s="573"/>
      <c r="E10" s="104" t="s">
        <v>14</v>
      </c>
      <c r="F10" s="55">
        <v>6200</v>
      </c>
      <c r="G10" s="63"/>
      <c r="H10" s="51"/>
    </row>
    <row r="11" spans="1:8" x14ac:dyDescent="0.2">
      <c r="A11" s="58"/>
      <c r="B11" s="6"/>
      <c r="C11" s="1"/>
      <c r="D11" s="69"/>
      <c r="E11" s="5"/>
      <c r="F11" s="5"/>
      <c r="G11" s="41"/>
      <c r="H11" s="42"/>
    </row>
    <row r="12" spans="1:8" ht="12.6" customHeight="1" x14ac:dyDescent="0.2">
      <c r="A12" s="58"/>
      <c r="B12" s="712" t="s">
        <v>449</v>
      </c>
      <c r="C12" s="713"/>
      <c r="D12" s="714"/>
      <c r="E12" s="5"/>
      <c r="F12" s="5"/>
      <c r="G12" s="41"/>
      <c r="H12" s="42"/>
    </row>
    <row r="13" spans="1:8" ht="12.6" customHeight="1" x14ac:dyDescent="0.2">
      <c r="A13" s="36"/>
      <c r="B13" s="708" t="s">
        <v>450</v>
      </c>
      <c r="C13" s="709"/>
      <c r="D13" s="710"/>
      <c r="E13" s="5"/>
      <c r="F13" s="5"/>
      <c r="G13" s="41"/>
      <c r="H13" s="42"/>
    </row>
    <row r="14" spans="1:8" ht="12.6" customHeight="1" x14ac:dyDescent="0.2">
      <c r="A14" s="61"/>
      <c r="B14" s="711" t="s">
        <v>451</v>
      </c>
      <c r="C14" s="648"/>
      <c r="D14" s="649"/>
      <c r="E14" s="5"/>
      <c r="F14" s="5"/>
      <c r="G14" s="41"/>
      <c r="H14" s="42"/>
    </row>
    <row r="15" spans="1:8" ht="12.6" customHeight="1" x14ac:dyDescent="0.2">
      <c r="A15" s="61"/>
      <c r="B15" s="708"/>
      <c r="C15" s="709"/>
      <c r="D15" s="710"/>
      <c r="E15" s="5"/>
      <c r="F15" s="5"/>
      <c r="G15" s="41"/>
      <c r="H15" s="42"/>
    </row>
    <row r="16" spans="1:8" ht="12.6" customHeight="1" x14ac:dyDescent="0.2">
      <c r="A16" s="36"/>
      <c r="B16" s="715" t="s">
        <v>452</v>
      </c>
      <c r="C16" s="716"/>
      <c r="D16" s="717"/>
      <c r="E16" s="5" t="s">
        <v>9</v>
      </c>
      <c r="F16" s="5">
        <v>50</v>
      </c>
      <c r="G16" s="41"/>
      <c r="H16" s="42"/>
    </row>
    <row r="17" spans="1:8" ht="12.6" customHeight="1" x14ac:dyDescent="0.2">
      <c r="A17" s="58"/>
      <c r="B17" s="708"/>
      <c r="C17" s="709"/>
      <c r="D17" s="710"/>
      <c r="E17" s="5"/>
      <c r="F17" s="5"/>
      <c r="G17" s="41"/>
      <c r="H17" s="42"/>
    </row>
    <row r="18" spans="1:8" ht="12.6" customHeight="1" x14ac:dyDescent="0.2">
      <c r="A18" s="58"/>
      <c r="B18" s="711" t="s">
        <v>453</v>
      </c>
      <c r="C18" s="648"/>
      <c r="D18" s="649"/>
      <c r="E18" s="5" t="s">
        <v>9</v>
      </c>
      <c r="F18" s="5">
        <v>200</v>
      </c>
      <c r="G18" s="41"/>
      <c r="H18" s="42"/>
    </row>
    <row r="19" spans="1:8" ht="12.75" customHeight="1" x14ac:dyDescent="0.2">
      <c r="A19" s="58"/>
      <c r="B19" s="708"/>
      <c r="C19" s="709"/>
      <c r="D19" s="710"/>
      <c r="E19" s="5"/>
      <c r="F19" s="5"/>
      <c r="G19" s="41"/>
      <c r="H19" s="42"/>
    </row>
    <row r="20" spans="1:8" x14ac:dyDescent="0.2">
      <c r="A20" s="58"/>
      <c r="B20" s="66"/>
      <c r="C20" s="67"/>
      <c r="D20" s="68"/>
      <c r="E20" s="5"/>
      <c r="F20" s="5"/>
      <c r="G20" s="41"/>
      <c r="H20" s="42"/>
    </row>
    <row r="21" spans="1:8" x14ac:dyDescent="0.2">
      <c r="A21" s="58"/>
      <c r="B21" s="6"/>
      <c r="C21" s="1"/>
      <c r="D21" s="64"/>
      <c r="E21" s="5"/>
      <c r="F21" s="5"/>
      <c r="G21" s="41"/>
      <c r="H21" s="42"/>
    </row>
    <row r="22" spans="1:8" ht="12.75" customHeight="1" x14ac:dyDescent="0.2">
      <c r="A22" s="36"/>
      <c r="B22" s="6"/>
      <c r="C22" s="1"/>
      <c r="D22" s="64"/>
      <c r="E22" s="5"/>
      <c r="F22" s="5"/>
      <c r="G22" s="41"/>
      <c r="H22" s="42"/>
    </row>
    <row r="23" spans="1:8" ht="12.75" customHeight="1" x14ac:dyDescent="0.2">
      <c r="A23" s="36"/>
      <c r="B23" s="6"/>
      <c r="C23" s="1"/>
      <c r="D23" s="69"/>
      <c r="E23" s="5"/>
      <c r="F23" s="5"/>
      <c r="G23" s="41"/>
      <c r="H23" s="42"/>
    </row>
    <row r="24" spans="1:8" x14ac:dyDescent="0.2">
      <c r="A24" s="36"/>
      <c r="B24" s="6"/>
      <c r="C24" s="3"/>
      <c r="D24" s="14"/>
      <c r="E24" s="5"/>
      <c r="F24" s="5"/>
      <c r="G24" s="41"/>
      <c r="H24" s="42"/>
    </row>
    <row r="25" spans="1:8" x14ac:dyDescent="0.2">
      <c r="A25" s="36"/>
      <c r="B25" s="6"/>
      <c r="C25" s="1"/>
      <c r="D25" s="60"/>
      <c r="E25" s="55"/>
      <c r="F25" s="55"/>
      <c r="G25" s="41"/>
      <c r="H25" s="42"/>
    </row>
    <row r="26" spans="1:8" x14ac:dyDescent="0.2">
      <c r="A26" s="36"/>
      <c r="B26" s="6"/>
      <c r="C26" s="3"/>
      <c r="D26" s="14"/>
      <c r="E26" s="5"/>
      <c r="F26" s="5"/>
      <c r="G26" s="41"/>
      <c r="H26" s="42"/>
    </row>
    <row r="27" spans="1:8" ht="12.75" customHeight="1" x14ac:dyDescent="0.2">
      <c r="A27" s="36"/>
      <c r="B27" s="6"/>
      <c r="C27" s="13"/>
      <c r="D27" s="2"/>
      <c r="E27" s="55"/>
      <c r="F27" s="55"/>
      <c r="G27" s="41"/>
      <c r="H27" s="42"/>
    </row>
    <row r="28" spans="1:8" x14ac:dyDescent="0.2">
      <c r="A28" s="36"/>
      <c r="B28" s="6"/>
      <c r="C28" s="1"/>
      <c r="D28" s="60"/>
      <c r="E28" s="55"/>
      <c r="F28" s="55"/>
      <c r="G28" s="41"/>
      <c r="H28" s="42"/>
    </row>
    <row r="29" spans="1:8" x14ac:dyDescent="0.2">
      <c r="A29" s="36"/>
      <c r="B29" s="6"/>
      <c r="C29" s="1"/>
      <c r="D29" s="2"/>
      <c r="E29" s="55"/>
      <c r="F29" s="55"/>
      <c r="G29" s="41"/>
      <c r="H29" s="42"/>
    </row>
    <row r="30" spans="1:8" x14ac:dyDescent="0.2">
      <c r="A30" s="36"/>
      <c r="B30" s="37"/>
      <c r="D30" s="17"/>
      <c r="E30" s="39"/>
      <c r="F30" s="40"/>
      <c r="G30" s="41"/>
      <c r="H30" s="42"/>
    </row>
    <row r="31" spans="1:8" x14ac:dyDescent="0.2">
      <c r="A31" s="36"/>
      <c r="B31" s="37"/>
      <c r="D31" s="17"/>
      <c r="E31" s="39"/>
      <c r="F31" s="40"/>
      <c r="G31" s="41"/>
      <c r="H31" s="42"/>
    </row>
    <row r="32" spans="1:8" x14ac:dyDescent="0.2">
      <c r="A32" s="36"/>
      <c r="B32" s="37"/>
      <c r="D32" s="17"/>
      <c r="E32" s="39"/>
      <c r="F32" s="40"/>
      <c r="G32" s="41"/>
      <c r="H32" s="42"/>
    </row>
    <row r="33" spans="1:8" x14ac:dyDescent="0.2">
      <c r="A33" s="36"/>
      <c r="B33" s="37"/>
      <c r="D33" s="17"/>
      <c r="E33" s="39"/>
      <c r="F33" s="40"/>
      <c r="G33" s="41"/>
      <c r="H33" s="42"/>
    </row>
    <row r="34" spans="1:8" x14ac:dyDescent="0.2">
      <c r="A34" s="36"/>
      <c r="B34" s="37"/>
      <c r="D34" s="17"/>
      <c r="E34" s="39"/>
      <c r="F34" s="40"/>
      <c r="G34" s="41"/>
      <c r="H34" s="42"/>
    </row>
    <row r="35" spans="1:8" x14ac:dyDescent="0.2">
      <c r="A35" s="36"/>
      <c r="B35" s="37"/>
      <c r="D35" s="17"/>
      <c r="E35" s="39"/>
      <c r="F35" s="40"/>
      <c r="G35" s="41"/>
      <c r="H35" s="42"/>
    </row>
    <row r="36" spans="1:8" x14ac:dyDescent="0.2">
      <c r="A36" s="36"/>
      <c r="B36" s="37"/>
      <c r="D36" s="17"/>
      <c r="E36" s="39"/>
      <c r="F36" s="40"/>
      <c r="G36" s="41"/>
      <c r="H36" s="42"/>
    </row>
    <row r="37" spans="1:8" x14ac:dyDescent="0.2">
      <c r="A37" s="36"/>
      <c r="B37" s="37"/>
      <c r="D37" s="17"/>
      <c r="E37" s="39"/>
      <c r="F37" s="40"/>
      <c r="G37" s="41"/>
      <c r="H37" s="42"/>
    </row>
    <row r="38" spans="1:8" x14ac:dyDescent="0.2">
      <c r="A38" s="36"/>
      <c r="B38" s="37"/>
      <c r="D38" s="17"/>
      <c r="E38" s="39"/>
      <c r="F38" s="40"/>
      <c r="G38" s="41"/>
      <c r="H38" s="42"/>
    </row>
    <row r="39" spans="1:8" x14ac:dyDescent="0.2">
      <c r="A39" s="36"/>
      <c r="B39" s="37"/>
      <c r="D39" s="17"/>
      <c r="E39" s="39"/>
      <c r="F39" s="40"/>
      <c r="G39" s="41"/>
      <c r="H39" s="42"/>
    </row>
    <row r="40" spans="1:8" x14ac:dyDescent="0.2">
      <c r="A40" s="36"/>
      <c r="B40" s="37"/>
      <c r="D40" s="17"/>
      <c r="E40" s="39"/>
      <c r="F40" s="40"/>
      <c r="G40" s="41"/>
      <c r="H40" s="42"/>
    </row>
    <row r="41" spans="1:8" x14ac:dyDescent="0.2">
      <c r="A41" s="36"/>
      <c r="B41" s="37"/>
      <c r="D41" s="17"/>
      <c r="E41" s="39"/>
      <c r="F41" s="40"/>
      <c r="G41" s="41"/>
      <c r="H41" s="42"/>
    </row>
    <row r="42" spans="1:8" x14ac:dyDescent="0.2">
      <c r="A42" s="36"/>
      <c r="B42" s="37"/>
      <c r="D42" s="17"/>
      <c r="E42" s="39"/>
      <c r="F42" s="40"/>
      <c r="G42" s="41"/>
      <c r="H42" s="42"/>
    </row>
    <row r="43" spans="1:8" x14ac:dyDescent="0.2">
      <c r="A43" s="36"/>
      <c r="B43" s="37"/>
      <c r="D43" s="17"/>
      <c r="E43" s="39"/>
      <c r="F43" s="40"/>
      <c r="G43" s="41"/>
      <c r="H43" s="42"/>
    </row>
    <row r="44" spans="1:8" x14ac:dyDescent="0.2">
      <c r="A44" s="36"/>
      <c r="B44" s="37"/>
      <c r="D44" s="17"/>
      <c r="E44" s="39"/>
      <c r="F44" s="40"/>
      <c r="G44" s="41"/>
      <c r="H44" s="42"/>
    </row>
    <row r="45" spans="1:8" x14ac:dyDescent="0.2">
      <c r="A45" s="36"/>
      <c r="B45" s="37"/>
      <c r="D45" s="17"/>
      <c r="E45" s="39"/>
      <c r="F45" s="40"/>
      <c r="G45" s="41"/>
      <c r="H45" s="42"/>
    </row>
    <row r="46" spans="1:8" x14ac:dyDescent="0.2">
      <c r="A46" s="36"/>
      <c r="B46" s="37"/>
      <c r="D46" s="17"/>
      <c r="E46" s="39"/>
      <c r="F46" s="40"/>
      <c r="G46" s="41"/>
      <c r="H46" s="42"/>
    </row>
    <row r="47" spans="1:8" x14ac:dyDescent="0.2">
      <c r="A47" s="36"/>
      <c r="B47" s="37"/>
      <c r="D47" s="17"/>
      <c r="E47" s="39"/>
      <c r="F47" s="40"/>
      <c r="G47" s="41"/>
      <c r="H47" s="42"/>
    </row>
    <row r="48" spans="1:8" x14ac:dyDescent="0.2">
      <c r="A48" s="36"/>
      <c r="B48" s="37"/>
      <c r="D48" s="17"/>
      <c r="E48" s="39"/>
      <c r="F48" s="40"/>
      <c r="G48" s="41"/>
      <c r="H48" s="42"/>
    </row>
    <row r="49" spans="1:8" x14ac:dyDescent="0.2">
      <c r="A49" s="36"/>
      <c r="B49" s="37"/>
      <c r="D49" s="17"/>
      <c r="E49" s="39"/>
      <c r="F49" s="40"/>
      <c r="G49" s="41"/>
      <c r="H49" s="42"/>
    </row>
    <row r="50" spans="1:8" x14ac:dyDescent="0.2">
      <c r="A50" s="36"/>
      <c r="B50" s="37"/>
      <c r="D50" s="17"/>
      <c r="E50" s="39"/>
      <c r="F50" s="40"/>
      <c r="G50" s="41"/>
      <c r="H50" s="42"/>
    </row>
    <row r="51" spans="1:8" x14ac:dyDescent="0.2">
      <c r="A51" s="36"/>
      <c r="B51" s="37"/>
      <c r="D51" s="17"/>
      <c r="E51" s="39"/>
      <c r="F51" s="40"/>
      <c r="G51" s="41"/>
      <c r="H51" s="42"/>
    </row>
    <row r="52" spans="1:8" x14ac:dyDescent="0.2">
      <c r="A52" s="36"/>
      <c r="B52" s="37"/>
      <c r="D52" s="17"/>
      <c r="E52" s="39"/>
      <c r="F52" s="40"/>
      <c r="G52" s="41"/>
      <c r="H52" s="42"/>
    </row>
    <row r="53" spans="1:8" x14ac:dyDescent="0.2">
      <c r="A53" s="36"/>
      <c r="B53" s="37"/>
      <c r="D53" s="17"/>
      <c r="E53" s="39"/>
      <c r="F53" s="40"/>
      <c r="G53" s="41"/>
      <c r="H53" s="42"/>
    </row>
    <row r="54" spans="1:8" x14ac:dyDescent="0.2">
      <c r="A54" s="36"/>
      <c r="B54" s="37"/>
      <c r="D54" s="17"/>
      <c r="E54" s="39"/>
      <c r="F54" s="40"/>
      <c r="G54" s="41"/>
      <c r="H54" s="42"/>
    </row>
    <row r="55" spans="1:8" x14ac:dyDescent="0.2">
      <c r="A55" s="36"/>
      <c r="B55" s="37"/>
      <c r="D55" s="17"/>
      <c r="E55" s="39"/>
      <c r="F55" s="40"/>
      <c r="G55" s="41"/>
      <c r="H55" s="42"/>
    </row>
    <row r="56" spans="1:8" x14ac:dyDescent="0.2">
      <c r="A56" s="36"/>
      <c r="B56" s="37"/>
      <c r="D56" s="17"/>
      <c r="E56" s="39"/>
      <c r="F56" s="40"/>
      <c r="G56" s="41"/>
      <c r="H56" s="42"/>
    </row>
    <row r="57" spans="1:8" x14ac:dyDescent="0.2">
      <c r="A57" s="36"/>
      <c r="B57" s="37"/>
      <c r="D57" s="17"/>
      <c r="E57" s="39"/>
      <c r="F57" s="40"/>
      <c r="G57" s="41"/>
      <c r="H57" s="42"/>
    </row>
    <row r="58" spans="1:8" x14ac:dyDescent="0.2">
      <c r="A58" s="36"/>
      <c r="B58" s="37"/>
      <c r="D58" s="17"/>
      <c r="E58" s="39"/>
      <c r="F58" s="40"/>
      <c r="G58" s="41"/>
      <c r="H58" s="42"/>
    </row>
    <row r="59" spans="1:8" x14ac:dyDescent="0.2">
      <c r="A59" s="36"/>
      <c r="B59" s="37"/>
      <c r="D59" s="17"/>
      <c r="E59" s="39"/>
      <c r="F59" s="40"/>
      <c r="G59" s="41"/>
      <c r="H59" s="42"/>
    </row>
    <row r="60" spans="1:8" x14ac:dyDescent="0.2">
      <c r="A60" s="36"/>
      <c r="B60" s="37"/>
      <c r="D60" s="17"/>
      <c r="E60" s="39"/>
      <c r="F60" s="40"/>
      <c r="G60" s="41"/>
      <c r="H60" s="42"/>
    </row>
    <row r="61" spans="1:8" ht="37.5" customHeight="1" thickBot="1" x14ac:dyDescent="0.25">
      <c r="A61" s="466" t="s">
        <v>32</v>
      </c>
      <c r="B61" s="467"/>
      <c r="C61" s="467"/>
      <c r="D61" s="467"/>
      <c r="E61" s="467"/>
      <c r="F61" s="467"/>
      <c r="G61" s="467"/>
      <c r="H61" s="468"/>
    </row>
  </sheetData>
  <mergeCells count="16">
    <mergeCell ref="C10:D10"/>
    <mergeCell ref="G1:G2"/>
    <mergeCell ref="H1:H2"/>
    <mergeCell ref="C8:D8"/>
    <mergeCell ref="A1:A2"/>
    <mergeCell ref="B1:D2"/>
    <mergeCell ref="E1:E2"/>
    <mergeCell ref="F1:F2"/>
    <mergeCell ref="B17:D17"/>
    <mergeCell ref="B18:D18"/>
    <mergeCell ref="B19:D19"/>
    <mergeCell ref="B12:D12"/>
    <mergeCell ref="B13:D13"/>
    <mergeCell ref="B14:D14"/>
    <mergeCell ref="B15:D15"/>
    <mergeCell ref="B16:D16"/>
  </mergeCells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7300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63"/>
  <sheetViews>
    <sheetView zoomScaleNormal="100" zoomScaleSheetLayoutView="100" workbookViewId="0">
      <selection activeCell="H17" sqref="H17"/>
    </sheetView>
  </sheetViews>
  <sheetFormatPr defaultColWidth="9.140625" defaultRowHeight="12.75" x14ac:dyDescent="0.2"/>
  <cols>
    <col min="1" max="1" width="11.5703125" style="22" customWidth="1"/>
    <col min="2" max="3" width="4.5703125" style="38" customWidth="1"/>
    <col min="4" max="4" width="36.42578125" style="38" customWidth="1"/>
    <col min="5" max="5" width="9.5703125" style="43" customWidth="1"/>
    <col min="6" max="6" width="9.85546875" style="44" customWidth="1"/>
    <col min="7" max="7" width="11.42578125" style="20" customWidth="1"/>
    <col min="8" max="8" width="14.85546875" style="20" customWidth="1"/>
    <col min="9" max="16384" width="9.140625" style="21"/>
  </cols>
  <sheetData>
    <row r="1" spans="1:8" x14ac:dyDescent="0.2">
      <c r="A1" s="600" t="s">
        <v>0</v>
      </c>
      <c r="B1" s="602" t="s">
        <v>1</v>
      </c>
      <c r="C1" s="602"/>
      <c r="D1" s="602"/>
      <c r="E1" s="603" t="s">
        <v>2</v>
      </c>
      <c r="F1" s="604" t="s">
        <v>85</v>
      </c>
      <c r="G1" s="606" t="s">
        <v>3</v>
      </c>
      <c r="H1" s="598" t="s">
        <v>212</v>
      </c>
    </row>
    <row r="2" spans="1:8" x14ac:dyDescent="0.2">
      <c r="A2" s="601"/>
      <c r="B2" s="511"/>
      <c r="C2" s="511"/>
      <c r="D2" s="511"/>
      <c r="E2" s="512"/>
      <c r="F2" s="605"/>
      <c r="G2" s="554"/>
      <c r="H2" s="599"/>
    </row>
    <row r="3" spans="1:8" x14ac:dyDescent="0.2">
      <c r="A3" s="23"/>
      <c r="B3" s="24"/>
      <c r="C3" s="25"/>
      <c r="D3" s="26"/>
      <c r="E3" s="27"/>
      <c r="F3" s="28"/>
      <c r="G3" s="29"/>
      <c r="H3" s="30"/>
    </row>
    <row r="4" spans="1:8" ht="12.75" customHeight="1" x14ac:dyDescent="0.2">
      <c r="A4" s="142">
        <v>81</v>
      </c>
      <c r="B4" s="718" t="s">
        <v>45</v>
      </c>
      <c r="C4" s="719"/>
      <c r="D4" s="720"/>
      <c r="E4" s="46"/>
      <c r="F4" s="46"/>
      <c r="G4" s="41"/>
      <c r="H4" s="42"/>
    </row>
    <row r="5" spans="1:8" x14ac:dyDescent="0.2">
      <c r="A5" s="138"/>
      <c r="B5" s="47"/>
      <c r="C5" s="48"/>
      <c r="D5" s="49"/>
      <c r="E5" s="46"/>
      <c r="F5" s="46"/>
      <c r="G5" s="41"/>
      <c r="H5" s="42"/>
    </row>
    <row r="6" spans="1:8" ht="12.75" customHeight="1" x14ac:dyDescent="0.2">
      <c r="A6" s="140">
        <v>81.02</v>
      </c>
      <c r="B6" s="721" t="s">
        <v>46</v>
      </c>
      <c r="C6" s="722"/>
      <c r="D6" s="723"/>
      <c r="E6" s="50"/>
      <c r="F6" s="50"/>
      <c r="G6" s="41"/>
      <c r="H6" s="51"/>
    </row>
    <row r="7" spans="1:8" x14ac:dyDescent="0.2">
      <c r="A7" s="138"/>
      <c r="B7" s="52"/>
      <c r="C7" s="53"/>
      <c r="D7" s="54"/>
      <c r="E7" s="50"/>
      <c r="F7" s="50"/>
      <c r="G7" s="41"/>
      <c r="H7" s="51"/>
    </row>
    <row r="8" spans="1:8" x14ac:dyDescent="0.2">
      <c r="A8" s="36"/>
      <c r="B8" s="52" t="s">
        <v>4</v>
      </c>
      <c r="C8" s="53" t="s">
        <v>73</v>
      </c>
      <c r="D8" s="54"/>
      <c r="E8" s="50" t="s">
        <v>47</v>
      </c>
      <c r="F8" s="50">
        <v>1</v>
      </c>
      <c r="G8" s="106">
        <v>350000</v>
      </c>
      <c r="H8" s="51"/>
    </row>
    <row r="9" spans="1:8" x14ac:dyDescent="0.2">
      <c r="A9" s="36"/>
      <c r="B9" s="52"/>
      <c r="C9" s="53"/>
      <c r="D9" s="54"/>
      <c r="E9" s="50"/>
      <c r="F9" s="50"/>
      <c r="G9" s="41"/>
      <c r="H9" s="51"/>
    </row>
    <row r="10" spans="1:8" ht="18" customHeight="1" x14ac:dyDescent="0.2">
      <c r="A10" s="36"/>
      <c r="B10" s="724" t="s">
        <v>158</v>
      </c>
      <c r="C10" s="725"/>
      <c r="D10" s="726"/>
      <c r="E10" s="50" t="s">
        <v>18</v>
      </c>
      <c r="F10" s="377">
        <f>SUM(G8)</f>
        <v>350000</v>
      </c>
      <c r="G10" s="41"/>
      <c r="H10" s="51"/>
    </row>
    <row r="11" spans="1:8" x14ac:dyDescent="0.2">
      <c r="A11" s="36"/>
      <c r="B11" s="37"/>
      <c r="D11" s="17"/>
      <c r="E11" s="39"/>
      <c r="F11" s="40"/>
      <c r="G11" s="41"/>
      <c r="H11" s="42"/>
    </row>
    <row r="12" spans="1:8" x14ac:dyDescent="0.2">
      <c r="A12" s="36"/>
      <c r="B12" s="37"/>
      <c r="D12" s="17"/>
      <c r="E12" s="39"/>
      <c r="F12" s="40"/>
      <c r="G12" s="41"/>
      <c r="H12" s="42"/>
    </row>
    <row r="13" spans="1:8" x14ac:dyDescent="0.2">
      <c r="A13" s="36"/>
      <c r="B13" s="37"/>
      <c r="D13" s="17"/>
      <c r="E13" s="39"/>
      <c r="F13" s="40"/>
      <c r="G13" s="41"/>
      <c r="H13" s="42"/>
    </row>
    <row r="14" spans="1:8" x14ac:dyDescent="0.2">
      <c r="A14" s="36"/>
      <c r="B14" s="37"/>
      <c r="D14" s="17"/>
      <c r="E14" s="39"/>
      <c r="F14" s="40"/>
      <c r="G14" s="41"/>
      <c r="H14" s="42"/>
    </row>
    <row r="15" spans="1:8" x14ac:dyDescent="0.2">
      <c r="A15" s="36"/>
      <c r="B15" s="37"/>
      <c r="D15" s="17"/>
      <c r="E15" s="39"/>
      <c r="F15" s="40"/>
      <c r="G15" s="41"/>
      <c r="H15" s="42"/>
    </row>
    <row r="16" spans="1:8" x14ac:dyDescent="0.2">
      <c r="A16" s="36"/>
      <c r="B16" s="37"/>
      <c r="D16" s="17"/>
      <c r="E16" s="39"/>
      <c r="F16" s="40"/>
      <c r="G16" s="41"/>
      <c r="H16" s="42"/>
    </row>
    <row r="17" spans="1:8" x14ac:dyDescent="0.2">
      <c r="A17" s="36"/>
      <c r="B17" s="37"/>
      <c r="D17" s="17"/>
      <c r="E17" s="39"/>
      <c r="F17" s="40"/>
      <c r="G17" s="41"/>
      <c r="H17" s="42"/>
    </row>
    <row r="18" spans="1:8" x14ac:dyDescent="0.2">
      <c r="A18" s="36"/>
      <c r="B18" s="37"/>
      <c r="D18" s="17"/>
      <c r="E18" s="39"/>
      <c r="F18" s="40"/>
      <c r="G18" s="41"/>
      <c r="H18" s="42"/>
    </row>
    <row r="19" spans="1:8" x14ac:dyDescent="0.2">
      <c r="A19" s="36"/>
      <c r="B19" s="37"/>
      <c r="D19" s="17"/>
      <c r="E19" s="39"/>
      <c r="F19" s="40"/>
      <c r="G19" s="41"/>
      <c r="H19" s="42"/>
    </row>
    <row r="20" spans="1:8" x14ac:dyDescent="0.2">
      <c r="A20" s="36"/>
      <c r="B20" s="37"/>
      <c r="D20" s="17"/>
      <c r="E20" s="39"/>
      <c r="F20" s="40"/>
      <c r="G20" s="41"/>
      <c r="H20" s="42"/>
    </row>
    <row r="21" spans="1:8" x14ac:dyDescent="0.2">
      <c r="A21" s="36"/>
      <c r="B21" s="37"/>
      <c r="D21" s="17"/>
      <c r="E21" s="39"/>
      <c r="F21" s="40"/>
      <c r="G21" s="41"/>
      <c r="H21" s="42"/>
    </row>
    <row r="22" spans="1:8" x14ac:dyDescent="0.2">
      <c r="A22" s="36"/>
      <c r="B22" s="37"/>
      <c r="D22" s="17"/>
      <c r="E22" s="39"/>
      <c r="F22" s="40"/>
      <c r="G22" s="41"/>
      <c r="H22" s="42"/>
    </row>
    <row r="23" spans="1:8" x14ac:dyDescent="0.2">
      <c r="A23" s="36"/>
      <c r="B23" s="37"/>
      <c r="D23" s="17"/>
      <c r="E23" s="39"/>
      <c r="F23" s="40"/>
      <c r="G23" s="41"/>
      <c r="H23" s="42"/>
    </row>
    <row r="24" spans="1:8" x14ac:dyDescent="0.2">
      <c r="A24" s="36"/>
      <c r="B24" s="37"/>
      <c r="D24" s="17"/>
      <c r="E24" s="39"/>
      <c r="F24" s="40"/>
      <c r="G24" s="41"/>
      <c r="H24" s="42"/>
    </row>
    <row r="25" spans="1:8" x14ac:dyDescent="0.2">
      <c r="A25" s="36"/>
      <c r="B25" s="37"/>
      <c r="D25" s="17"/>
      <c r="E25" s="39"/>
      <c r="F25" s="40"/>
      <c r="G25" s="41"/>
      <c r="H25" s="42"/>
    </row>
    <row r="26" spans="1:8" x14ac:dyDescent="0.2">
      <c r="A26" s="36"/>
      <c r="B26" s="37"/>
      <c r="D26" s="17"/>
      <c r="E26" s="39"/>
      <c r="F26" s="40"/>
      <c r="G26" s="41"/>
      <c r="H26" s="42"/>
    </row>
    <row r="27" spans="1:8" x14ac:dyDescent="0.2">
      <c r="A27" s="36"/>
      <c r="B27" s="37"/>
      <c r="D27" s="17"/>
      <c r="E27" s="39"/>
      <c r="F27" s="40"/>
      <c r="G27" s="41"/>
      <c r="H27" s="42"/>
    </row>
    <row r="28" spans="1:8" x14ac:dyDescent="0.2">
      <c r="A28" s="36"/>
      <c r="B28" s="37"/>
      <c r="D28" s="17"/>
      <c r="E28" s="39"/>
      <c r="F28" s="40"/>
      <c r="G28" s="41"/>
      <c r="H28" s="42"/>
    </row>
    <row r="29" spans="1:8" x14ac:dyDescent="0.2">
      <c r="A29" s="36"/>
      <c r="B29" s="37"/>
      <c r="D29" s="17"/>
      <c r="E29" s="39"/>
      <c r="F29" s="40"/>
      <c r="G29" s="41"/>
      <c r="H29" s="42"/>
    </row>
    <row r="30" spans="1:8" x14ac:dyDescent="0.2">
      <c r="A30" s="36"/>
      <c r="B30" s="37"/>
      <c r="D30" s="17"/>
      <c r="E30" s="39"/>
      <c r="F30" s="40"/>
      <c r="G30" s="41"/>
      <c r="H30" s="42"/>
    </row>
    <row r="31" spans="1:8" x14ac:dyDescent="0.2">
      <c r="A31" s="36"/>
      <c r="B31" s="37"/>
      <c r="D31" s="17"/>
      <c r="E31" s="39"/>
      <c r="F31" s="40"/>
      <c r="G31" s="41"/>
      <c r="H31" s="42"/>
    </row>
    <row r="32" spans="1:8" x14ac:dyDescent="0.2">
      <c r="A32" s="36"/>
      <c r="B32" s="37"/>
      <c r="D32" s="17"/>
      <c r="E32" s="39"/>
      <c r="F32" s="40"/>
      <c r="G32" s="41"/>
      <c r="H32" s="42"/>
    </row>
    <row r="33" spans="1:8" x14ac:dyDescent="0.2">
      <c r="A33" s="36"/>
      <c r="B33" s="37"/>
      <c r="D33" s="17"/>
      <c r="E33" s="39"/>
      <c r="F33" s="40"/>
      <c r="G33" s="41"/>
      <c r="H33" s="42"/>
    </row>
    <row r="34" spans="1:8" x14ac:dyDescent="0.2">
      <c r="A34" s="36"/>
      <c r="B34" s="37"/>
      <c r="D34" s="17"/>
      <c r="E34" s="39"/>
      <c r="F34" s="40"/>
      <c r="G34" s="41"/>
      <c r="H34" s="42"/>
    </row>
    <row r="35" spans="1:8" x14ac:dyDescent="0.2">
      <c r="A35" s="36"/>
      <c r="B35" s="37"/>
      <c r="D35" s="17"/>
      <c r="E35" s="39"/>
      <c r="F35" s="40"/>
      <c r="G35" s="41"/>
      <c r="H35" s="42"/>
    </row>
    <row r="36" spans="1:8" x14ac:dyDescent="0.2">
      <c r="A36" s="36"/>
      <c r="B36" s="37"/>
      <c r="D36" s="17"/>
      <c r="E36" s="39"/>
      <c r="F36" s="40"/>
      <c r="G36" s="41"/>
      <c r="H36" s="42"/>
    </row>
    <row r="37" spans="1:8" x14ac:dyDescent="0.2">
      <c r="A37" s="36"/>
      <c r="B37" s="37"/>
      <c r="D37" s="17"/>
      <c r="E37" s="39"/>
      <c r="F37" s="40"/>
      <c r="G37" s="41"/>
      <c r="H37" s="42"/>
    </row>
    <row r="38" spans="1:8" x14ac:dyDescent="0.2">
      <c r="A38" s="36"/>
      <c r="B38" s="37"/>
      <c r="D38" s="17"/>
      <c r="E38" s="39"/>
      <c r="F38" s="40"/>
      <c r="G38" s="41"/>
      <c r="H38" s="42"/>
    </row>
    <row r="39" spans="1:8" x14ac:dyDescent="0.2">
      <c r="A39" s="36"/>
      <c r="B39" s="37"/>
      <c r="D39" s="17"/>
      <c r="E39" s="39"/>
      <c r="F39" s="40"/>
      <c r="G39" s="41"/>
      <c r="H39" s="42"/>
    </row>
    <row r="40" spans="1:8" x14ac:dyDescent="0.2">
      <c r="A40" s="36"/>
      <c r="B40" s="37"/>
      <c r="D40" s="17"/>
      <c r="E40" s="39"/>
      <c r="F40" s="40"/>
      <c r="G40" s="41"/>
      <c r="H40" s="42"/>
    </row>
    <row r="41" spans="1:8" x14ac:dyDescent="0.2">
      <c r="A41" s="36"/>
      <c r="B41" s="37"/>
      <c r="D41" s="17"/>
      <c r="E41" s="39"/>
      <c r="F41" s="40"/>
      <c r="G41" s="41"/>
      <c r="H41" s="42"/>
    </row>
    <row r="42" spans="1:8" x14ac:dyDescent="0.2">
      <c r="A42" s="36"/>
      <c r="B42" s="37"/>
      <c r="D42" s="17"/>
      <c r="E42" s="39"/>
      <c r="F42" s="40"/>
      <c r="G42" s="41"/>
      <c r="H42" s="42"/>
    </row>
    <row r="43" spans="1:8" x14ac:dyDescent="0.2">
      <c r="A43" s="36"/>
      <c r="B43" s="37"/>
      <c r="D43" s="17"/>
      <c r="E43" s="39"/>
      <c r="F43" s="40"/>
      <c r="G43" s="41"/>
      <c r="H43" s="42"/>
    </row>
    <row r="44" spans="1:8" x14ac:dyDescent="0.2">
      <c r="A44" s="36"/>
      <c r="B44" s="37"/>
      <c r="D44" s="17"/>
      <c r="E44" s="39"/>
      <c r="F44" s="40"/>
      <c r="G44" s="41"/>
      <c r="H44" s="42"/>
    </row>
    <row r="45" spans="1:8" x14ac:dyDescent="0.2">
      <c r="A45" s="36"/>
      <c r="B45" s="37"/>
      <c r="D45" s="17"/>
      <c r="E45" s="39"/>
      <c r="F45" s="40"/>
      <c r="G45" s="41"/>
      <c r="H45" s="42"/>
    </row>
    <row r="46" spans="1:8" x14ac:dyDescent="0.2">
      <c r="A46" s="36"/>
      <c r="B46" s="37"/>
      <c r="D46" s="17"/>
      <c r="E46" s="39"/>
      <c r="F46" s="40"/>
      <c r="G46" s="41"/>
      <c r="H46" s="42"/>
    </row>
    <row r="47" spans="1:8" x14ac:dyDescent="0.2">
      <c r="A47" s="36"/>
      <c r="B47" s="37"/>
      <c r="D47" s="17"/>
      <c r="E47" s="39"/>
      <c r="F47" s="40"/>
      <c r="G47" s="41"/>
      <c r="H47" s="42"/>
    </row>
    <row r="48" spans="1:8" x14ac:dyDescent="0.2">
      <c r="A48" s="36"/>
      <c r="B48" s="37"/>
      <c r="D48" s="17"/>
      <c r="E48" s="39"/>
      <c r="F48" s="40"/>
      <c r="G48" s="41"/>
      <c r="H48" s="42"/>
    </row>
    <row r="49" spans="1:8" x14ac:dyDescent="0.2">
      <c r="A49" s="36"/>
      <c r="B49" s="37"/>
      <c r="D49" s="17"/>
      <c r="E49" s="39"/>
      <c r="F49" s="40"/>
      <c r="G49" s="41"/>
      <c r="H49" s="42"/>
    </row>
    <row r="50" spans="1:8" x14ac:dyDescent="0.2">
      <c r="A50" s="36"/>
      <c r="B50" s="37"/>
      <c r="D50" s="17"/>
      <c r="E50" s="39"/>
      <c r="F50" s="40"/>
      <c r="G50" s="41"/>
      <c r="H50" s="42"/>
    </row>
    <row r="51" spans="1:8" x14ac:dyDescent="0.2">
      <c r="A51" s="36"/>
      <c r="B51" s="37"/>
      <c r="D51" s="17"/>
      <c r="E51" s="39"/>
      <c r="F51" s="40"/>
      <c r="G51" s="41"/>
      <c r="H51" s="42"/>
    </row>
    <row r="52" spans="1:8" x14ac:dyDescent="0.2">
      <c r="A52" s="36"/>
      <c r="B52" s="37"/>
      <c r="D52" s="17"/>
      <c r="E52" s="39"/>
      <c r="F52" s="40"/>
      <c r="G52" s="41"/>
      <c r="H52" s="42"/>
    </row>
    <row r="53" spans="1:8" x14ac:dyDescent="0.2">
      <c r="A53" s="36"/>
      <c r="B53" s="37"/>
      <c r="D53" s="17"/>
      <c r="E53" s="39"/>
      <c r="F53" s="40"/>
      <c r="G53" s="41"/>
      <c r="H53" s="42"/>
    </row>
    <row r="54" spans="1:8" x14ac:dyDescent="0.2">
      <c r="A54" s="36"/>
      <c r="B54" s="37"/>
      <c r="D54" s="17"/>
      <c r="E54" s="39"/>
      <c r="F54" s="40"/>
      <c r="G54" s="41"/>
      <c r="H54" s="42"/>
    </row>
    <row r="55" spans="1:8" x14ac:dyDescent="0.2">
      <c r="A55" s="36"/>
      <c r="B55" s="37"/>
      <c r="D55" s="17"/>
      <c r="E55" s="39"/>
      <c r="F55" s="40"/>
      <c r="G55" s="41"/>
      <c r="H55" s="42"/>
    </row>
    <row r="56" spans="1:8" x14ac:dyDescent="0.2">
      <c r="A56" s="36"/>
      <c r="B56" s="37"/>
      <c r="D56" s="17"/>
      <c r="E56" s="39"/>
      <c r="F56" s="40"/>
      <c r="G56" s="41"/>
      <c r="H56" s="42"/>
    </row>
    <row r="57" spans="1:8" x14ac:dyDescent="0.2">
      <c r="A57" s="36"/>
      <c r="B57" s="37"/>
      <c r="D57" s="17"/>
      <c r="E57" s="39"/>
      <c r="F57" s="40"/>
      <c r="G57" s="41"/>
      <c r="H57" s="42"/>
    </row>
    <row r="58" spans="1:8" x14ac:dyDescent="0.2">
      <c r="A58" s="36"/>
      <c r="B58" s="37"/>
      <c r="D58" s="17"/>
      <c r="E58" s="39"/>
      <c r="F58" s="40"/>
      <c r="G58" s="41"/>
      <c r="H58" s="42"/>
    </row>
    <row r="59" spans="1:8" x14ac:dyDescent="0.2">
      <c r="A59" s="36"/>
      <c r="B59" s="37"/>
      <c r="D59" s="17"/>
      <c r="E59" s="39"/>
      <c r="F59" s="40"/>
      <c r="G59" s="41"/>
      <c r="H59" s="42"/>
    </row>
    <row r="60" spans="1:8" x14ac:dyDescent="0.2">
      <c r="A60" s="36"/>
      <c r="B60" s="37"/>
      <c r="D60" s="17"/>
      <c r="E60" s="39"/>
      <c r="F60" s="40"/>
      <c r="G60" s="41"/>
      <c r="H60" s="42"/>
    </row>
    <row r="61" spans="1:8" x14ac:dyDescent="0.2">
      <c r="A61" s="36"/>
      <c r="B61" s="37"/>
      <c r="D61" s="17"/>
      <c r="E61" s="39"/>
      <c r="F61" s="40"/>
      <c r="G61" s="41"/>
      <c r="H61" s="42"/>
    </row>
    <row r="62" spans="1:8" x14ac:dyDescent="0.2">
      <c r="A62" s="584" t="s">
        <v>84</v>
      </c>
      <c r="B62" s="524"/>
      <c r="C62" s="524"/>
      <c r="D62" s="524"/>
      <c r="E62" s="524"/>
      <c r="F62" s="524"/>
      <c r="G62" s="524"/>
      <c r="H62" s="585"/>
    </row>
    <row r="63" spans="1:8" ht="13.5" thickBot="1" x14ac:dyDescent="0.25">
      <c r="A63" s="558"/>
      <c r="B63" s="559"/>
      <c r="C63" s="559"/>
      <c r="D63" s="559"/>
      <c r="E63" s="559"/>
      <c r="F63" s="559"/>
      <c r="G63" s="559"/>
      <c r="H63" s="586"/>
    </row>
  </sheetData>
  <mergeCells count="11">
    <mergeCell ref="A62:G63"/>
    <mergeCell ref="G1:G2"/>
    <mergeCell ref="B4:D4"/>
    <mergeCell ref="H62:H63"/>
    <mergeCell ref="B6:D6"/>
    <mergeCell ref="H1:H2"/>
    <mergeCell ref="A1:A2"/>
    <mergeCell ref="B1:D2"/>
    <mergeCell ref="E1:E2"/>
    <mergeCell ref="F1:F2"/>
    <mergeCell ref="B10:D10"/>
  </mergeCells>
  <phoneticPr fontId="2" type="noConversion"/>
  <pageMargins left="0.74803149606299213" right="0.59055118110236227" top="0.98425196850393704" bottom="0.94488188976377963" header="0.51181102362204722" footer="0.51181102362204722"/>
  <pageSetup paperSize="9" scale="85" firstPageNumber="4" orientation="portrait" r:id="rId1"/>
  <headerFooter>
    <oddHeader>&amp;R
&amp;"Arial,Bold"&amp;9SECTION 8100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30"/>
  <sheetViews>
    <sheetView view="pageBreakPreview" zoomScale="130" zoomScaleNormal="100" zoomScaleSheetLayoutView="130" workbookViewId="0">
      <selection activeCell="E30" sqref="E30"/>
    </sheetView>
  </sheetViews>
  <sheetFormatPr defaultColWidth="9.140625" defaultRowHeight="12.75" x14ac:dyDescent="0.2"/>
  <cols>
    <col min="1" max="1" width="7.140625" style="21" customWidth="1"/>
    <col min="2" max="2" width="69.85546875" style="21" customWidth="1"/>
    <col min="3" max="3" width="3.5703125" style="21" customWidth="1"/>
    <col min="4" max="4" width="14" style="20" bestFit="1" customWidth="1"/>
    <col min="5" max="5" width="20.42578125" style="21" customWidth="1"/>
    <col min="6" max="6" width="18.5703125" style="21" customWidth="1"/>
    <col min="7" max="7" width="12.140625" style="21" customWidth="1"/>
    <col min="8" max="16384" width="9.140625" style="21"/>
  </cols>
  <sheetData>
    <row r="1" spans="1:4" x14ac:dyDescent="0.2">
      <c r="A1" s="236" t="s">
        <v>334</v>
      </c>
      <c r="B1" s="236"/>
    </row>
    <row r="2" spans="1:4" x14ac:dyDescent="0.2">
      <c r="A2" s="236" t="s">
        <v>281</v>
      </c>
      <c r="B2" s="236"/>
    </row>
    <row r="3" spans="1:4" ht="23.25" customHeight="1" thickBot="1" x14ac:dyDescent="0.25">
      <c r="A3" s="727" t="s">
        <v>256</v>
      </c>
      <c r="B3" s="727"/>
    </row>
    <row r="4" spans="1:4" ht="23.25" customHeight="1" x14ac:dyDescent="0.2">
      <c r="A4" s="264" t="s">
        <v>274</v>
      </c>
      <c r="B4" s="373" t="s">
        <v>275</v>
      </c>
      <c r="C4" s="359"/>
      <c r="D4" s="265"/>
    </row>
    <row r="5" spans="1:4" ht="23.25" customHeight="1" x14ac:dyDescent="0.2">
      <c r="A5" s="266">
        <v>1200</v>
      </c>
      <c r="B5" s="374" t="s">
        <v>372</v>
      </c>
      <c r="C5" s="360" t="s">
        <v>94</v>
      </c>
      <c r="D5" s="372"/>
    </row>
    <row r="6" spans="1:4" s="45" customFormat="1" ht="30" customHeight="1" x14ac:dyDescent="0.2">
      <c r="A6" s="266">
        <v>1300</v>
      </c>
      <c r="B6" s="374" t="s">
        <v>268</v>
      </c>
      <c r="C6" s="360" t="s">
        <v>94</v>
      </c>
      <c r="D6" s="267"/>
    </row>
    <row r="7" spans="1:4" s="45" customFormat="1" ht="30" customHeight="1" x14ac:dyDescent="0.2">
      <c r="A7" s="266">
        <v>1400</v>
      </c>
      <c r="B7" s="374" t="s">
        <v>371</v>
      </c>
      <c r="C7" s="360" t="s">
        <v>94</v>
      </c>
      <c r="D7" s="267"/>
    </row>
    <row r="8" spans="1:4" s="45" customFormat="1" ht="30" customHeight="1" x14ac:dyDescent="0.2">
      <c r="A8" s="266">
        <v>1500</v>
      </c>
      <c r="B8" s="374" t="s">
        <v>267</v>
      </c>
      <c r="C8" s="360" t="s">
        <v>94</v>
      </c>
      <c r="D8" s="268"/>
    </row>
    <row r="9" spans="1:4" s="45" customFormat="1" ht="24" customHeight="1" x14ac:dyDescent="0.2">
      <c r="A9" s="266">
        <v>1700</v>
      </c>
      <c r="B9" s="374" t="s">
        <v>265</v>
      </c>
      <c r="C9" s="360" t="s">
        <v>94</v>
      </c>
      <c r="D9" s="267"/>
    </row>
    <row r="10" spans="1:4" s="45" customFormat="1" ht="24" customHeight="1" x14ac:dyDescent="0.2">
      <c r="A10" s="266">
        <v>1800</v>
      </c>
      <c r="B10" s="374" t="s">
        <v>266</v>
      </c>
      <c r="C10" s="360" t="s">
        <v>94</v>
      </c>
      <c r="D10" s="267"/>
    </row>
    <row r="11" spans="1:4" s="45" customFormat="1" ht="24" customHeight="1" x14ac:dyDescent="0.2">
      <c r="A11" s="266">
        <v>2100</v>
      </c>
      <c r="B11" s="374" t="s">
        <v>327</v>
      </c>
      <c r="C11" s="360" t="s">
        <v>94</v>
      </c>
      <c r="D11" s="267"/>
    </row>
    <row r="12" spans="1:4" s="45" customFormat="1" ht="24" customHeight="1" x14ac:dyDescent="0.2">
      <c r="A12" s="266">
        <v>2200</v>
      </c>
      <c r="B12" s="374" t="s">
        <v>326</v>
      </c>
      <c r="C12" s="360" t="s">
        <v>94</v>
      </c>
      <c r="D12" s="267"/>
    </row>
    <row r="13" spans="1:4" s="45" customFormat="1" ht="43.5" customHeight="1" x14ac:dyDescent="0.2">
      <c r="A13" s="266">
        <v>2300</v>
      </c>
      <c r="B13" s="374" t="s">
        <v>264</v>
      </c>
      <c r="C13" s="360" t="s">
        <v>94</v>
      </c>
      <c r="D13" s="267"/>
    </row>
    <row r="14" spans="1:4" s="45" customFormat="1" ht="26.25" customHeight="1" x14ac:dyDescent="0.2">
      <c r="A14" s="266">
        <v>3300</v>
      </c>
      <c r="B14" s="374" t="s">
        <v>263</v>
      </c>
      <c r="C14" s="360" t="s">
        <v>94</v>
      </c>
      <c r="D14" s="267"/>
    </row>
    <row r="15" spans="1:4" s="45" customFormat="1" ht="26.25" customHeight="1" x14ac:dyDescent="0.2">
      <c r="A15" s="266">
        <v>3400</v>
      </c>
      <c r="B15" s="375" t="s">
        <v>262</v>
      </c>
      <c r="C15" s="361" t="s">
        <v>94</v>
      </c>
      <c r="D15" s="267"/>
    </row>
    <row r="16" spans="1:4" s="45" customFormat="1" ht="26.25" customHeight="1" x14ac:dyDescent="0.2">
      <c r="A16" s="266">
        <v>3500</v>
      </c>
      <c r="B16" s="375" t="s">
        <v>337</v>
      </c>
      <c r="C16" s="361" t="s">
        <v>94</v>
      </c>
      <c r="D16" s="267"/>
    </row>
    <row r="17" spans="1:7" s="45" customFormat="1" ht="24.75" customHeight="1" x14ac:dyDescent="0.2">
      <c r="A17" s="266">
        <v>5100</v>
      </c>
      <c r="B17" s="374" t="s">
        <v>261</v>
      </c>
      <c r="C17" s="361" t="s">
        <v>94</v>
      </c>
      <c r="D17" s="267"/>
    </row>
    <row r="18" spans="1:7" s="45" customFormat="1" ht="24.75" customHeight="1" x14ac:dyDescent="0.2">
      <c r="A18" s="266">
        <v>5200</v>
      </c>
      <c r="B18" s="374" t="s">
        <v>352</v>
      </c>
      <c r="C18" s="361" t="s">
        <v>94</v>
      </c>
      <c r="D18" s="267"/>
    </row>
    <row r="19" spans="1:7" s="45" customFormat="1" ht="21.75" customHeight="1" x14ac:dyDescent="0.2">
      <c r="A19" s="266">
        <v>5600</v>
      </c>
      <c r="B19" s="374" t="s">
        <v>260</v>
      </c>
      <c r="C19" s="360" t="s">
        <v>94</v>
      </c>
      <c r="D19" s="267"/>
    </row>
    <row r="20" spans="1:7" s="45" customFormat="1" ht="23.25" customHeight="1" x14ac:dyDescent="0.2">
      <c r="A20" s="266">
        <v>5700</v>
      </c>
      <c r="B20" s="374" t="s">
        <v>259</v>
      </c>
      <c r="C20" s="360" t="s">
        <v>94</v>
      </c>
      <c r="D20" s="267"/>
    </row>
    <row r="21" spans="1:7" s="45" customFormat="1" ht="38.25" customHeight="1" x14ac:dyDescent="0.2">
      <c r="A21" s="266">
        <v>5900</v>
      </c>
      <c r="B21" s="374" t="s">
        <v>258</v>
      </c>
      <c r="C21" s="360" t="s">
        <v>94</v>
      </c>
      <c r="D21" s="267"/>
      <c r="F21" s="283"/>
      <c r="G21" s="283"/>
    </row>
    <row r="22" spans="1:7" s="45" customFormat="1" ht="38.25" customHeight="1" x14ac:dyDescent="0.2">
      <c r="A22" s="266">
        <v>7300</v>
      </c>
      <c r="B22" s="374" t="s">
        <v>421</v>
      </c>
      <c r="C22" s="360" t="s">
        <v>94</v>
      </c>
      <c r="D22" s="267"/>
      <c r="F22" s="283"/>
      <c r="G22" s="283"/>
    </row>
    <row r="23" spans="1:7" s="45" customFormat="1" ht="24" customHeight="1" thickBot="1" x14ac:dyDescent="0.25">
      <c r="A23" s="357">
        <v>8100</v>
      </c>
      <c r="B23" s="376" t="s">
        <v>257</v>
      </c>
      <c r="C23" s="362" t="s">
        <v>94</v>
      </c>
      <c r="D23" s="358"/>
      <c r="F23" s="283"/>
      <c r="G23" s="283"/>
    </row>
    <row r="24" spans="1:7" ht="20.25" customHeight="1" thickBot="1" x14ac:dyDescent="0.25">
      <c r="A24" s="282"/>
      <c r="B24" s="353" t="s">
        <v>271</v>
      </c>
      <c r="C24" s="355" t="s">
        <v>94</v>
      </c>
      <c r="D24" s="356"/>
      <c r="E24" s="20"/>
      <c r="F24" s="301"/>
      <c r="G24" s="301"/>
    </row>
    <row r="25" spans="1:7" ht="17.25" customHeight="1" thickBot="1" x14ac:dyDescent="0.25">
      <c r="A25" s="728" t="s">
        <v>272</v>
      </c>
      <c r="B25" s="729"/>
      <c r="C25" s="456" t="s">
        <v>94</v>
      </c>
      <c r="D25" s="354"/>
      <c r="F25" s="324"/>
      <c r="G25" s="301"/>
    </row>
    <row r="26" spans="1:7" ht="17.25" customHeight="1" thickBot="1" x14ac:dyDescent="0.25">
      <c r="A26" s="450"/>
      <c r="B26" s="460" t="s">
        <v>423</v>
      </c>
      <c r="C26" s="456" t="s">
        <v>94</v>
      </c>
      <c r="D26" s="354"/>
      <c r="F26" s="324"/>
      <c r="G26" s="301"/>
    </row>
    <row r="27" spans="1:7" ht="17.25" customHeight="1" thickBot="1" x14ac:dyDescent="0.25">
      <c r="A27" s="730" t="s">
        <v>424</v>
      </c>
      <c r="B27" s="731"/>
      <c r="C27" s="456" t="s">
        <v>94</v>
      </c>
      <c r="D27" s="354"/>
      <c r="F27" s="324"/>
      <c r="G27" s="301"/>
    </row>
    <row r="28" spans="1:7" ht="19.5" customHeight="1" thickBot="1" x14ac:dyDescent="0.25">
      <c r="A28" s="450" t="s">
        <v>420</v>
      </c>
      <c r="B28" s="451"/>
      <c r="C28" s="457" t="s">
        <v>94</v>
      </c>
      <c r="D28" s="452"/>
      <c r="F28" s="301"/>
      <c r="G28" s="301"/>
    </row>
    <row r="29" spans="1:7" ht="20.25" customHeight="1" thickBot="1" x14ac:dyDescent="0.25">
      <c r="A29" s="269" t="s">
        <v>422</v>
      </c>
      <c r="B29" s="270"/>
      <c r="C29" s="458" t="s">
        <v>94</v>
      </c>
      <c r="D29" s="271"/>
      <c r="F29" s="301"/>
      <c r="G29" s="301"/>
    </row>
    <row r="30" spans="1:7" ht="24.75" customHeight="1" thickBot="1" x14ac:dyDescent="0.25">
      <c r="A30" s="453" t="s">
        <v>273</v>
      </c>
      <c r="B30" s="454"/>
      <c r="C30" s="459" t="s">
        <v>94</v>
      </c>
      <c r="D30" s="455"/>
      <c r="F30" s="301"/>
      <c r="G30" s="301"/>
    </row>
  </sheetData>
  <mergeCells count="3">
    <mergeCell ref="A3:B3"/>
    <mergeCell ref="A25:B25"/>
    <mergeCell ref="A27:B27"/>
  </mergeCells>
  <phoneticPr fontId="2" type="noConversion"/>
  <pageMargins left="0.74803149606299213" right="0.59055118110236227" top="0.51181102362204722" bottom="0.94488188976377963" header="0.51181102362204722" footer="0.51181102362204722"/>
  <pageSetup paperSize="9" scale="92" firstPageNumber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22</vt:i4>
      </vt:variant>
    </vt:vector>
  </HeadingPairs>
  <TitlesOfParts>
    <vt:vector size="42" baseType="lpstr">
      <vt:lpstr>1200</vt:lpstr>
      <vt:lpstr>1300</vt:lpstr>
      <vt:lpstr>1400</vt:lpstr>
      <vt:lpstr>1500</vt:lpstr>
      <vt:lpstr>1700</vt:lpstr>
      <vt:lpstr>1800</vt:lpstr>
      <vt:lpstr>2100</vt:lpstr>
      <vt:lpstr>2200</vt:lpstr>
      <vt:lpstr>2300</vt:lpstr>
      <vt:lpstr>3300</vt:lpstr>
      <vt:lpstr>3400</vt:lpstr>
      <vt:lpstr>3500</vt:lpstr>
      <vt:lpstr>5100</vt:lpstr>
      <vt:lpstr>5200</vt:lpstr>
      <vt:lpstr>5600</vt:lpstr>
      <vt:lpstr>5700</vt:lpstr>
      <vt:lpstr>5900</vt:lpstr>
      <vt:lpstr>7300</vt:lpstr>
      <vt:lpstr>8100</vt:lpstr>
      <vt:lpstr>Summary A</vt:lpstr>
      <vt:lpstr>'1300'!Print_Area</vt:lpstr>
      <vt:lpstr>'1400'!Print_Area</vt:lpstr>
      <vt:lpstr>'1500'!Print_Area</vt:lpstr>
      <vt:lpstr>'2100'!Print_Area</vt:lpstr>
      <vt:lpstr>'2300'!Print_Area</vt:lpstr>
      <vt:lpstr>'3400'!Print_Area</vt:lpstr>
      <vt:lpstr>'5100'!Print_Area</vt:lpstr>
      <vt:lpstr>'5600'!Print_Area</vt:lpstr>
      <vt:lpstr>'5700'!Print_Area</vt:lpstr>
      <vt:lpstr>'7300'!Print_Area</vt:lpstr>
      <vt:lpstr>'Summary A'!Print_Area</vt:lpstr>
      <vt:lpstr>'1300'!Print_Titles</vt:lpstr>
      <vt:lpstr>'1400'!Print_Titles</vt:lpstr>
      <vt:lpstr>'1500'!Print_Titles</vt:lpstr>
      <vt:lpstr>'1700'!Print_Titles</vt:lpstr>
      <vt:lpstr>'1800'!Print_Titles</vt:lpstr>
      <vt:lpstr>'2100'!Print_Titles</vt:lpstr>
      <vt:lpstr>'2200'!Print_Titles</vt:lpstr>
      <vt:lpstr>'2300'!Print_Titles</vt:lpstr>
      <vt:lpstr>'3300'!Print_Titles</vt:lpstr>
      <vt:lpstr>'3400'!Print_Titles</vt:lpstr>
      <vt:lpstr>'8100'!Print_Titles</vt:lpstr>
    </vt:vector>
  </TitlesOfParts>
  <Company>BKS PTY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Abramvr</dc:creator>
  <cp:lastModifiedBy>Nhlanhla Dhlamini</cp:lastModifiedBy>
  <cp:lastPrinted>2023-02-09T12:37:11Z</cp:lastPrinted>
  <dcterms:created xsi:type="dcterms:W3CDTF">2007-11-21T06:30:06Z</dcterms:created>
  <dcterms:modified xsi:type="dcterms:W3CDTF">2023-10-26T11:01:16Z</dcterms:modified>
</cp:coreProperties>
</file>