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dbsaorg-my.sharepoint.com/personal/katlegol_dbsa_org/Documents/CTT Projects/RFP112.2024 PMU/RFP112.2024 Tender Invite/"/>
    </mc:Choice>
  </mc:AlternateContent>
  <xr:revisionPtr revIDLastSave="0" documentId="8_{7F15A539-7E55-45D5-9F30-49485DFDCA2C}" xr6:coauthVersionLast="47" xr6:coauthVersionMax="47" xr10:uidLastSave="{00000000-0000-0000-0000-000000000000}"/>
  <bookViews>
    <workbookView xWindow="-108" yWindow="-108" windowWidth="23256" windowHeight="14016" tabRatio="984" xr2:uid="{00000000-000D-0000-FFFF-FFFF00000000}"/>
  </bookViews>
  <sheets>
    <sheet name="Pricing Table - 2.5 Yrs" sheetId="15" r:id="rId1"/>
  </sheets>
  <definedNames>
    <definedName name="_xlnm.Print_Area" localSheetId="0">'Pricing Table - 2.5 Yrs'!$A$1:$J$86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15" l="1"/>
  <c r="G68" i="15"/>
  <c r="F68" i="15"/>
  <c r="I68" i="15" s="1"/>
  <c r="H67" i="15"/>
  <c r="G67" i="15"/>
  <c r="F67" i="15"/>
  <c r="H66" i="15"/>
  <c r="G66" i="15"/>
  <c r="F66" i="15"/>
  <c r="I66" i="15" s="1"/>
  <c r="H65" i="15"/>
  <c r="G65" i="15"/>
  <c r="F65" i="15"/>
  <c r="H64" i="15"/>
  <c r="G64" i="15"/>
  <c r="F64" i="15"/>
  <c r="I64" i="15" s="1"/>
  <c r="H63" i="15"/>
  <c r="G63" i="15"/>
  <c r="F63" i="15"/>
  <c r="H62" i="15"/>
  <c r="G62" i="15"/>
  <c r="F62" i="15"/>
  <c r="I62" i="15" s="1"/>
  <c r="H61" i="15"/>
  <c r="G61" i="15"/>
  <c r="F61" i="15"/>
  <c r="I61" i="15" s="1"/>
  <c r="H60" i="15"/>
  <c r="G60" i="15"/>
  <c r="F60" i="15"/>
  <c r="I60" i="15" s="1"/>
  <c r="H59" i="15"/>
  <c r="G59" i="15"/>
  <c r="F59" i="15"/>
  <c r="I59" i="15" s="1"/>
  <c r="H58" i="15"/>
  <c r="G58" i="15"/>
  <c r="F58" i="15"/>
  <c r="I58" i="15" s="1"/>
  <c r="H57" i="15"/>
  <c r="G57" i="15"/>
  <c r="F57" i="15"/>
  <c r="I57" i="15" s="1"/>
  <c r="H55" i="15"/>
  <c r="G55" i="15"/>
  <c r="F55" i="15"/>
  <c r="H54" i="15"/>
  <c r="G54" i="15"/>
  <c r="F54" i="15"/>
  <c r="I54" i="15" s="1"/>
  <c r="H53" i="15"/>
  <c r="G53" i="15"/>
  <c r="F53" i="15"/>
  <c r="H52" i="15"/>
  <c r="G52" i="15"/>
  <c r="F52" i="15"/>
  <c r="I52" i="15" s="1"/>
  <c r="H51" i="15"/>
  <c r="G51" i="15"/>
  <c r="F51" i="15"/>
  <c r="I51" i="15" l="1"/>
  <c r="I67" i="15"/>
  <c r="I63" i="15"/>
  <c r="I65" i="15"/>
  <c r="I55" i="15"/>
  <c r="I53" i="15"/>
  <c r="I69" i="15" l="1"/>
  <c r="I73" i="15" l="1"/>
  <c r="I79" i="15" s="1"/>
  <c r="G22" i="15"/>
  <c r="H22" i="15" s="1"/>
  <c r="G21" i="15"/>
  <c r="H21" i="15" s="1"/>
  <c r="G20" i="15"/>
  <c r="H20" i="15" s="1"/>
  <c r="G19" i="15"/>
  <c r="H19" i="15" s="1"/>
  <c r="G18" i="15"/>
  <c r="H18" i="15" s="1"/>
  <c r="G17" i="15"/>
  <c r="H17" i="15" s="1"/>
  <c r="G16" i="15"/>
  <c r="H16" i="15" s="1"/>
  <c r="G15" i="15"/>
  <c r="H15" i="15" s="1"/>
  <c r="G14" i="15"/>
  <c r="H14" i="15" s="1"/>
  <c r="I14" i="15" s="1"/>
  <c r="G13" i="15"/>
  <c r="H13" i="15" s="1"/>
  <c r="G12" i="15"/>
  <c r="H12" i="15" s="1"/>
  <c r="I12" i="15" s="1"/>
  <c r="G11" i="15"/>
  <c r="H11" i="15" s="1"/>
  <c r="G9" i="15"/>
  <c r="H9" i="15" s="1"/>
  <c r="I9" i="15" s="1"/>
  <c r="G8" i="15"/>
  <c r="H8" i="15" s="1"/>
  <c r="G7" i="15"/>
  <c r="H7" i="15" s="1"/>
  <c r="G6" i="15"/>
  <c r="H6" i="15" s="1"/>
  <c r="G5" i="15"/>
  <c r="H5" i="15" s="1"/>
  <c r="I74" i="15" l="1"/>
  <c r="I75" i="15" s="1"/>
  <c r="I80" i="15"/>
  <c r="I81" i="15" s="1"/>
  <c r="I6" i="15"/>
  <c r="I7" i="15"/>
  <c r="I11" i="15"/>
  <c r="I13" i="15"/>
  <c r="I15" i="15"/>
  <c r="I16" i="15"/>
  <c r="I17" i="15"/>
  <c r="I18" i="15"/>
  <c r="I19" i="15"/>
  <c r="I20" i="15"/>
  <c r="I21" i="15"/>
  <c r="I22" i="15"/>
  <c r="I5" i="15"/>
  <c r="I8" i="15"/>
  <c r="I76" i="15" l="1"/>
  <c r="I77" i="15" s="1"/>
</calcChain>
</file>

<file path=xl/sharedStrings.xml><?xml version="1.0" encoding="utf-8"?>
<sst xmlns="http://schemas.openxmlformats.org/spreadsheetml/2006/main" count="162" uniqueCount="67">
  <si>
    <t>No.</t>
  </si>
  <si>
    <t>Resource</t>
  </si>
  <si>
    <t>Quantity</t>
  </si>
  <si>
    <t>Architect</t>
  </si>
  <si>
    <t>Quantity Surveyor</t>
  </si>
  <si>
    <t>Civil / Structural Engineer</t>
  </si>
  <si>
    <t>Electrical Engineer</t>
  </si>
  <si>
    <t>Mechanical Engineer</t>
  </si>
  <si>
    <t>Year 1</t>
  </si>
  <si>
    <t>Year 2</t>
  </si>
  <si>
    <t>Category</t>
  </si>
  <si>
    <t>Operational</t>
  </si>
  <si>
    <t>Technical</t>
  </si>
  <si>
    <t>SHEQ Specialist (Health &amp; Safety)</t>
  </si>
  <si>
    <t>Year 1
(EXCL. VAT)</t>
  </si>
  <si>
    <t>a</t>
  </si>
  <si>
    <t>b</t>
  </si>
  <si>
    <t>c</t>
  </si>
  <si>
    <t>d</t>
  </si>
  <si>
    <t>e</t>
  </si>
  <si>
    <t>f</t>
  </si>
  <si>
    <t>g</t>
  </si>
  <si>
    <t xml:space="preserve">No. </t>
  </si>
  <si>
    <t>Year 2
(EXCL. VAT)</t>
  </si>
  <si>
    <r>
      <t>Item &amp; Description</t>
    </r>
    <r>
      <rPr>
        <i/>
        <sz val="11"/>
        <color indexed="8"/>
        <rFont val="Arial"/>
        <family val="2"/>
      </rPr>
      <t xml:space="preserve"> (Calculation references are from Item Numbers in this Table D only) </t>
    </r>
  </si>
  <si>
    <r>
      <rPr>
        <b/>
        <sz val="11"/>
        <color indexed="8"/>
        <rFont val="Arial"/>
        <family val="2"/>
      </rPr>
      <t xml:space="preserve">VAT at 15% </t>
    </r>
    <r>
      <rPr>
        <i/>
        <sz val="11"/>
        <color indexed="8"/>
        <rFont val="Arial"/>
        <family val="2"/>
      </rPr>
      <t>[= Sub-Total 1 x 15%]</t>
    </r>
  </si>
  <si>
    <r>
      <rPr>
        <b/>
        <sz val="11"/>
        <color indexed="8"/>
        <rFont val="Arial"/>
        <family val="2"/>
      </rPr>
      <t>Allowance for Disbursements at 10% of Professional Fee</t>
    </r>
    <r>
      <rPr>
        <sz val="11"/>
        <color indexed="8"/>
        <rFont val="Arial"/>
        <family val="2"/>
      </rPr>
      <t xml:space="preserve"> </t>
    </r>
    <r>
      <rPr>
        <i/>
        <sz val="11"/>
        <color indexed="8"/>
        <rFont val="Arial"/>
        <family val="2"/>
      </rPr>
      <t>[= (Item 1) x 10%]</t>
    </r>
  </si>
  <si>
    <t>PMU Manager / Lead</t>
  </si>
  <si>
    <t>Project Accountant</t>
  </si>
  <si>
    <t>Infrastructure Procurement Specialist</t>
  </si>
  <si>
    <t>Provincial Coordinator</t>
  </si>
  <si>
    <t>District Coordinator</t>
  </si>
  <si>
    <t>Specialist</t>
  </si>
  <si>
    <t>Contracts Management Specialist</t>
  </si>
  <si>
    <t>PMU Administrator</t>
  </si>
  <si>
    <t>Total Estimated no. of Hours = sum (a:c)</t>
  </si>
  <si>
    <t>Draw-down Resources for IDMS Gate Reviews and Special Interventions (As and When Required)</t>
  </si>
  <si>
    <t>Education Infrastructure Policy Technical Development Specialist including Special Schools</t>
  </si>
  <si>
    <t>Information Systems Specialist (EFMS &amp; GIS)</t>
  </si>
  <si>
    <t>Document Management System Specialist</t>
  </si>
  <si>
    <t>Communication Officer</t>
  </si>
  <si>
    <t>h = a x e x Quantity</t>
  </si>
  <si>
    <t>j = b x f x Quantity</t>
  </si>
  <si>
    <t>k = c x g x Quantity</t>
  </si>
  <si>
    <t>m = sum (h:k)</t>
  </si>
  <si>
    <r>
      <rPr>
        <b/>
        <sz val="11"/>
        <color indexed="8"/>
        <rFont val="Arial"/>
        <family val="2"/>
      </rPr>
      <t xml:space="preserve">Total Tendered Professional Fee </t>
    </r>
    <r>
      <rPr>
        <sz val="11"/>
        <color indexed="8"/>
        <rFont val="Arial"/>
        <family val="2"/>
      </rPr>
      <t xml:space="preserve"> </t>
    </r>
    <r>
      <rPr>
        <i/>
        <sz val="11"/>
        <color indexed="8"/>
        <rFont val="Arial"/>
        <family val="2"/>
      </rPr>
      <t xml:space="preserve">(from Column </t>
    </r>
    <r>
      <rPr>
        <b/>
        <i/>
        <sz val="11"/>
        <color indexed="8"/>
        <rFont val="Arial"/>
        <family val="2"/>
      </rPr>
      <t>m</t>
    </r>
    <r>
      <rPr>
        <i/>
        <sz val="11"/>
        <color indexed="8"/>
        <rFont val="Arial"/>
        <family val="2"/>
      </rPr>
      <t xml:space="preserve"> above i.e. Total Amount for Resources in Table C)   </t>
    </r>
  </si>
  <si>
    <r>
      <rPr>
        <b/>
        <sz val="11"/>
        <color indexed="8"/>
        <rFont val="Arial"/>
        <family val="2"/>
      </rPr>
      <t>Client Contingency Allowance at 5% of Professional Fee</t>
    </r>
    <r>
      <rPr>
        <sz val="11"/>
        <color indexed="8"/>
        <rFont val="Arial"/>
        <family val="2"/>
      </rPr>
      <t xml:space="preserve"> </t>
    </r>
    <r>
      <rPr>
        <i/>
        <sz val="11"/>
        <color indexed="8"/>
        <rFont val="Arial"/>
        <family val="2"/>
      </rPr>
      <t xml:space="preserve">[= (Item 1) x 5%] </t>
    </r>
  </si>
  <si>
    <t>TABLE A: REQUIRED RESOURCES &amp; PLANNED  UTILISATION</t>
  </si>
  <si>
    <t>TABLE B: TENDERED RESOURCE RATES PER YEAR</t>
  </si>
  <si>
    <t>TABLE C: TENDERED FEES COST CALCULATION &amp; AMOUNT</t>
  </si>
  <si>
    <t>No. of Hours &amp; Planned Utilisation for Resources</t>
  </si>
  <si>
    <t>NAME OF BIDDER'S AUTHORISED SIGNATORY........................................................................           SIGNED ON BEHALF OF BIDDER: ……………………........…...............              Date:...............................................</t>
  </si>
  <si>
    <t>Fees Amount per Resource</t>
  </si>
  <si>
    <t xml:space="preserve">Total Tendered Professional Fee   </t>
  </si>
  <si>
    <t>Bidders to ensure that each line item is priced for. Items for zero values must be indicated as such or will be presumed to be zero if not completed.</t>
  </si>
  <si>
    <t xml:space="preserve">I, the undersigned, do hereby declare that the above is a proper pricing data forming part of this Contract Document upon which my/our tender is based </t>
  </si>
  <si>
    <t>Year 3
(6 months)</t>
  </si>
  <si>
    <t>Year 3 (6 months)
(EXCL. VAT)</t>
  </si>
  <si>
    <t>Total for 2,5 Years 
(EXCL Vat)</t>
  </si>
  <si>
    <t>Tendered Rate per Hour for Resources</t>
  </si>
  <si>
    <r>
      <t xml:space="preserve">SubTotal 1 </t>
    </r>
    <r>
      <rPr>
        <i/>
        <sz val="11"/>
        <color indexed="8"/>
        <rFont val="Arial"/>
        <family val="2"/>
      </rPr>
      <t>[= Sum of Items (1+2)]</t>
    </r>
    <r>
      <rPr>
        <b/>
        <sz val="11"/>
        <color indexed="8"/>
        <rFont val="Arial"/>
        <family val="2"/>
      </rPr>
      <t xml:space="preserve">     </t>
    </r>
  </si>
  <si>
    <r>
      <t xml:space="preserve">Total Tendered Amount  carried to Form of Offer </t>
    </r>
    <r>
      <rPr>
        <i/>
        <sz val="12"/>
        <color indexed="8"/>
        <rFont val="Arial"/>
        <family val="2"/>
      </rPr>
      <t>[= Sum of Items 3+4]</t>
    </r>
    <r>
      <rPr>
        <b/>
        <sz val="12"/>
        <color indexed="8"/>
        <rFont val="Arial"/>
        <family val="2"/>
      </rPr>
      <t xml:space="preserve">    </t>
    </r>
  </si>
  <si>
    <r>
      <rPr>
        <b/>
        <sz val="11"/>
        <color indexed="8"/>
        <rFont val="Arial"/>
        <family val="2"/>
      </rPr>
      <t xml:space="preserve">VAT at 15% </t>
    </r>
    <r>
      <rPr>
        <i/>
        <sz val="11"/>
        <color indexed="8"/>
        <rFont val="Arial"/>
        <family val="2"/>
      </rPr>
      <t>[= Item 6 x 15%]</t>
    </r>
  </si>
  <si>
    <t>Amount</t>
  </si>
  <si>
    <r>
      <rPr>
        <b/>
        <sz val="12"/>
        <color indexed="8"/>
        <rFont val="Arial"/>
        <family val="2"/>
      </rPr>
      <t xml:space="preserve">Client Contingency Allowance </t>
    </r>
    <r>
      <rPr>
        <i/>
        <sz val="12"/>
        <color indexed="8"/>
        <rFont val="Arial"/>
        <family val="2"/>
      </rPr>
      <t xml:space="preserve">[=Sum of Item (6+7)] </t>
    </r>
  </si>
  <si>
    <t>TABLE D: CALCULATION  OF TOTAL TENDERED AMOUNT &amp; CONTINGENCY ALLOWANCE</t>
  </si>
  <si>
    <t>RFP112/2024: APPOINTMENT OF A PROFESSIONAL SERVICE PROVIDER FOR THE ESTABLISHMENT OF AN EDUCATION INFRASTRUCTURE PROGRAMME MANAGEMENT UNIT (PMU) FOR THE DEPARTMENT OF BASIC EDUCATION (DBE) FOR A PERIOD OF TWO &amp; A HALF (2,5)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</si>
</sst>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 Narrow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rgb="FFFF000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82"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vertical="center"/>
    </xf>
    <xf numFmtId="164" fontId="9" fillId="3" borderId="3" xfId="1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0" fillId="0" borderId="3" xfId="0" applyFont="1" applyBorder="1" applyAlignment="1">
      <alignment horizontal="center"/>
    </xf>
    <xf numFmtId="0" fontId="9" fillId="0" borderId="16" xfId="0" applyFont="1" applyBorder="1"/>
    <xf numFmtId="0" fontId="9" fillId="0" borderId="6" xfId="0" applyFont="1" applyBorder="1"/>
    <xf numFmtId="0" fontId="9" fillId="0" borderId="17" xfId="0" applyFont="1" applyBorder="1"/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11" fillId="0" borderId="0" xfId="1" applyFont="1" applyBorder="1" applyProtection="1"/>
    <xf numFmtId="0" fontId="16" fillId="2" borderId="1" xfId="0" applyFont="1" applyFill="1" applyBorder="1" applyAlignment="1">
      <alignment horizontal="center"/>
    </xf>
    <xf numFmtId="164" fontId="9" fillId="0" borderId="3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14" fillId="0" borderId="4" xfId="0" applyNumberFormat="1" applyFont="1" applyBorder="1" applyAlignment="1">
      <alignment horizontal="right" vertical="center"/>
    </xf>
    <xf numFmtId="164" fontId="11" fillId="0" borderId="0" xfId="0" applyNumberFormat="1" applyFont="1"/>
    <xf numFmtId="0" fontId="10" fillId="4" borderId="18" xfId="0" applyFont="1" applyFill="1" applyBorder="1" applyAlignment="1">
      <alignment horizont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164" fontId="11" fillId="4" borderId="3" xfId="0" applyNumberFormat="1" applyFont="1" applyFill="1" applyBorder="1"/>
    <xf numFmtId="164" fontId="17" fillId="4" borderId="3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5" fillId="0" borderId="0" xfId="0" applyFont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7" fillId="4" borderId="3" xfId="0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9" fillId="4" borderId="3" xfId="0" applyFont="1" applyFill="1" applyBorder="1" applyAlignment="1">
      <alignment horizontal="right" vertical="center"/>
    </xf>
    <xf numFmtId="0" fontId="20" fillId="4" borderId="3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0" fillId="6" borderId="14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C101-8F35-46E3-96F5-7BC52F51AE9A}">
  <sheetPr>
    <tabColor theme="9" tint="-0.249977111117893"/>
  </sheetPr>
  <dimension ref="B1:M85"/>
  <sheetViews>
    <sheetView showGridLines="0" tabSelected="1" topLeftCell="A27" zoomScaleNormal="100" zoomScaleSheetLayoutView="100" workbookViewId="0">
      <selection activeCell="H40" sqref="H40"/>
    </sheetView>
  </sheetViews>
  <sheetFormatPr defaultColWidth="9.109375" defaultRowHeight="13.8" x14ac:dyDescent="0.25"/>
  <cols>
    <col min="1" max="1" width="1.5546875" style="2" customWidth="1"/>
    <col min="2" max="2" width="5.109375" style="1" customWidth="1"/>
    <col min="3" max="3" width="13" style="2" customWidth="1"/>
    <col min="4" max="4" width="46.44140625" style="2" customWidth="1"/>
    <col min="5" max="5" width="9.6640625" style="1" customWidth="1"/>
    <col min="6" max="6" width="20.44140625" style="2" bestFit="1" customWidth="1"/>
    <col min="7" max="7" width="20" style="2" bestFit="1" customWidth="1"/>
    <col min="8" max="8" width="19.6640625" style="2" bestFit="1" customWidth="1"/>
    <col min="9" max="9" width="21.6640625" style="2" customWidth="1"/>
    <col min="10" max="10" width="1.44140625" style="2" customWidth="1"/>
    <col min="11" max="16384" width="9.109375" style="2"/>
  </cols>
  <sheetData>
    <row r="1" spans="2:9" ht="36" customHeight="1" thickBot="1" x14ac:dyDescent="0.3">
      <c r="B1" s="60" t="s">
        <v>66</v>
      </c>
      <c r="C1" s="60"/>
      <c r="D1" s="60"/>
      <c r="E1" s="60"/>
      <c r="F1" s="60"/>
      <c r="G1" s="60"/>
      <c r="H1" s="60"/>
      <c r="I1" s="60"/>
    </row>
    <row r="2" spans="2:9" ht="14.4" thickBot="1" x14ac:dyDescent="0.3">
      <c r="B2" s="61" t="s">
        <v>47</v>
      </c>
      <c r="C2" s="62"/>
      <c r="D2" s="62"/>
      <c r="E2" s="63"/>
      <c r="F2" s="66" t="s">
        <v>50</v>
      </c>
      <c r="G2" s="67"/>
      <c r="H2" s="67"/>
      <c r="I2" s="68"/>
    </row>
    <row r="3" spans="2:9" ht="14.4" thickBot="1" x14ac:dyDescent="0.3">
      <c r="B3" s="64"/>
      <c r="C3" s="65"/>
      <c r="D3" s="65"/>
      <c r="E3" s="65"/>
      <c r="F3" s="8" t="s">
        <v>15</v>
      </c>
      <c r="G3" s="8" t="s">
        <v>16</v>
      </c>
      <c r="H3" s="8" t="s">
        <v>17</v>
      </c>
      <c r="I3" s="8" t="s">
        <v>18</v>
      </c>
    </row>
    <row r="4" spans="2:9" s="3" customFormat="1" ht="37.5" customHeight="1" x14ac:dyDescent="0.3">
      <c r="B4" s="9" t="s">
        <v>0</v>
      </c>
      <c r="C4" s="10" t="s">
        <v>10</v>
      </c>
      <c r="D4" s="10" t="s">
        <v>1</v>
      </c>
      <c r="E4" s="10" t="s">
        <v>2</v>
      </c>
      <c r="F4" s="9" t="s">
        <v>8</v>
      </c>
      <c r="G4" s="9" t="s">
        <v>9</v>
      </c>
      <c r="H4" s="11" t="s">
        <v>56</v>
      </c>
      <c r="I4" s="11" t="s">
        <v>35</v>
      </c>
    </row>
    <row r="5" spans="2:9" x14ac:dyDescent="0.25">
      <c r="B5" s="12">
        <v>1</v>
      </c>
      <c r="C5" s="13" t="s">
        <v>12</v>
      </c>
      <c r="D5" s="13" t="s">
        <v>27</v>
      </c>
      <c r="E5" s="12">
        <v>1</v>
      </c>
      <c r="F5" s="12">
        <v>1800</v>
      </c>
      <c r="G5" s="12">
        <f>F5</f>
        <v>1800</v>
      </c>
      <c r="H5" s="12">
        <f>G5/2</f>
        <v>900</v>
      </c>
      <c r="I5" s="14">
        <f>SUM(F5:H5)</f>
        <v>4500</v>
      </c>
    </row>
    <row r="6" spans="2:9" x14ac:dyDescent="0.25">
      <c r="B6" s="12">
        <v>2</v>
      </c>
      <c r="C6" s="13" t="s">
        <v>12</v>
      </c>
      <c r="D6" s="13" t="s">
        <v>28</v>
      </c>
      <c r="E6" s="12">
        <v>1</v>
      </c>
      <c r="F6" s="12">
        <v>1800</v>
      </c>
      <c r="G6" s="12">
        <f t="shared" ref="G6:G9" si="0">F6</f>
        <v>1800</v>
      </c>
      <c r="H6" s="12">
        <f t="shared" ref="H6:H22" si="1">G6/2</f>
        <v>900</v>
      </c>
      <c r="I6" s="14">
        <f t="shared" ref="I6:I22" si="2">SUM(F6:H6)</f>
        <v>4500</v>
      </c>
    </row>
    <row r="7" spans="2:9" x14ac:dyDescent="0.25">
      <c r="B7" s="12">
        <v>3</v>
      </c>
      <c r="C7" s="13" t="s">
        <v>12</v>
      </c>
      <c r="D7" s="13" t="s">
        <v>29</v>
      </c>
      <c r="E7" s="12">
        <v>1</v>
      </c>
      <c r="F7" s="12">
        <v>1800</v>
      </c>
      <c r="G7" s="12">
        <f t="shared" si="0"/>
        <v>1800</v>
      </c>
      <c r="H7" s="12">
        <f t="shared" si="1"/>
        <v>900</v>
      </c>
      <c r="I7" s="14">
        <f t="shared" si="2"/>
        <v>4500</v>
      </c>
    </row>
    <row r="8" spans="2:9" x14ac:dyDescent="0.25">
      <c r="B8" s="12">
        <v>4</v>
      </c>
      <c r="C8" s="13" t="s">
        <v>12</v>
      </c>
      <c r="D8" s="13" t="s">
        <v>30</v>
      </c>
      <c r="E8" s="12">
        <v>2</v>
      </c>
      <c r="F8" s="12">
        <v>1800</v>
      </c>
      <c r="G8" s="12">
        <f t="shared" si="0"/>
        <v>1800</v>
      </c>
      <c r="H8" s="12">
        <f t="shared" si="1"/>
        <v>900</v>
      </c>
      <c r="I8" s="14">
        <f t="shared" si="2"/>
        <v>4500</v>
      </c>
    </row>
    <row r="9" spans="2:9" x14ac:dyDescent="0.25">
      <c r="B9" s="12">
        <v>5</v>
      </c>
      <c r="C9" s="13" t="s">
        <v>12</v>
      </c>
      <c r="D9" s="13" t="s">
        <v>31</v>
      </c>
      <c r="E9" s="12">
        <v>12</v>
      </c>
      <c r="F9" s="12">
        <v>1800</v>
      </c>
      <c r="G9" s="12">
        <f t="shared" si="0"/>
        <v>1800</v>
      </c>
      <c r="H9" s="12">
        <f t="shared" si="1"/>
        <v>900</v>
      </c>
      <c r="I9" s="14">
        <f t="shared" si="2"/>
        <v>4500</v>
      </c>
    </row>
    <row r="10" spans="2:9" x14ac:dyDescent="0.25">
      <c r="B10" s="12"/>
      <c r="C10" s="13"/>
      <c r="D10" s="15" t="s">
        <v>36</v>
      </c>
      <c r="E10" s="16"/>
      <c r="F10" s="16"/>
      <c r="G10" s="16"/>
      <c r="H10" s="12"/>
      <c r="I10" s="17"/>
    </row>
    <row r="11" spans="2:9" x14ac:dyDescent="0.25">
      <c r="B11" s="12">
        <v>6</v>
      </c>
      <c r="C11" s="13" t="s">
        <v>12</v>
      </c>
      <c r="D11" s="13" t="s">
        <v>3</v>
      </c>
      <c r="E11" s="12">
        <v>2</v>
      </c>
      <c r="F11" s="12">
        <v>1800</v>
      </c>
      <c r="G11" s="12">
        <f t="shared" ref="G11:G22" si="3">F11</f>
        <v>1800</v>
      </c>
      <c r="H11" s="12">
        <f t="shared" si="1"/>
        <v>900</v>
      </c>
      <c r="I11" s="14">
        <f t="shared" si="2"/>
        <v>4500</v>
      </c>
    </row>
    <row r="12" spans="2:9" x14ac:dyDescent="0.25">
      <c r="B12" s="12">
        <v>7</v>
      </c>
      <c r="C12" s="13" t="s">
        <v>12</v>
      </c>
      <c r="D12" s="13" t="s">
        <v>4</v>
      </c>
      <c r="E12" s="12">
        <v>6</v>
      </c>
      <c r="F12" s="12">
        <v>1800</v>
      </c>
      <c r="G12" s="12">
        <f t="shared" si="3"/>
        <v>1800</v>
      </c>
      <c r="H12" s="12">
        <f t="shared" si="1"/>
        <v>900</v>
      </c>
      <c r="I12" s="14">
        <f t="shared" si="2"/>
        <v>4500</v>
      </c>
    </row>
    <row r="13" spans="2:9" x14ac:dyDescent="0.25">
      <c r="B13" s="12">
        <v>8</v>
      </c>
      <c r="C13" s="13" t="s">
        <v>12</v>
      </c>
      <c r="D13" s="13" t="s">
        <v>5</v>
      </c>
      <c r="E13" s="12">
        <v>2</v>
      </c>
      <c r="F13" s="12">
        <v>1800</v>
      </c>
      <c r="G13" s="12">
        <f t="shared" si="3"/>
        <v>1800</v>
      </c>
      <c r="H13" s="12">
        <f t="shared" si="1"/>
        <v>900</v>
      </c>
      <c r="I13" s="14">
        <f t="shared" si="2"/>
        <v>4500</v>
      </c>
    </row>
    <row r="14" spans="2:9" x14ac:dyDescent="0.25">
      <c r="B14" s="12">
        <v>9</v>
      </c>
      <c r="C14" s="13" t="s">
        <v>12</v>
      </c>
      <c r="D14" s="13" t="s">
        <v>6</v>
      </c>
      <c r="E14" s="12">
        <v>1</v>
      </c>
      <c r="F14" s="12">
        <v>900</v>
      </c>
      <c r="G14" s="12">
        <f t="shared" si="3"/>
        <v>900</v>
      </c>
      <c r="H14" s="12">
        <f t="shared" si="1"/>
        <v>450</v>
      </c>
      <c r="I14" s="14">
        <f t="shared" si="2"/>
        <v>2250</v>
      </c>
    </row>
    <row r="15" spans="2:9" x14ac:dyDescent="0.25">
      <c r="B15" s="12">
        <v>10</v>
      </c>
      <c r="C15" s="13" t="s">
        <v>12</v>
      </c>
      <c r="D15" s="18" t="s">
        <v>7</v>
      </c>
      <c r="E15" s="12">
        <v>1</v>
      </c>
      <c r="F15" s="12">
        <v>900</v>
      </c>
      <c r="G15" s="12">
        <f t="shared" si="3"/>
        <v>900</v>
      </c>
      <c r="H15" s="12">
        <f t="shared" si="1"/>
        <v>450</v>
      </c>
      <c r="I15" s="14">
        <f t="shared" si="2"/>
        <v>2250</v>
      </c>
    </row>
    <row r="16" spans="2:9" x14ac:dyDescent="0.25">
      <c r="B16" s="12">
        <v>11</v>
      </c>
      <c r="C16" s="13" t="s">
        <v>12</v>
      </c>
      <c r="D16" s="13" t="s">
        <v>13</v>
      </c>
      <c r="E16" s="12">
        <v>1</v>
      </c>
      <c r="F16" s="12">
        <v>900</v>
      </c>
      <c r="G16" s="12">
        <f t="shared" si="3"/>
        <v>900</v>
      </c>
      <c r="H16" s="12">
        <f t="shared" si="1"/>
        <v>450</v>
      </c>
      <c r="I16" s="14">
        <f t="shared" si="2"/>
        <v>2250</v>
      </c>
    </row>
    <row r="17" spans="2:9" s="5" customFormat="1" ht="26.4" customHeight="1" x14ac:dyDescent="0.25">
      <c r="B17" s="19">
        <v>12</v>
      </c>
      <c r="C17" s="20" t="s">
        <v>32</v>
      </c>
      <c r="D17" s="21" t="s">
        <v>37</v>
      </c>
      <c r="E17" s="19">
        <v>1</v>
      </c>
      <c r="F17" s="19">
        <v>900</v>
      </c>
      <c r="G17" s="19">
        <f t="shared" si="3"/>
        <v>900</v>
      </c>
      <c r="H17" s="12">
        <f t="shared" si="1"/>
        <v>450</v>
      </c>
      <c r="I17" s="22">
        <f t="shared" si="2"/>
        <v>2250</v>
      </c>
    </row>
    <row r="18" spans="2:9" x14ac:dyDescent="0.25">
      <c r="B18" s="12">
        <v>13</v>
      </c>
      <c r="C18" s="13" t="s">
        <v>32</v>
      </c>
      <c r="D18" s="13" t="s">
        <v>33</v>
      </c>
      <c r="E18" s="12">
        <v>1</v>
      </c>
      <c r="F18" s="12">
        <v>1800</v>
      </c>
      <c r="G18" s="12">
        <f t="shared" si="3"/>
        <v>1800</v>
      </c>
      <c r="H18" s="12">
        <f t="shared" si="1"/>
        <v>900</v>
      </c>
      <c r="I18" s="14">
        <f t="shared" si="2"/>
        <v>4500</v>
      </c>
    </row>
    <row r="19" spans="2:9" x14ac:dyDescent="0.25">
      <c r="B19" s="12">
        <v>14</v>
      </c>
      <c r="C19" s="13" t="s">
        <v>11</v>
      </c>
      <c r="D19" s="13" t="s">
        <v>40</v>
      </c>
      <c r="E19" s="12">
        <v>1</v>
      </c>
      <c r="F19" s="12">
        <v>1800</v>
      </c>
      <c r="G19" s="12">
        <f t="shared" si="3"/>
        <v>1800</v>
      </c>
      <c r="H19" s="12">
        <f t="shared" si="1"/>
        <v>900</v>
      </c>
      <c r="I19" s="14">
        <f t="shared" si="2"/>
        <v>4500</v>
      </c>
    </row>
    <row r="20" spans="2:9" x14ac:dyDescent="0.25">
      <c r="B20" s="12">
        <v>15</v>
      </c>
      <c r="C20" s="13" t="s">
        <v>11</v>
      </c>
      <c r="D20" s="13" t="s">
        <v>34</v>
      </c>
      <c r="E20" s="12">
        <v>1</v>
      </c>
      <c r="F20" s="12">
        <v>1800</v>
      </c>
      <c r="G20" s="12">
        <f t="shared" si="3"/>
        <v>1800</v>
      </c>
      <c r="H20" s="12">
        <f t="shared" si="1"/>
        <v>900</v>
      </c>
      <c r="I20" s="14">
        <f t="shared" si="2"/>
        <v>4500</v>
      </c>
    </row>
    <row r="21" spans="2:9" x14ac:dyDescent="0.25">
      <c r="B21" s="12">
        <v>16</v>
      </c>
      <c r="C21" s="13" t="s">
        <v>11</v>
      </c>
      <c r="D21" s="13" t="s">
        <v>38</v>
      </c>
      <c r="E21" s="12">
        <v>1</v>
      </c>
      <c r="F21" s="12">
        <v>1800</v>
      </c>
      <c r="G21" s="12">
        <f t="shared" si="3"/>
        <v>1800</v>
      </c>
      <c r="H21" s="12">
        <f t="shared" si="1"/>
        <v>900</v>
      </c>
      <c r="I21" s="14">
        <f t="shared" si="2"/>
        <v>4500</v>
      </c>
    </row>
    <row r="22" spans="2:9" x14ac:dyDescent="0.25">
      <c r="B22" s="12">
        <v>17</v>
      </c>
      <c r="C22" s="13" t="s">
        <v>11</v>
      </c>
      <c r="D22" s="13" t="s">
        <v>39</v>
      </c>
      <c r="E22" s="12">
        <v>1</v>
      </c>
      <c r="F22" s="12">
        <v>1800</v>
      </c>
      <c r="G22" s="12">
        <f t="shared" si="3"/>
        <v>1800</v>
      </c>
      <c r="H22" s="12">
        <f t="shared" si="1"/>
        <v>900</v>
      </c>
      <c r="I22" s="14">
        <f t="shared" si="2"/>
        <v>4500</v>
      </c>
    </row>
    <row r="23" spans="2:9" x14ac:dyDescent="0.25">
      <c r="B23" s="23"/>
      <c r="C23" s="18"/>
      <c r="D23" s="18"/>
      <c r="E23" s="23"/>
      <c r="F23" s="23"/>
      <c r="G23" s="23"/>
      <c r="H23" s="23"/>
      <c r="I23" s="24"/>
    </row>
    <row r="24" spans="2:9" ht="14.4" thickBot="1" x14ac:dyDescent="0.3">
      <c r="B24" s="23"/>
      <c r="C24" s="18"/>
      <c r="D24" s="18"/>
      <c r="E24" s="23"/>
      <c r="F24" s="18"/>
      <c r="G24" s="18"/>
      <c r="H24" s="18"/>
      <c r="I24" s="18"/>
    </row>
    <row r="25" spans="2:9" ht="14.4" thickBot="1" x14ac:dyDescent="0.3">
      <c r="B25" s="69" t="s">
        <v>48</v>
      </c>
      <c r="C25" s="70"/>
      <c r="D25" s="70"/>
      <c r="E25" s="71"/>
      <c r="F25" s="66" t="s">
        <v>59</v>
      </c>
      <c r="G25" s="67"/>
      <c r="H25" s="68"/>
      <c r="I25" s="18"/>
    </row>
    <row r="26" spans="2:9" ht="14.4" thickBot="1" x14ac:dyDescent="0.3">
      <c r="B26" s="72"/>
      <c r="C26" s="73"/>
      <c r="D26" s="73"/>
      <c r="E26" s="73"/>
      <c r="F26" s="8" t="s">
        <v>19</v>
      </c>
      <c r="G26" s="8" t="s">
        <v>20</v>
      </c>
      <c r="H26" s="8" t="s">
        <v>21</v>
      </c>
      <c r="I26" s="18"/>
    </row>
    <row r="27" spans="2:9" ht="27.6" x14ac:dyDescent="0.25">
      <c r="B27" s="9" t="s">
        <v>0</v>
      </c>
      <c r="C27" s="10" t="s">
        <v>10</v>
      </c>
      <c r="D27" s="9" t="s">
        <v>1</v>
      </c>
      <c r="E27" s="9" t="s">
        <v>2</v>
      </c>
      <c r="F27" s="25" t="s">
        <v>14</v>
      </c>
      <c r="G27" s="25" t="s">
        <v>23</v>
      </c>
      <c r="H27" s="25" t="s">
        <v>57</v>
      </c>
      <c r="I27" s="18"/>
    </row>
    <row r="28" spans="2:9" x14ac:dyDescent="0.25">
      <c r="B28" s="19">
        <v>1</v>
      </c>
      <c r="C28" s="20" t="s">
        <v>12</v>
      </c>
      <c r="D28" s="20" t="s">
        <v>27</v>
      </c>
      <c r="E28" s="19">
        <v>1</v>
      </c>
      <c r="F28" s="6"/>
      <c r="G28" s="6"/>
      <c r="H28" s="6"/>
      <c r="I28" s="18"/>
    </row>
    <row r="29" spans="2:9" x14ac:dyDescent="0.25">
      <c r="B29" s="19">
        <v>2</v>
      </c>
      <c r="C29" s="20" t="s">
        <v>12</v>
      </c>
      <c r="D29" s="20" t="s">
        <v>28</v>
      </c>
      <c r="E29" s="19">
        <v>1</v>
      </c>
      <c r="F29" s="6"/>
      <c r="G29" s="6"/>
      <c r="H29" s="6"/>
      <c r="I29" s="18"/>
    </row>
    <row r="30" spans="2:9" x14ac:dyDescent="0.25">
      <c r="B30" s="19">
        <v>3</v>
      </c>
      <c r="C30" s="20" t="s">
        <v>12</v>
      </c>
      <c r="D30" s="20" t="s">
        <v>29</v>
      </c>
      <c r="E30" s="19">
        <v>1</v>
      </c>
      <c r="F30" s="6"/>
      <c r="G30" s="6"/>
      <c r="H30" s="6"/>
      <c r="I30" s="18"/>
    </row>
    <row r="31" spans="2:9" x14ac:dyDescent="0.25">
      <c r="B31" s="19">
        <v>4</v>
      </c>
      <c r="C31" s="20" t="s">
        <v>12</v>
      </c>
      <c r="D31" s="20" t="s">
        <v>30</v>
      </c>
      <c r="E31" s="19">
        <v>2</v>
      </c>
      <c r="F31" s="6"/>
      <c r="G31" s="6"/>
      <c r="H31" s="6"/>
      <c r="I31" s="18"/>
    </row>
    <row r="32" spans="2:9" x14ac:dyDescent="0.25">
      <c r="B32" s="19">
        <v>5</v>
      </c>
      <c r="C32" s="20" t="s">
        <v>12</v>
      </c>
      <c r="D32" s="20" t="s">
        <v>31</v>
      </c>
      <c r="E32" s="19">
        <v>12</v>
      </c>
      <c r="F32" s="6"/>
      <c r="G32" s="6"/>
      <c r="H32" s="6"/>
      <c r="I32" s="18"/>
    </row>
    <row r="33" spans="2:9" x14ac:dyDescent="0.25">
      <c r="B33" s="19"/>
      <c r="C33" s="20"/>
      <c r="D33" s="74" t="s">
        <v>36</v>
      </c>
      <c r="E33" s="75"/>
      <c r="F33" s="75"/>
      <c r="G33" s="75"/>
      <c r="H33" s="76"/>
      <c r="I33" s="18"/>
    </row>
    <row r="34" spans="2:9" x14ac:dyDescent="0.25">
      <c r="B34" s="19">
        <v>6</v>
      </c>
      <c r="C34" s="20" t="s">
        <v>12</v>
      </c>
      <c r="D34" s="20" t="s">
        <v>3</v>
      </c>
      <c r="E34" s="19">
        <v>2</v>
      </c>
      <c r="F34" s="6"/>
      <c r="G34" s="6"/>
      <c r="H34" s="6"/>
      <c r="I34" s="18"/>
    </row>
    <row r="35" spans="2:9" x14ac:dyDescent="0.25">
      <c r="B35" s="19">
        <v>7</v>
      </c>
      <c r="C35" s="20" t="s">
        <v>12</v>
      </c>
      <c r="D35" s="20" t="s">
        <v>4</v>
      </c>
      <c r="E35" s="19">
        <v>6</v>
      </c>
      <c r="F35" s="6"/>
      <c r="G35" s="6"/>
      <c r="H35" s="6"/>
      <c r="I35" s="18"/>
    </row>
    <row r="36" spans="2:9" x14ac:dyDescent="0.25">
      <c r="B36" s="19">
        <v>8</v>
      </c>
      <c r="C36" s="20" t="s">
        <v>12</v>
      </c>
      <c r="D36" s="20" t="s">
        <v>5</v>
      </c>
      <c r="E36" s="19">
        <v>2</v>
      </c>
      <c r="F36" s="6"/>
      <c r="G36" s="6"/>
      <c r="H36" s="6"/>
      <c r="I36" s="18"/>
    </row>
    <row r="37" spans="2:9" x14ac:dyDescent="0.25">
      <c r="B37" s="19">
        <v>9</v>
      </c>
      <c r="C37" s="20" t="s">
        <v>12</v>
      </c>
      <c r="D37" s="20" t="s">
        <v>6</v>
      </c>
      <c r="E37" s="19">
        <v>1</v>
      </c>
      <c r="F37" s="6"/>
      <c r="G37" s="6"/>
      <c r="H37" s="6"/>
      <c r="I37" s="18"/>
    </row>
    <row r="38" spans="2:9" x14ac:dyDescent="0.25">
      <c r="B38" s="19">
        <v>10</v>
      </c>
      <c r="C38" s="20" t="s">
        <v>12</v>
      </c>
      <c r="D38" s="26" t="s">
        <v>7</v>
      </c>
      <c r="E38" s="19">
        <v>1</v>
      </c>
      <c r="F38" s="6"/>
      <c r="G38" s="6"/>
      <c r="H38" s="6"/>
      <c r="I38" s="18"/>
    </row>
    <row r="39" spans="2:9" x14ac:dyDescent="0.25">
      <c r="B39" s="19">
        <v>11</v>
      </c>
      <c r="C39" s="20" t="s">
        <v>12</v>
      </c>
      <c r="D39" s="20" t="s">
        <v>13</v>
      </c>
      <c r="E39" s="19">
        <v>1</v>
      </c>
      <c r="F39" s="6"/>
      <c r="G39" s="6"/>
      <c r="H39" s="6"/>
      <c r="I39" s="18"/>
    </row>
    <row r="40" spans="2:9" ht="27.6" x14ac:dyDescent="0.25">
      <c r="B40" s="19">
        <v>12</v>
      </c>
      <c r="C40" s="20" t="s">
        <v>32</v>
      </c>
      <c r="D40" s="21" t="s">
        <v>37</v>
      </c>
      <c r="E40" s="19">
        <v>1</v>
      </c>
      <c r="F40" s="6"/>
      <c r="G40" s="6"/>
      <c r="H40" s="6"/>
      <c r="I40" s="18"/>
    </row>
    <row r="41" spans="2:9" x14ac:dyDescent="0.25">
      <c r="B41" s="19">
        <v>13</v>
      </c>
      <c r="C41" s="20" t="s">
        <v>32</v>
      </c>
      <c r="D41" s="20" t="s">
        <v>33</v>
      </c>
      <c r="E41" s="19">
        <v>1</v>
      </c>
      <c r="F41" s="6"/>
      <c r="G41" s="6"/>
      <c r="H41" s="6"/>
      <c r="I41" s="18"/>
    </row>
    <row r="42" spans="2:9" x14ac:dyDescent="0.25">
      <c r="B42" s="19">
        <v>14</v>
      </c>
      <c r="C42" s="20" t="s">
        <v>11</v>
      </c>
      <c r="D42" s="20" t="s">
        <v>40</v>
      </c>
      <c r="E42" s="19">
        <v>1</v>
      </c>
      <c r="F42" s="6"/>
      <c r="G42" s="6"/>
      <c r="H42" s="6"/>
      <c r="I42" s="18"/>
    </row>
    <row r="43" spans="2:9" x14ac:dyDescent="0.25">
      <c r="B43" s="19">
        <v>15</v>
      </c>
      <c r="C43" s="20" t="s">
        <v>11</v>
      </c>
      <c r="D43" s="20" t="s">
        <v>34</v>
      </c>
      <c r="E43" s="19">
        <v>1</v>
      </c>
      <c r="F43" s="6"/>
      <c r="G43" s="6"/>
      <c r="H43" s="6"/>
      <c r="I43" s="18"/>
    </row>
    <row r="44" spans="2:9" x14ac:dyDescent="0.25">
      <c r="B44" s="19">
        <v>16</v>
      </c>
      <c r="C44" s="20" t="s">
        <v>11</v>
      </c>
      <c r="D44" s="20" t="s">
        <v>38</v>
      </c>
      <c r="E44" s="19">
        <v>1</v>
      </c>
      <c r="F44" s="6"/>
      <c r="G44" s="6"/>
      <c r="H44" s="6"/>
      <c r="I44" s="18"/>
    </row>
    <row r="45" spans="2:9" x14ac:dyDescent="0.25">
      <c r="B45" s="19">
        <v>17</v>
      </c>
      <c r="C45" s="20" t="s">
        <v>11</v>
      </c>
      <c r="D45" s="20" t="s">
        <v>39</v>
      </c>
      <c r="E45" s="19">
        <v>1</v>
      </c>
      <c r="F45" s="6"/>
      <c r="G45" s="6"/>
      <c r="H45" s="6"/>
      <c r="I45" s="18"/>
    </row>
    <row r="46" spans="2:9" ht="20.25" customHeight="1" x14ac:dyDescent="0.25">
      <c r="F46" s="27"/>
      <c r="G46" s="27"/>
      <c r="H46" s="27"/>
    </row>
    <row r="47" spans="2:9" ht="14.4" thickBot="1" x14ac:dyDescent="0.3"/>
    <row r="48" spans="2:9" ht="14.4" thickBot="1" x14ac:dyDescent="0.3">
      <c r="B48" s="69" t="s">
        <v>49</v>
      </c>
      <c r="C48" s="70"/>
      <c r="D48" s="70"/>
      <c r="E48" s="71"/>
      <c r="F48" s="66" t="s">
        <v>52</v>
      </c>
      <c r="G48" s="67"/>
      <c r="H48" s="67"/>
      <c r="I48" s="68"/>
    </row>
    <row r="49" spans="2:9" ht="14.4" thickBot="1" x14ac:dyDescent="0.3">
      <c r="B49" s="72"/>
      <c r="C49" s="73"/>
      <c r="D49" s="73"/>
      <c r="E49" s="77"/>
      <c r="F49" s="28" t="s">
        <v>41</v>
      </c>
      <c r="G49" s="28" t="s">
        <v>42</v>
      </c>
      <c r="H49" s="28" t="s">
        <v>43</v>
      </c>
      <c r="I49" s="28" t="s">
        <v>44</v>
      </c>
    </row>
    <row r="50" spans="2:9" ht="45" customHeight="1" x14ac:dyDescent="0.25">
      <c r="B50" s="9" t="s">
        <v>0</v>
      </c>
      <c r="C50" s="10" t="s">
        <v>10</v>
      </c>
      <c r="D50" s="9" t="s">
        <v>1</v>
      </c>
      <c r="E50" s="9" t="s">
        <v>2</v>
      </c>
      <c r="F50" s="25" t="s">
        <v>14</v>
      </c>
      <c r="G50" s="25" t="s">
        <v>23</v>
      </c>
      <c r="H50" s="25" t="s">
        <v>57</v>
      </c>
      <c r="I50" s="25" t="s">
        <v>58</v>
      </c>
    </row>
    <row r="51" spans="2:9" x14ac:dyDescent="0.25">
      <c r="B51" s="19">
        <v>1</v>
      </c>
      <c r="C51" s="20" t="s">
        <v>12</v>
      </c>
      <c r="D51" s="20" t="s">
        <v>27</v>
      </c>
      <c r="E51" s="19">
        <v>1</v>
      </c>
      <c r="F51" s="29">
        <f t="shared" ref="F51:H55" si="4">F28*F5*$E51</f>
        <v>0</v>
      </c>
      <c r="G51" s="29">
        <f t="shared" si="4"/>
        <v>0</v>
      </c>
      <c r="H51" s="29">
        <f t="shared" si="4"/>
        <v>0</v>
      </c>
      <c r="I51" s="30">
        <f>SUM(F51:H51)</f>
        <v>0</v>
      </c>
    </row>
    <row r="52" spans="2:9" x14ac:dyDescent="0.25">
      <c r="B52" s="19">
        <v>2</v>
      </c>
      <c r="C52" s="20" t="s">
        <v>12</v>
      </c>
      <c r="D52" s="20" t="s">
        <v>28</v>
      </c>
      <c r="E52" s="19">
        <v>1</v>
      </c>
      <c r="F52" s="29">
        <f t="shared" si="4"/>
        <v>0</v>
      </c>
      <c r="G52" s="29">
        <f t="shared" si="4"/>
        <v>0</v>
      </c>
      <c r="H52" s="29">
        <f t="shared" si="4"/>
        <v>0</v>
      </c>
      <c r="I52" s="30">
        <f>SUM(F52:H52)</f>
        <v>0</v>
      </c>
    </row>
    <row r="53" spans="2:9" x14ac:dyDescent="0.25">
      <c r="B53" s="19">
        <v>3</v>
      </c>
      <c r="C53" s="20" t="s">
        <v>12</v>
      </c>
      <c r="D53" s="20" t="s">
        <v>29</v>
      </c>
      <c r="E53" s="19">
        <v>1</v>
      </c>
      <c r="F53" s="29">
        <f t="shared" si="4"/>
        <v>0</v>
      </c>
      <c r="G53" s="29">
        <f t="shared" si="4"/>
        <v>0</v>
      </c>
      <c r="H53" s="29">
        <f t="shared" si="4"/>
        <v>0</v>
      </c>
      <c r="I53" s="30">
        <f>SUM(F53:H53)</f>
        <v>0</v>
      </c>
    </row>
    <row r="54" spans="2:9" x14ac:dyDescent="0.25">
      <c r="B54" s="19">
        <v>4</v>
      </c>
      <c r="C54" s="20" t="s">
        <v>12</v>
      </c>
      <c r="D54" s="20" t="s">
        <v>30</v>
      </c>
      <c r="E54" s="19">
        <v>2</v>
      </c>
      <c r="F54" s="29">
        <f t="shared" si="4"/>
        <v>0</v>
      </c>
      <c r="G54" s="29">
        <f t="shared" si="4"/>
        <v>0</v>
      </c>
      <c r="H54" s="29">
        <f t="shared" si="4"/>
        <v>0</v>
      </c>
      <c r="I54" s="30">
        <f>SUM(F54:H54)</f>
        <v>0</v>
      </c>
    </row>
    <row r="55" spans="2:9" x14ac:dyDescent="0.25">
      <c r="B55" s="19">
        <v>5</v>
      </c>
      <c r="C55" s="20" t="s">
        <v>12</v>
      </c>
      <c r="D55" s="20" t="s">
        <v>31</v>
      </c>
      <c r="E55" s="19">
        <v>12</v>
      </c>
      <c r="F55" s="29">
        <f t="shared" si="4"/>
        <v>0</v>
      </c>
      <c r="G55" s="29">
        <f t="shared" si="4"/>
        <v>0</v>
      </c>
      <c r="H55" s="29">
        <f t="shared" si="4"/>
        <v>0</v>
      </c>
      <c r="I55" s="30">
        <f>SUM(F55:H55)</f>
        <v>0</v>
      </c>
    </row>
    <row r="56" spans="2:9" x14ac:dyDescent="0.25">
      <c r="B56" s="19"/>
      <c r="C56" s="20"/>
      <c r="D56" s="47" t="s">
        <v>36</v>
      </c>
      <c r="E56" s="48"/>
      <c r="F56" s="48"/>
      <c r="G56" s="48"/>
      <c r="H56" s="48"/>
      <c r="I56" s="49"/>
    </row>
    <row r="57" spans="2:9" x14ac:dyDescent="0.25">
      <c r="B57" s="19">
        <v>6</v>
      </c>
      <c r="C57" s="20" t="s">
        <v>12</v>
      </c>
      <c r="D57" s="20" t="s">
        <v>3</v>
      </c>
      <c r="E57" s="19">
        <v>2</v>
      </c>
      <c r="F57" s="29">
        <f t="shared" ref="F57:H68" si="5">F34*F11*$E57</f>
        <v>0</v>
      </c>
      <c r="G57" s="29">
        <f t="shared" si="5"/>
        <v>0</v>
      </c>
      <c r="H57" s="29">
        <f t="shared" si="5"/>
        <v>0</v>
      </c>
      <c r="I57" s="30">
        <f t="shared" ref="I57:I68" si="6">SUM(F57:H57)</f>
        <v>0</v>
      </c>
    </row>
    <row r="58" spans="2:9" x14ac:dyDescent="0.25">
      <c r="B58" s="19">
        <v>7</v>
      </c>
      <c r="C58" s="20" t="s">
        <v>12</v>
      </c>
      <c r="D58" s="20" t="s">
        <v>4</v>
      </c>
      <c r="E58" s="19">
        <v>6</v>
      </c>
      <c r="F58" s="29">
        <f t="shared" si="5"/>
        <v>0</v>
      </c>
      <c r="G58" s="29">
        <f t="shared" si="5"/>
        <v>0</v>
      </c>
      <c r="H58" s="29">
        <f t="shared" si="5"/>
        <v>0</v>
      </c>
      <c r="I58" s="30">
        <f t="shared" si="6"/>
        <v>0</v>
      </c>
    </row>
    <row r="59" spans="2:9" x14ac:dyDescent="0.25">
      <c r="B59" s="19">
        <v>8</v>
      </c>
      <c r="C59" s="20" t="s">
        <v>12</v>
      </c>
      <c r="D59" s="20" t="s">
        <v>5</v>
      </c>
      <c r="E59" s="19">
        <v>2</v>
      </c>
      <c r="F59" s="29">
        <f t="shared" si="5"/>
        <v>0</v>
      </c>
      <c r="G59" s="29">
        <f t="shared" si="5"/>
        <v>0</v>
      </c>
      <c r="H59" s="29">
        <f t="shared" si="5"/>
        <v>0</v>
      </c>
      <c r="I59" s="30">
        <f t="shared" si="6"/>
        <v>0</v>
      </c>
    </row>
    <row r="60" spans="2:9" x14ac:dyDescent="0.25">
      <c r="B60" s="19">
        <v>9</v>
      </c>
      <c r="C60" s="20" t="s">
        <v>12</v>
      </c>
      <c r="D60" s="20" t="s">
        <v>6</v>
      </c>
      <c r="E60" s="19">
        <v>1</v>
      </c>
      <c r="F60" s="29">
        <f t="shared" si="5"/>
        <v>0</v>
      </c>
      <c r="G60" s="29">
        <f t="shared" si="5"/>
        <v>0</v>
      </c>
      <c r="H60" s="29">
        <f t="shared" si="5"/>
        <v>0</v>
      </c>
      <c r="I60" s="30">
        <f t="shared" si="6"/>
        <v>0</v>
      </c>
    </row>
    <row r="61" spans="2:9" x14ac:dyDescent="0.25">
      <c r="B61" s="19">
        <v>10</v>
      </c>
      <c r="C61" s="20" t="s">
        <v>12</v>
      </c>
      <c r="D61" s="26" t="s">
        <v>7</v>
      </c>
      <c r="E61" s="19">
        <v>1</v>
      </c>
      <c r="F61" s="29">
        <f t="shared" si="5"/>
        <v>0</v>
      </c>
      <c r="G61" s="29">
        <f t="shared" si="5"/>
        <v>0</v>
      </c>
      <c r="H61" s="29">
        <f t="shared" si="5"/>
        <v>0</v>
      </c>
      <c r="I61" s="30">
        <f t="shared" si="6"/>
        <v>0</v>
      </c>
    </row>
    <row r="62" spans="2:9" x14ac:dyDescent="0.25">
      <c r="B62" s="19">
        <v>11</v>
      </c>
      <c r="C62" s="20" t="s">
        <v>12</v>
      </c>
      <c r="D62" s="20" t="s">
        <v>13</v>
      </c>
      <c r="E62" s="19">
        <v>1</v>
      </c>
      <c r="F62" s="29">
        <f t="shared" si="5"/>
        <v>0</v>
      </c>
      <c r="G62" s="29">
        <f t="shared" si="5"/>
        <v>0</v>
      </c>
      <c r="H62" s="29">
        <f t="shared" si="5"/>
        <v>0</v>
      </c>
      <c r="I62" s="30">
        <f t="shared" si="6"/>
        <v>0</v>
      </c>
    </row>
    <row r="63" spans="2:9" ht="27.6" x14ac:dyDescent="0.25">
      <c r="B63" s="19">
        <v>12</v>
      </c>
      <c r="C63" s="20" t="s">
        <v>32</v>
      </c>
      <c r="D63" s="21" t="s">
        <v>37</v>
      </c>
      <c r="E63" s="19">
        <v>1</v>
      </c>
      <c r="F63" s="29">
        <f t="shared" si="5"/>
        <v>0</v>
      </c>
      <c r="G63" s="29">
        <f t="shared" si="5"/>
        <v>0</v>
      </c>
      <c r="H63" s="29">
        <f t="shared" si="5"/>
        <v>0</v>
      </c>
      <c r="I63" s="30">
        <f t="shared" si="6"/>
        <v>0</v>
      </c>
    </row>
    <row r="64" spans="2:9" x14ac:dyDescent="0.25">
      <c r="B64" s="19">
        <v>13</v>
      </c>
      <c r="C64" s="20" t="s">
        <v>32</v>
      </c>
      <c r="D64" s="20" t="s">
        <v>33</v>
      </c>
      <c r="E64" s="19">
        <v>1</v>
      </c>
      <c r="F64" s="29">
        <f t="shared" si="5"/>
        <v>0</v>
      </c>
      <c r="G64" s="29">
        <f t="shared" si="5"/>
        <v>0</v>
      </c>
      <c r="H64" s="29">
        <f t="shared" si="5"/>
        <v>0</v>
      </c>
      <c r="I64" s="30">
        <f t="shared" si="6"/>
        <v>0</v>
      </c>
    </row>
    <row r="65" spans="2:13" x14ac:dyDescent="0.25">
      <c r="B65" s="19">
        <v>14</v>
      </c>
      <c r="C65" s="20" t="s">
        <v>11</v>
      </c>
      <c r="D65" s="20" t="s">
        <v>40</v>
      </c>
      <c r="E65" s="19">
        <v>1</v>
      </c>
      <c r="F65" s="29">
        <f t="shared" si="5"/>
        <v>0</v>
      </c>
      <c r="G65" s="29">
        <f t="shared" si="5"/>
        <v>0</v>
      </c>
      <c r="H65" s="29">
        <f t="shared" si="5"/>
        <v>0</v>
      </c>
      <c r="I65" s="30">
        <f t="shared" si="6"/>
        <v>0</v>
      </c>
    </row>
    <row r="66" spans="2:13" x14ac:dyDescent="0.25">
      <c r="B66" s="19">
        <v>15</v>
      </c>
      <c r="C66" s="20" t="s">
        <v>11</v>
      </c>
      <c r="D66" s="20" t="s">
        <v>34</v>
      </c>
      <c r="E66" s="19">
        <v>1</v>
      </c>
      <c r="F66" s="29">
        <f t="shared" si="5"/>
        <v>0</v>
      </c>
      <c r="G66" s="29">
        <f t="shared" si="5"/>
        <v>0</v>
      </c>
      <c r="H66" s="29">
        <f t="shared" si="5"/>
        <v>0</v>
      </c>
      <c r="I66" s="30">
        <f t="shared" si="6"/>
        <v>0</v>
      </c>
    </row>
    <row r="67" spans="2:13" x14ac:dyDescent="0.25">
      <c r="B67" s="19">
        <v>16</v>
      </c>
      <c r="C67" s="20" t="s">
        <v>11</v>
      </c>
      <c r="D67" s="20" t="s">
        <v>38</v>
      </c>
      <c r="E67" s="19">
        <v>1</v>
      </c>
      <c r="F67" s="29">
        <f t="shared" si="5"/>
        <v>0</v>
      </c>
      <c r="G67" s="29">
        <f t="shared" si="5"/>
        <v>0</v>
      </c>
      <c r="H67" s="29">
        <f t="shared" si="5"/>
        <v>0</v>
      </c>
      <c r="I67" s="30">
        <f t="shared" si="6"/>
        <v>0</v>
      </c>
    </row>
    <row r="68" spans="2:13" ht="14.4" thickBot="1" x14ac:dyDescent="0.3">
      <c r="B68" s="19">
        <v>17</v>
      </c>
      <c r="C68" s="20" t="s">
        <v>11</v>
      </c>
      <c r="D68" s="20" t="s">
        <v>39</v>
      </c>
      <c r="E68" s="19">
        <v>1</v>
      </c>
      <c r="F68" s="29">
        <f t="shared" si="5"/>
        <v>0</v>
      </c>
      <c r="G68" s="29">
        <f t="shared" si="5"/>
        <v>0</v>
      </c>
      <c r="H68" s="29">
        <f t="shared" si="5"/>
        <v>0</v>
      </c>
      <c r="I68" s="30">
        <f t="shared" si="6"/>
        <v>0</v>
      </c>
    </row>
    <row r="69" spans="2:13" s="4" customFormat="1" ht="14.4" thickBot="1" x14ac:dyDescent="0.3">
      <c r="B69" s="31"/>
      <c r="C69" s="32"/>
      <c r="D69" s="32"/>
      <c r="E69" s="32"/>
      <c r="F69" s="33"/>
      <c r="G69" s="33"/>
      <c r="H69" s="34" t="s">
        <v>53</v>
      </c>
      <c r="I69" s="35">
        <f>SUM(I51:I68)</f>
        <v>0</v>
      </c>
      <c r="J69" s="7"/>
      <c r="K69" s="7"/>
      <c r="L69" s="7"/>
      <c r="M69" s="7"/>
    </row>
    <row r="70" spans="2:13" ht="14.4" thickBot="1" x14ac:dyDescent="0.3">
      <c r="F70" s="36"/>
      <c r="G70" s="36"/>
      <c r="H70" s="36"/>
      <c r="I70" s="36"/>
    </row>
    <row r="71" spans="2:13" ht="28.8" customHeight="1" thickBot="1" x14ac:dyDescent="0.3">
      <c r="B71" s="78" t="s">
        <v>65</v>
      </c>
      <c r="C71" s="79"/>
      <c r="D71" s="79"/>
      <c r="E71" s="80"/>
    </row>
    <row r="72" spans="2:13" ht="16.5" customHeight="1" thickBot="1" x14ac:dyDescent="0.3">
      <c r="B72" s="37" t="s">
        <v>22</v>
      </c>
      <c r="C72" s="81" t="s">
        <v>24</v>
      </c>
      <c r="D72" s="81"/>
      <c r="E72" s="81"/>
      <c r="F72" s="81"/>
      <c r="G72" s="81"/>
      <c r="H72" s="81"/>
      <c r="I72" s="38" t="s">
        <v>63</v>
      </c>
    </row>
    <row r="73" spans="2:13" ht="20.25" customHeight="1" x14ac:dyDescent="0.25">
      <c r="B73" s="39">
        <v>1</v>
      </c>
      <c r="C73" s="58" t="s">
        <v>45</v>
      </c>
      <c r="D73" s="59"/>
      <c r="E73" s="59"/>
      <c r="F73" s="59"/>
      <c r="G73" s="59"/>
      <c r="H73" s="59"/>
      <c r="I73" s="40">
        <f>I69</f>
        <v>0</v>
      </c>
    </row>
    <row r="74" spans="2:13" ht="20.25" customHeight="1" x14ac:dyDescent="0.25">
      <c r="B74" s="22">
        <v>2</v>
      </c>
      <c r="C74" s="51" t="s">
        <v>26</v>
      </c>
      <c r="D74" s="52"/>
      <c r="E74" s="52"/>
      <c r="F74" s="52"/>
      <c r="G74" s="52"/>
      <c r="H74" s="52"/>
      <c r="I74" s="41">
        <f>10%*I73</f>
        <v>0</v>
      </c>
    </row>
    <row r="75" spans="2:13" ht="20.25" customHeight="1" x14ac:dyDescent="0.25">
      <c r="B75" s="42">
        <v>3</v>
      </c>
      <c r="C75" s="53" t="s">
        <v>60</v>
      </c>
      <c r="D75" s="53"/>
      <c r="E75" s="53"/>
      <c r="F75" s="53"/>
      <c r="G75" s="53"/>
      <c r="H75" s="53"/>
      <c r="I75" s="43">
        <f>I73+I74</f>
        <v>0</v>
      </c>
    </row>
    <row r="76" spans="2:13" ht="20.25" customHeight="1" x14ac:dyDescent="0.25">
      <c r="B76" s="22">
        <v>4</v>
      </c>
      <c r="C76" s="52" t="s">
        <v>25</v>
      </c>
      <c r="D76" s="52"/>
      <c r="E76" s="52"/>
      <c r="F76" s="52"/>
      <c r="G76" s="52"/>
      <c r="H76" s="52"/>
      <c r="I76" s="41">
        <f>15%*I75</f>
        <v>0</v>
      </c>
    </row>
    <row r="77" spans="2:13" ht="20.25" customHeight="1" x14ac:dyDescent="0.25">
      <c r="B77" s="42">
        <v>5</v>
      </c>
      <c r="C77" s="54" t="s">
        <v>61</v>
      </c>
      <c r="D77" s="54"/>
      <c r="E77" s="54"/>
      <c r="F77" s="54"/>
      <c r="G77" s="54"/>
      <c r="H77" s="54"/>
      <c r="I77" s="44">
        <f>SUM(I75:I76)</f>
        <v>0</v>
      </c>
    </row>
    <row r="78" spans="2:13" ht="12" customHeight="1" x14ac:dyDescent="0.25">
      <c r="B78" s="2"/>
      <c r="E78" s="2"/>
    </row>
    <row r="79" spans="2:13" ht="20.25" customHeight="1" x14ac:dyDescent="0.25">
      <c r="B79" s="22">
        <v>6</v>
      </c>
      <c r="C79" s="51" t="s">
        <v>46</v>
      </c>
      <c r="D79" s="52"/>
      <c r="E79" s="52"/>
      <c r="F79" s="52"/>
      <c r="G79" s="52"/>
      <c r="H79" s="52"/>
      <c r="I79" s="41">
        <f>5%*I73</f>
        <v>0</v>
      </c>
    </row>
    <row r="80" spans="2:13" ht="20.25" customHeight="1" x14ac:dyDescent="0.25">
      <c r="B80" s="22">
        <v>7</v>
      </c>
      <c r="C80" s="51" t="s">
        <v>62</v>
      </c>
      <c r="D80" s="52"/>
      <c r="E80" s="52"/>
      <c r="F80" s="52"/>
      <c r="G80" s="52"/>
      <c r="H80" s="52"/>
      <c r="I80" s="45">
        <f>I79*15%</f>
        <v>0</v>
      </c>
    </row>
    <row r="81" spans="2:9" ht="20.25" customHeight="1" x14ac:dyDescent="0.25">
      <c r="B81" s="42">
        <v>8</v>
      </c>
      <c r="C81" s="56" t="s">
        <v>64</v>
      </c>
      <c r="D81" s="57"/>
      <c r="E81" s="57"/>
      <c r="F81" s="57"/>
      <c r="G81" s="57"/>
      <c r="H81" s="57"/>
      <c r="I81" s="44">
        <f>SUM(I79:I80)</f>
        <v>0</v>
      </c>
    </row>
    <row r="82" spans="2:9" ht="15" customHeight="1" x14ac:dyDescent="0.25"/>
    <row r="83" spans="2:9" ht="19.8" customHeight="1" x14ac:dyDescent="0.25">
      <c r="B83" s="55" t="s">
        <v>54</v>
      </c>
      <c r="C83" s="55"/>
      <c r="D83" s="55"/>
      <c r="E83" s="55"/>
      <c r="F83" s="55"/>
      <c r="G83" s="55"/>
      <c r="H83" s="55"/>
      <c r="I83" s="55"/>
    </row>
    <row r="84" spans="2:9" s="5" customFormat="1" ht="23.4" customHeight="1" x14ac:dyDescent="0.3">
      <c r="B84" s="46" t="s">
        <v>55</v>
      </c>
      <c r="C84" s="46"/>
      <c r="D84" s="46"/>
      <c r="E84" s="46"/>
      <c r="F84" s="46"/>
      <c r="G84" s="46"/>
      <c r="H84" s="46"/>
      <c r="I84" s="46"/>
    </row>
    <row r="85" spans="2:9" ht="30.6" customHeight="1" x14ac:dyDescent="0.25">
      <c r="B85" s="50" t="s">
        <v>51</v>
      </c>
      <c r="C85" s="50"/>
      <c r="D85" s="50"/>
      <c r="E85" s="50"/>
      <c r="F85" s="50"/>
      <c r="G85" s="50"/>
      <c r="H85" s="50"/>
      <c r="I85" s="50"/>
    </row>
  </sheetData>
  <sheetProtection algorithmName="SHA-512" hashValue="KWaztVEGXiUWH+8gXo1ItE1cLurp9RYE9IicmLHE2uLLgbqxqvpBafA5isg3NfUIE0V35MYpMMubQ+My+2Zn7A==" saltValue="swmWiCTvwIGD/QUtwSzrqw==" spinCount="100000" sheet="1" selectLockedCells="1"/>
  <protectedRanges>
    <protectedRange sqref="F28:H45" name="Rates"/>
  </protectedRanges>
  <mergeCells count="20">
    <mergeCell ref="C73:H73"/>
    <mergeCell ref="B1:I1"/>
    <mergeCell ref="B2:E3"/>
    <mergeCell ref="F2:I2"/>
    <mergeCell ref="B25:E26"/>
    <mergeCell ref="F25:H25"/>
    <mergeCell ref="D33:H33"/>
    <mergeCell ref="B48:E49"/>
    <mergeCell ref="F48:I48"/>
    <mergeCell ref="B71:E71"/>
    <mergeCell ref="C72:H72"/>
    <mergeCell ref="B85:I85"/>
    <mergeCell ref="C74:H74"/>
    <mergeCell ref="C79:H79"/>
    <mergeCell ref="C75:H75"/>
    <mergeCell ref="C76:H76"/>
    <mergeCell ref="C77:H77"/>
    <mergeCell ref="B83:I83"/>
    <mergeCell ref="C80:H80"/>
    <mergeCell ref="C81:H81"/>
  </mergeCells>
  <pageMargins left="0.7" right="0.7" top="0.75" bottom="0.75" header="0.3" footer="0.3"/>
  <pageSetup paperSize="9" scale="68" orientation="landscape" verticalDpi="1200" r:id="rId1"/>
  <rowBreaks count="2" manualBreakCount="2">
    <brk id="23" max="16383" man="1"/>
    <brk id="4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Table - 2.5 Yrs</vt:lpstr>
      <vt:lpstr>'Pricing Table - 2.5 Yrs'!Print_Area</vt:lpstr>
    </vt:vector>
  </TitlesOfParts>
  <Company>Development Bank Of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Musandiwa Sadiki</dc:creator>
  <cp:lastModifiedBy>Katlego Leshokgoto</cp:lastModifiedBy>
  <cp:lastPrinted>2021-05-07T13:57:09Z</cp:lastPrinted>
  <dcterms:created xsi:type="dcterms:W3CDTF">2020-10-01T12:07:35Z</dcterms:created>
  <dcterms:modified xsi:type="dcterms:W3CDTF">2024-07-25T07:54:58Z</dcterms:modified>
</cp:coreProperties>
</file>