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mvelasto\Documents\mvelase\ERE\OPS\Security guard houses for Distribution GOU\Finance\"/>
    </mc:Choice>
  </mc:AlternateContent>
  <xr:revisionPtr revIDLastSave="0" documentId="8_{4E8D041D-93F9-492D-974F-6EC0AB89C290}" xr6:coauthVersionLast="47" xr6:coauthVersionMax="47" xr10:uidLastSave="{00000000-0000-0000-0000-000000000000}"/>
  <bookViews>
    <workbookView xWindow="-120" yWindow="-120" windowWidth="20730" windowHeight="11040" xr2:uid="{1B78C632-1CC8-4899-83BA-DA30ECD442B1}"/>
  </bookViews>
  <sheets>
    <sheet name="Cover" sheetId="7" r:id="rId1"/>
    <sheet name="Summary" sheetId="5" r:id="rId2"/>
    <sheet name="Storage Containers-Guard house" sheetId="6" r:id="rId3"/>
  </sheets>
  <definedNames>
    <definedName name="DATA1">#REF!</definedName>
    <definedName name="DATA10">#REF!</definedName>
    <definedName name="DATA11">#REF!</definedName>
    <definedName name="DATA12">#REF!</definedName>
    <definedName name="DATA13">#REF!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Print_Area" localSheetId="0">Cover!$A$1:$H$35</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6" l="1"/>
  <c r="D10" i="6"/>
  <c r="F58" i="6"/>
  <c r="F56" i="6"/>
  <c r="F54" i="6"/>
  <c r="F52" i="6"/>
  <c r="D35" i="6"/>
  <c r="D44" i="6"/>
  <c r="F14" i="6"/>
  <c r="D64" i="6"/>
  <c r="F64" i="6" s="1"/>
  <c r="D63" i="6" l="1"/>
  <c r="F63" i="6" s="1"/>
  <c r="F65" i="6" s="1"/>
  <c r="F12" i="6"/>
  <c r="F10" i="6"/>
  <c r="D46" i="6"/>
  <c r="F46" i="6" s="1"/>
  <c r="F44" i="6"/>
  <c r="D37" i="6"/>
  <c r="F35" i="6"/>
  <c r="D33" i="6"/>
  <c r="F33" i="6" s="1"/>
  <c r="F50" i="6"/>
  <c r="F8" i="6"/>
  <c r="F6" i="6"/>
  <c r="F60" i="6" l="1"/>
  <c r="F16" i="6"/>
  <c r="C3" i="5" s="1"/>
  <c r="C5" i="5"/>
  <c r="F37" i="6"/>
  <c r="C4" i="5" l="1"/>
  <c r="C6" i="5" s="1"/>
</calcChain>
</file>

<file path=xl/sharedStrings.xml><?xml version="1.0" encoding="utf-8"?>
<sst xmlns="http://schemas.openxmlformats.org/spreadsheetml/2006/main" count="77" uniqueCount="65">
  <si>
    <t>Item Number</t>
  </si>
  <si>
    <t>Description</t>
  </si>
  <si>
    <t>Qty</t>
  </si>
  <si>
    <t>Rate</t>
  </si>
  <si>
    <t>Amount</t>
  </si>
  <si>
    <t>Unit of Measure</t>
  </si>
  <si>
    <t>EARTHWORKS</t>
  </si>
  <si>
    <t>Notes:</t>
  </si>
  <si>
    <t>The tenderer must acquaint himself with the nature of the material to be excavated.</t>
  </si>
  <si>
    <t>Descriptions of carting away of excavated material shall be deemed to include loading excavated material onto trucks directly from the excavations or, alternatively, from stock piles situated on the building site</t>
  </si>
  <si>
    <t>Descriptions of earth filling, compaction, etc shall be deemed to include for all necessary testing required in accordance with the SABS 1200 series</t>
  </si>
  <si>
    <t>Clear and Grub -Dig up and remove rubbish, debris, vegetation, hedges, shrubs and trees not exceeding 200mm girth, bush etc.</t>
  </si>
  <si>
    <t>m3</t>
  </si>
  <si>
    <t>2.1.1.</t>
  </si>
  <si>
    <t>PRELIMINARIES AND GENERALS</t>
  </si>
  <si>
    <t>CONTAINER MAIN COMPONENTS</t>
  </si>
  <si>
    <t>Each</t>
  </si>
  <si>
    <t>m2</t>
  </si>
  <si>
    <t>CONCRETE, FORMWORK AND REINFORCEMENT</t>
  </si>
  <si>
    <t>SITE CLEARANCE AND PREPARATION</t>
  </si>
  <si>
    <t>2.3.1.</t>
  </si>
  <si>
    <t>2.3.1.1</t>
  </si>
  <si>
    <t>Total</t>
  </si>
  <si>
    <t>2.1.2</t>
  </si>
  <si>
    <t>Reinforced concrete</t>
  </si>
  <si>
    <t>2.3.1.1.</t>
  </si>
  <si>
    <t>SUM</t>
  </si>
  <si>
    <t>OVERHEAD FOR PROJECT (This includes Site Establishment Overhead Costs, Office Overheads, Administration Costs etc.)</t>
  </si>
  <si>
    <t>Supervisor</t>
  </si>
  <si>
    <t>Day</t>
  </si>
  <si>
    <t>SHEQ Management, OHSA appointments,Safety File, PPE etc.</t>
  </si>
  <si>
    <t>TRANSPORT</t>
  </si>
  <si>
    <t>Subtotal</t>
  </si>
  <si>
    <t>Unit</t>
  </si>
  <si>
    <t>Quantity</t>
  </si>
  <si>
    <t>km</t>
  </si>
  <si>
    <t>Personel transport to site</t>
  </si>
  <si>
    <t>Item</t>
  </si>
  <si>
    <t xml:space="preserve">Desciption </t>
  </si>
  <si>
    <t>STORAGE CONTAINERS</t>
  </si>
  <si>
    <t>Preliminaries and Generals</t>
  </si>
  <si>
    <t>Works</t>
  </si>
  <si>
    <t>Transport</t>
  </si>
  <si>
    <t xml:space="preserve">Excavation for slab </t>
  </si>
  <si>
    <t>Compaction of ground surface including breaking down of oversize material, adding suitable material where necessary and compacting to 93% Mod AASHTO density</t>
  </si>
  <si>
    <t>Supply and install a complete container with electricty and painting etc. (as per detailed specifications )</t>
  </si>
  <si>
    <t>Safety Officer</t>
  </si>
  <si>
    <t>Rigger</t>
  </si>
  <si>
    <t>Supply and intstall Reinforcement  Meshwire Ref193</t>
  </si>
  <si>
    <t>Transport Truck 9-14 ton with crane</t>
  </si>
  <si>
    <t xml:space="preserve">Gauteng Distribution </t>
  </si>
  <si>
    <t xml:space="preserve">     Estimate Report</t>
  </si>
  <si>
    <t xml:space="preserve"> </t>
  </si>
  <si>
    <t>CONFIDENTIAL</t>
  </si>
  <si>
    <t>Compiled by Siphokazi Ngcobo      Sign :</t>
  </si>
  <si>
    <t>Security guard houses for Distribution GOU</t>
  </si>
  <si>
    <t>25Mpa concrete slab cast insitu</t>
  </si>
  <si>
    <t>Descriptions of concrete shall be deemed to include all necessary concrete works such as formwork to sides,shattering, chamfering,floating etc.</t>
  </si>
  <si>
    <t>sum</t>
  </si>
  <si>
    <t xml:space="preserve">Water Reticulation-provision allowed </t>
  </si>
  <si>
    <t>Sum</t>
  </si>
  <si>
    <t>Sewer connection-provision allowed</t>
  </si>
  <si>
    <t>Sundries</t>
  </si>
  <si>
    <t>Supply and installation of 10x 9000 BTU aircons</t>
  </si>
  <si>
    <t>Rev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</si>
</sst>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quot;R&quot;#,##0.00"/>
    <numFmt numFmtId="165" formatCode="_ [$R-1C09]\ * #,##0.00_ ;_ [$R-1C09]\ * \-#,##0.00_ ;_ [$R-1C09]\ * &quot;-&quot;??_ ;_ @_ "/>
  </numFmts>
  <fonts count="14" x14ac:knownFonts="1">
    <font>
      <sz val="11"/>
      <color theme="1"/>
      <name val="Calibri"/>
      <family val="2"/>
      <scheme val="minor"/>
    </font>
    <font>
      <b/>
      <sz val="11"/>
      <color theme="1"/>
      <name val="Calibri"/>
      <family val="2"/>
      <scheme val="minor"/>
    </font>
    <font>
      <b/>
      <sz val="10"/>
      <color theme="1"/>
      <name val="Arial"/>
      <family val="2"/>
    </font>
    <font>
      <b/>
      <sz val="10"/>
      <name val="Arial"/>
      <family val="2"/>
    </font>
    <font>
      <sz val="11"/>
      <color theme="1"/>
      <name val="Calibri"/>
      <family val="2"/>
      <scheme val="minor"/>
    </font>
    <font>
      <sz val="10"/>
      <name val="Arial"/>
      <family val="2"/>
    </font>
    <font>
      <sz val="11"/>
      <name val="Calibri"/>
      <family val="2"/>
      <scheme val="minor"/>
    </font>
    <font>
      <sz val="12"/>
      <name val="Arial"/>
      <family val="2"/>
    </font>
    <font>
      <sz val="16"/>
      <name val="Arial"/>
      <family val="2"/>
    </font>
    <font>
      <b/>
      <sz val="12"/>
      <name val="Arial"/>
      <family val="2"/>
    </font>
    <font>
      <b/>
      <sz val="24"/>
      <name val="Arial"/>
      <family val="2"/>
    </font>
    <font>
      <b/>
      <sz val="16"/>
      <name val="Arial"/>
      <family val="2"/>
    </font>
    <font>
      <b/>
      <sz val="18"/>
      <name val="Arial"/>
      <family val="2"/>
    </font>
    <font>
      <sz val="11"/>
      <color theme="1"/>
      <name val="Aptos"/>
      <family val="2"/>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9" fontId="4" fillId="0" borderId="0" applyFont="0" applyFill="0" applyBorder="0" applyAlignment="0" applyProtection="0"/>
  </cellStyleXfs>
  <cellXfs count="106">
    <xf numFmtId="0" fontId="0" fillId="0" borderId="0" xfId="0"/>
    <xf numFmtId="0" fontId="2" fillId="2" borderId="0" xfId="0" applyFont="1" applyFill="1" applyAlignment="1">
      <alignment horizontal="center" vertical="center"/>
    </xf>
    <xf numFmtId="0" fontId="1" fillId="0" borderId="0" xfId="0" applyFont="1"/>
    <xf numFmtId="0" fontId="4" fillId="0" borderId="0" xfId="1" applyNumberFormat="1" applyFont="1" applyBorder="1" applyAlignment="1">
      <alignment wrapText="1"/>
    </xf>
    <xf numFmtId="0" fontId="0" fillId="0" borderId="0" xfId="0" applyAlignment="1">
      <alignment wrapText="1"/>
    </xf>
    <xf numFmtId="0" fontId="0" fillId="0" borderId="0" xfId="0"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0" borderId="0" xfId="0" applyFont="1" applyAlignment="1">
      <alignment horizontal="center"/>
    </xf>
    <xf numFmtId="164" fontId="0" fillId="0" borderId="3" xfId="0" applyNumberFormat="1" applyBorder="1"/>
    <xf numFmtId="164" fontId="0" fillId="0" borderId="4" xfId="0" applyNumberFormat="1" applyBorder="1"/>
    <xf numFmtId="164" fontId="0" fillId="0" borderId="0" xfId="0" applyNumberFormat="1"/>
    <xf numFmtId="0" fontId="0" fillId="0" borderId="5" xfId="0" applyBorder="1" applyAlignment="1">
      <alignment horizontal="center"/>
    </xf>
    <xf numFmtId="164" fontId="0" fillId="0" borderId="5" xfId="0" applyNumberFormat="1" applyBorder="1"/>
    <xf numFmtId="0" fontId="0" fillId="0" borderId="5" xfId="0" applyBorder="1"/>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164" fontId="0" fillId="0" borderId="8" xfId="0" applyNumberFormat="1" applyBorder="1"/>
    <xf numFmtId="0" fontId="1" fillId="0" borderId="7" xfId="0" applyFont="1" applyBorder="1" applyAlignment="1">
      <alignment horizontal="right"/>
    </xf>
    <xf numFmtId="164" fontId="1" fillId="0" borderId="10" xfId="0" applyNumberFormat="1" applyFont="1" applyBorder="1"/>
    <xf numFmtId="0" fontId="1" fillId="0" borderId="0" xfId="0" applyFont="1" applyAlignment="1">
      <alignment wrapText="1"/>
    </xf>
    <xf numFmtId="165" fontId="5" fillId="0" borderId="0" xfId="0" applyNumberFormat="1" applyFont="1" applyAlignment="1">
      <alignment horizontal="center" vertical="center" wrapText="1"/>
    </xf>
    <xf numFmtId="0" fontId="3" fillId="0" borderId="0" xfId="0" quotePrefix="1" applyFont="1" applyAlignment="1">
      <alignment horizontal="center" vertical="center" wrapText="1"/>
    </xf>
    <xf numFmtId="0" fontId="0" fillId="0" borderId="15" xfId="0" applyBorder="1" applyAlignment="1">
      <alignment horizontal="center"/>
    </xf>
    <xf numFmtId="0" fontId="0" fillId="0" borderId="0" xfId="0" applyAlignment="1">
      <alignment horizontal="left"/>
    </xf>
    <xf numFmtId="0" fontId="0" fillId="0" borderId="6" xfId="0" applyBorder="1" applyAlignment="1">
      <alignment horizontal="right"/>
    </xf>
    <xf numFmtId="0" fontId="1" fillId="0" borderId="7" xfId="0" applyFont="1" applyBorder="1" applyAlignment="1">
      <alignment horizontal="left"/>
    </xf>
    <xf numFmtId="0" fontId="0" fillId="0" borderId="15" xfId="0" applyBorder="1"/>
    <xf numFmtId="0" fontId="0" fillId="0" borderId="16" xfId="0" applyBorder="1" applyAlignment="1">
      <alignment horizontal="center"/>
    </xf>
    <xf numFmtId="0" fontId="0" fillId="0" borderId="12" xfId="0" applyBorder="1" applyAlignment="1">
      <alignment horizontal="center"/>
    </xf>
    <xf numFmtId="164" fontId="1" fillId="0" borderId="12" xfId="0" applyNumberFormat="1" applyFont="1" applyBorder="1"/>
    <xf numFmtId="164" fontId="1" fillId="0" borderId="4" xfId="0" applyNumberFormat="1" applyFont="1" applyBorder="1"/>
    <xf numFmtId="0" fontId="0" fillId="0" borderId="15" xfId="0" applyBorder="1" applyAlignment="1">
      <alignment horizontal="left"/>
    </xf>
    <xf numFmtId="0" fontId="1" fillId="0" borderId="15" xfId="0" applyFont="1" applyBorder="1"/>
    <xf numFmtId="44" fontId="1" fillId="0" borderId="14" xfId="0" applyNumberFormat="1" applyFont="1" applyBorder="1"/>
    <xf numFmtId="0" fontId="6" fillId="0" borderId="0" xfId="0" applyFont="1" applyAlignment="1">
      <alignment wrapText="1"/>
    </xf>
    <xf numFmtId="164" fontId="6" fillId="0" borderId="4" xfId="0" applyNumberFormat="1" applyFont="1" applyBorder="1"/>
    <xf numFmtId="0" fontId="3" fillId="3" borderId="17" xfId="0" applyFont="1" applyFill="1" applyBorder="1" applyAlignment="1">
      <alignment horizontal="center" vertical="center" wrapText="1"/>
    </xf>
    <xf numFmtId="0" fontId="3" fillId="3" borderId="12" xfId="0" applyFont="1" applyFill="1" applyBorder="1" applyAlignment="1">
      <alignment horizontal="left" vertical="center" wrapText="1" indent="2"/>
    </xf>
    <xf numFmtId="0" fontId="3" fillId="3" borderId="12" xfId="0" quotePrefix="1" applyFont="1" applyFill="1" applyBorder="1" applyAlignment="1">
      <alignment horizontal="center" vertical="center" wrapText="1"/>
    </xf>
    <xf numFmtId="0" fontId="3" fillId="3" borderId="18" xfId="0" quotePrefix="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2"/>
    </xf>
    <xf numFmtId="0" fontId="5" fillId="0" borderId="1" xfId="0" quotePrefix="1" applyFont="1" applyBorder="1" applyAlignment="1">
      <alignment horizontal="center" vertical="center" wrapText="1"/>
    </xf>
    <xf numFmtId="2"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0" fillId="0" borderId="1" xfId="0" applyBorder="1" applyAlignment="1">
      <alignment horizontal="center"/>
    </xf>
    <xf numFmtId="0" fontId="0" fillId="0" borderId="1" xfId="0" applyBorder="1"/>
    <xf numFmtId="164" fontId="0" fillId="0" borderId="1" xfId="0" applyNumberFormat="1" applyBorder="1"/>
    <xf numFmtId="0" fontId="6" fillId="0" borderId="4" xfId="0" applyFont="1" applyBorder="1" applyAlignment="1">
      <alignment horizontal="center"/>
    </xf>
    <xf numFmtId="165" fontId="3" fillId="0" borderId="3" xfId="0" applyNumberFormat="1" applyFont="1" applyBorder="1" applyAlignment="1">
      <alignment horizontal="center" vertical="center" wrapText="1"/>
    </xf>
    <xf numFmtId="164" fontId="0" fillId="0" borderId="11" xfId="0" applyNumberFormat="1" applyBorder="1"/>
    <xf numFmtId="0" fontId="1" fillId="0" borderId="19" xfId="0" applyFont="1" applyBorder="1"/>
    <xf numFmtId="0" fontId="1" fillId="0" borderId="20" xfId="0" applyFont="1" applyBorder="1"/>
    <xf numFmtId="0" fontId="1" fillId="0" borderId="21" xfId="0" applyFont="1" applyBorder="1"/>
    <xf numFmtId="44" fontId="0" fillId="0" borderId="1" xfId="0" applyNumberFormat="1" applyBorder="1"/>
    <xf numFmtId="0" fontId="0" fillId="0" borderId="3" xfId="0" applyBorder="1"/>
    <xf numFmtId="44" fontId="0" fillId="0" borderId="3" xfId="0" applyNumberFormat="1" applyBorder="1"/>
    <xf numFmtId="0" fontId="7" fillId="4" borderId="0" xfId="0" applyFont="1" applyFill="1"/>
    <xf numFmtId="0" fontId="7" fillId="0" borderId="0" xfId="0" applyFont="1"/>
    <xf numFmtId="0" fontId="7" fillId="4" borderId="22" xfId="0" applyFont="1" applyFill="1" applyBorder="1"/>
    <xf numFmtId="0" fontId="7" fillId="4" borderId="23" xfId="0" applyFont="1" applyFill="1" applyBorder="1"/>
    <xf numFmtId="0" fontId="7" fillId="4" borderId="24" xfId="0" applyFont="1" applyFill="1" applyBorder="1"/>
    <xf numFmtId="0" fontId="7" fillId="4" borderId="25" xfId="0" applyFont="1" applyFill="1" applyBorder="1"/>
    <xf numFmtId="0" fontId="7" fillId="4" borderId="26" xfId="0" applyFont="1" applyFill="1" applyBorder="1"/>
    <xf numFmtId="0" fontId="8" fillId="4" borderId="0" xfId="0" applyFont="1" applyFill="1"/>
    <xf numFmtId="0" fontId="9" fillId="4" borderId="25" xfId="0" applyFont="1" applyFill="1" applyBorder="1"/>
    <xf numFmtId="0" fontId="9" fillId="4" borderId="0" xfId="0" applyFont="1" applyFill="1"/>
    <xf numFmtId="0" fontId="9" fillId="4" borderId="26" xfId="0" applyFont="1" applyFill="1" applyBorder="1"/>
    <xf numFmtId="0" fontId="11" fillId="4" borderId="0" xfId="0" applyFont="1" applyFill="1" applyAlignment="1">
      <alignment horizontal="center"/>
    </xf>
    <xf numFmtId="0" fontId="12" fillId="4" borderId="25" xfId="0" applyFont="1" applyFill="1" applyBorder="1" applyAlignment="1">
      <alignment horizontal="center"/>
    </xf>
    <xf numFmtId="0" fontId="12" fillId="4" borderId="26" xfId="0" applyFont="1" applyFill="1" applyBorder="1" applyAlignment="1">
      <alignment horizontal="center"/>
    </xf>
    <xf numFmtId="0" fontId="11" fillId="4" borderId="25" xfId="0" applyFont="1" applyFill="1" applyBorder="1" applyAlignment="1">
      <alignment horizontal="center" vertical="top" wrapText="1"/>
    </xf>
    <xf numFmtId="0" fontId="11" fillId="4" borderId="0" xfId="0" applyFont="1" applyFill="1" applyAlignment="1">
      <alignment horizontal="center" vertical="top" wrapText="1"/>
    </xf>
    <xf numFmtId="0" fontId="11" fillId="4" borderId="26" xfId="0" applyFont="1" applyFill="1" applyBorder="1" applyAlignment="1">
      <alignment horizontal="center" vertical="top" wrapText="1"/>
    </xf>
    <xf numFmtId="0" fontId="7" fillId="4" borderId="27" xfId="0" applyFont="1" applyFill="1" applyBorder="1"/>
    <xf numFmtId="0" fontId="7" fillId="4" borderId="28" xfId="0" applyFont="1" applyFill="1" applyBorder="1"/>
    <xf numFmtId="0" fontId="7" fillId="4" borderId="29" xfId="0" applyFont="1" applyFill="1" applyBorder="1"/>
    <xf numFmtId="0" fontId="6" fillId="0" borderId="5" xfId="0" applyFont="1" applyBorder="1" applyAlignment="1">
      <alignment horizontal="center"/>
    </xf>
    <xf numFmtId="164" fontId="6" fillId="0" borderId="5" xfId="0" applyNumberFormat="1" applyFont="1" applyBorder="1"/>
    <xf numFmtId="0" fontId="6" fillId="0" borderId="0" xfId="0" applyFont="1" applyAlignment="1">
      <alignment horizontal="center"/>
    </xf>
    <xf numFmtId="0" fontId="6" fillId="0" borderId="0" xfId="0" applyFont="1"/>
    <xf numFmtId="0" fontId="13" fillId="0" borderId="0" xfId="0" applyFont="1" applyAlignment="1">
      <alignment horizontal="left" vertical="center" indent="1"/>
    </xf>
    <xf numFmtId="0" fontId="9" fillId="4" borderId="6" xfId="0" applyFont="1" applyFill="1" applyBorder="1" applyAlignment="1">
      <alignment horizontal="center"/>
    </xf>
    <xf numFmtId="0" fontId="9" fillId="4" borderId="7" xfId="0" applyFont="1" applyFill="1" applyBorder="1" applyAlignment="1">
      <alignment horizontal="center"/>
    </xf>
    <xf numFmtId="0" fontId="9" fillId="4" borderId="14" xfId="0" applyFont="1" applyFill="1" applyBorder="1" applyAlignment="1">
      <alignment horizontal="center"/>
    </xf>
    <xf numFmtId="0" fontId="10" fillId="4" borderId="25" xfId="0" applyFont="1" applyFill="1" applyBorder="1" applyAlignment="1">
      <alignment horizontal="center" wrapText="1"/>
    </xf>
    <xf numFmtId="0" fontId="10" fillId="4" borderId="0" xfId="0" applyFont="1" applyFill="1" applyAlignment="1">
      <alignment horizontal="center" wrapText="1"/>
    </xf>
    <xf numFmtId="0" fontId="10" fillId="4" borderId="26" xfId="0" applyFont="1" applyFill="1" applyBorder="1" applyAlignment="1">
      <alignment horizontal="center" wrapText="1"/>
    </xf>
    <xf numFmtId="0" fontId="12" fillId="4" borderId="0" xfId="0" applyFont="1" applyFill="1" applyAlignment="1">
      <alignment horizontal="center" wrapText="1"/>
    </xf>
    <xf numFmtId="0" fontId="12" fillId="0" borderId="0" xfId="0" applyFont="1" applyAlignment="1">
      <alignment wrapText="1"/>
    </xf>
    <xf numFmtId="0" fontId="11" fillId="4" borderId="25"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26" xfId="0" applyFont="1" applyFill="1" applyBorder="1" applyAlignment="1">
      <alignment horizontal="center" vertical="center" wrapText="1"/>
    </xf>
    <xf numFmtId="0" fontId="11" fillId="4" borderId="25" xfId="0" applyFont="1" applyFill="1" applyBorder="1" applyAlignment="1">
      <alignment horizontal="center"/>
    </xf>
    <xf numFmtId="0" fontId="11" fillId="4" borderId="0" xfId="0" applyFont="1" applyFill="1" applyAlignment="1">
      <alignment horizontal="center"/>
    </xf>
    <xf numFmtId="0" fontId="11" fillId="4" borderId="26" xfId="0" applyFont="1" applyFill="1" applyBorder="1" applyAlignment="1">
      <alignment horizontal="center"/>
    </xf>
    <xf numFmtId="164" fontId="3" fillId="2" borderId="1" xfId="0" applyNumberFormat="1" applyFont="1"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13" xfId="0" applyBorder="1" applyAlignment="1">
      <alignment horizont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45098</xdr:colOff>
      <xdr:row>6</xdr:row>
      <xdr:rowOff>120333</xdr:rowOff>
    </xdr:from>
    <xdr:to>
      <xdr:col>6</xdr:col>
      <xdr:colOff>492125</xdr:colOff>
      <xdr:row>12</xdr:row>
      <xdr:rowOff>70192</xdr:rowOff>
    </xdr:to>
    <xdr:pic>
      <xdr:nvPicPr>
        <xdr:cNvPr id="2" name="Picture 1">
          <a:extLst>
            <a:ext uri="{FF2B5EF4-FFF2-40B4-BE49-F238E27FC236}">
              <a16:creationId xmlns:a16="http://schemas.microsoft.com/office/drawing/2014/main" id="{81973EDB-1858-426E-BC29-09883C5EBD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102498" y="1314133"/>
          <a:ext cx="3094977" cy="1245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C415A-EE77-4F11-96F2-10D090D96A8B}">
  <dimension ref="A1:L35"/>
  <sheetViews>
    <sheetView tabSelected="1" view="pageBreakPreview" topLeftCell="A25" zoomScale="80" zoomScaleNormal="100" zoomScaleSheetLayoutView="80" workbookViewId="0">
      <selection activeCell="B29" sqref="B29:G29"/>
    </sheetView>
  </sheetViews>
  <sheetFormatPr defaultColWidth="9.85546875" defaultRowHeight="15" x14ac:dyDescent="0.2"/>
  <cols>
    <col min="1" max="5" width="9.85546875" style="61"/>
    <col min="6" max="6" width="18.28515625" style="61" customWidth="1"/>
    <col min="7" max="7" width="23.5703125" style="61" customWidth="1"/>
    <col min="8" max="261" width="9.85546875" style="61"/>
    <col min="262" max="262" width="18.28515625" style="61" customWidth="1"/>
    <col min="263" max="263" width="23.5703125" style="61" customWidth="1"/>
    <col min="264" max="517" width="9.85546875" style="61"/>
    <col min="518" max="518" width="18.28515625" style="61" customWidth="1"/>
    <col min="519" max="519" width="23.5703125" style="61" customWidth="1"/>
    <col min="520" max="773" width="9.85546875" style="61"/>
    <col min="774" max="774" width="18.28515625" style="61" customWidth="1"/>
    <col min="775" max="775" width="23.5703125" style="61" customWidth="1"/>
    <col min="776" max="1029" width="9.85546875" style="61"/>
    <col min="1030" max="1030" width="18.28515625" style="61" customWidth="1"/>
    <col min="1031" max="1031" width="23.5703125" style="61" customWidth="1"/>
    <col min="1032" max="1285" width="9.85546875" style="61"/>
    <col min="1286" max="1286" width="18.28515625" style="61" customWidth="1"/>
    <col min="1287" max="1287" width="23.5703125" style="61" customWidth="1"/>
    <col min="1288" max="1541" width="9.85546875" style="61"/>
    <col min="1542" max="1542" width="18.28515625" style="61" customWidth="1"/>
    <col min="1543" max="1543" width="23.5703125" style="61" customWidth="1"/>
    <col min="1544" max="1797" width="9.85546875" style="61"/>
    <col min="1798" max="1798" width="18.28515625" style="61" customWidth="1"/>
    <col min="1799" max="1799" width="23.5703125" style="61" customWidth="1"/>
    <col min="1800" max="2053" width="9.85546875" style="61"/>
    <col min="2054" max="2054" width="18.28515625" style="61" customWidth="1"/>
    <col min="2055" max="2055" width="23.5703125" style="61" customWidth="1"/>
    <col min="2056" max="2309" width="9.85546875" style="61"/>
    <col min="2310" max="2310" width="18.28515625" style="61" customWidth="1"/>
    <col min="2311" max="2311" width="23.5703125" style="61" customWidth="1"/>
    <col min="2312" max="2565" width="9.85546875" style="61"/>
    <col min="2566" max="2566" width="18.28515625" style="61" customWidth="1"/>
    <col min="2567" max="2567" width="23.5703125" style="61" customWidth="1"/>
    <col min="2568" max="2821" width="9.85546875" style="61"/>
    <col min="2822" max="2822" width="18.28515625" style="61" customWidth="1"/>
    <col min="2823" max="2823" width="23.5703125" style="61" customWidth="1"/>
    <col min="2824" max="3077" width="9.85546875" style="61"/>
    <col min="3078" max="3078" width="18.28515625" style="61" customWidth="1"/>
    <col min="3079" max="3079" width="23.5703125" style="61" customWidth="1"/>
    <col min="3080" max="3333" width="9.85546875" style="61"/>
    <col min="3334" max="3334" width="18.28515625" style="61" customWidth="1"/>
    <col min="3335" max="3335" width="23.5703125" style="61" customWidth="1"/>
    <col min="3336" max="3589" width="9.85546875" style="61"/>
    <col min="3590" max="3590" width="18.28515625" style="61" customWidth="1"/>
    <col min="3591" max="3591" width="23.5703125" style="61" customWidth="1"/>
    <col min="3592" max="3845" width="9.85546875" style="61"/>
    <col min="3846" max="3846" width="18.28515625" style="61" customWidth="1"/>
    <col min="3847" max="3847" width="23.5703125" style="61" customWidth="1"/>
    <col min="3848" max="4101" width="9.85546875" style="61"/>
    <col min="4102" max="4102" width="18.28515625" style="61" customWidth="1"/>
    <col min="4103" max="4103" width="23.5703125" style="61" customWidth="1"/>
    <col min="4104" max="4357" width="9.85546875" style="61"/>
    <col min="4358" max="4358" width="18.28515625" style="61" customWidth="1"/>
    <col min="4359" max="4359" width="23.5703125" style="61" customWidth="1"/>
    <col min="4360" max="4613" width="9.85546875" style="61"/>
    <col min="4614" max="4614" width="18.28515625" style="61" customWidth="1"/>
    <col min="4615" max="4615" width="23.5703125" style="61" customWidth="1"/>
    <col min="4616" max="4869" width="9.85546875" style="61"/>
    <col min="4870" max="4870" width="18.28515625" style="61" customWidth="1"/>
    <col min="4871" max="4871" width="23.5703125" style="61" customWidth="1"/>
    <col min="4872" max="5125" width="9.85546875" style="61"/>
    <col min="5126" max="5126" width="18.28515625" style="61" customWidth="1"/>
    <col min="5127" max="5127" width="23.5703125" style="61" customWidth="1"/>
    <col min="5128" max="5381" width="9.85546875" style="61"/>
    <col min="5382" max="5382" width="18.28515625" style="61" customWidth="1"/>
    <col min="5383" max="5383" width="23.5703125" style="61" customWidth="1"/>
    <col min="5384" max="5637" width="9.85546875" style="61"/>
    <col min="5638" max="5638" width="18.28515625" style="61" customWidth="1"/>
    <col min="5639" max="5639" width="23.5703125" style="61" customWidth="1"/>
    <col min="5640" max="5893" width="9.85546875" style="61"/>
    <col min="5894" max="5894" width="18.28515625" style="61" customWidth="1"/>
    <col min="5895" max="5895" width="23.5703125" style="61" customWidth="1"/>
    <col min="5896" max="6149" width="9.85546875" style="61"/>
    <col min="6150" max="6150" width="18.28515625" style="61" customWidth="1"/>
    <col min="6151" max="6151" width="23.5703125" style="61" customWidth="1"/>
    <col min="6152" max="6405" width="9.85546875" style="61"/>
    <col min="6406" max="6406" width="18.28515625" style="61" customWidth="1"/>
    <col min="6407" max="6407" width="23.5703125" style="61" customWidth="1"/>
    <col min="6408" max="6661" width="9.85546875" style="61"/>
    <col min="6662" max="6662" width="18.28515625" style="61" customWidth="1"/>
    <col min="6663" max="6663" width="23.5703125" style="61" customWidth="1"/>
    <col min="6664" max="6917" width="9.85546875" style="61"/>
    <col min="6918" max="6918" width="18.28515625" style="61" customWidth="1"/>
    <col min="6919" max="6919" width="23.5703125" style="61" customWidth="1"/>
    <col min="6920" max="7173" width="9.85546875" style="61"/>
    <col min="7174" max="7174" width="18.28515625" style="61" customWidth="1"/>
    <col min="7175" max="7175" width="23.5703125" style="61" customWidth="1"/>
    <col min="7176" max="7429" width="9.85546875" style="61"/>
    <col min="7430" max="7430" width="18.28515625" style="61" customWidth="1"/>
    <col min="7431" max="7431" width="23.5703125" style="61" customWidth="1"/>
    <col min="7432" max="7685" width="9.85546875" style="61"/>
    <col min="7686" max="7686" width="18.28515625" style="61" customWidth="1"/>
    <col min="7687" max="7687" width="23.5703125" style="61" customWidth="1"/>
    <col min="7688" max="7941" width="9.85546875" style="61"/>
    <col min="7942" max="7942" width="18.28515625" style="61" customWidth="1"/>
    <col min="7943" max="7943" width="23.5703125" style="61" customWidth="1"/>
    <col min="7944" max="8197" width="9.85546875" style="61"/>
    <col min="8198" max="8198" width="18.28515625" style="61" customWidth="1"/>
    <col min="8199" max="8199" width="23.5703125" style="61" customWidth="1"/>
    <col min="8200" max="8453" width="9.85546875" style="61"/>
    <col min="8454" max="8454" width="18.28515625" style="61" customWidth="1"/>
    <col min="8455" max="8455" width="23.5703125" style="61" customWidth="1"/>
    <col min="8456" max="8709" width="9.85546875" style="61"/>
    <col min="8710" max="8710" width="18.28515625" style="61" customWidth="1"/>
    <col min="8711" max="8711" width="23.5703125" style="61" customWidth="1"/>
    <col min="8712" max="8965" width="9.85546875" style="61"/>
    <col min="8966" max="8966" width="18.28515625" style="61" customWidth="1"/>
    <col min="8967" max="8967" width="23.5703125" style="61" customWidth="1"/>
    <col min="8968" max="9221" width="9.85546875" style="61"/>
    <col min="9222" max="9222" width="18.28515625" style="61" customWidth="1"/>
    <col min="9223" max="9223" width="23.5703125" style="61" customWidth="1"/>
    <col min="9224" max="9477" width="9.85546875" style="61"/>
    <col min="9478" max="9478" width="18.28515625" style="61" customWidth="1"/>
    <col min="9479" max="9479" width="23.5703125" style="61" customWidth="1"/>
    <col min="9480" max="9733" width="9.85546875" style="61"/>
    <col min="9734" max="9734" width="18.28515625" style="61" customWidth="1"/>
    <col min="9735" max="9735" width="23.5703125" style="61" customWidth="1"/>
    <col min="9736" max="9989" width="9.85546875" style="61"/>
    <col min="9990" max="9990" width="18.28515625" style="61" customWidth="1"/>
    <col min="9991" max="9991" width="23.5703125" style="61" customWidth="1"/>
    <col min="9992" max="10245" width="9.85546875" style="61"/>
    <col min="10246" max="10246" width="18.28515625" style="61" customWidth="1"/>
    <col min="10247" max="10247" width="23.5703125" style="61" customWidth="1"/>
    <col min="10248" max="10501" width="9.85546875" style="61"/>
    <col min="10502" max="10502" width="18.28515625" style="61" customWidth="1"/>
    <col min="10503" max="10503" width="23.5703125" style="61" customWidth="1"/>
    <col min="10504" max="10757" width="9.85546875" style="61"/>
    <col min="10758" max="10758" width="18.28515625" style="61" customWidth="1"/>
    <col min="10759" max="10759" width="23.5703125" style="61" customWidth="1"/>
    <col min="10760" max="11013" width="9.85546875" style="61"/>
    <col min="11014" max="11014" width="18.28515625" style="61" customWidth="1"/>
    <col min="11015" max="11015" width="23.5703125" style="61" customWidth="1"/>
    <col min="11016" max="11269" width="9.85546875" style="61"/>
    <col min="11270" max="11270" width="18.28515625" style="61" customWidth="1"/>
    <col min="11271" max="11271" width="23.5703125" style="61" customWidth="1"/>
    <col min="11272" max="11525" width="9.85546875" style="61"/>
    <col min="11526" max="11526" width="18.28515625" style="61" customWidth="1"/>
    <col min="11527" max="11527" width="23.5703125" style="61" customWidth="1"/>
    <col min="11528" max="11781" width="9.85546875" style="61"/>
    <col min="11782" max="11782" width="18.28515625" style="61" customWidth="1"/>
    <col min="11783" max="11783" width="23.5703125" style="61" customWidth="1"/>
    <col min="11784" max="12037" width="9.85546875" style="61"/>
    <col min="12038" max="12038" width="18.28515625" style="61" customWidth="1"/>
    <col min="12039" max="12039" width="23.5703125" style="61" customWidth="1"/>
    <col min="12040" max="12293" width="9.85546875" style="61"/>
    <col min="12294" max="12294" width="18.28515625" style="61" customWidth="1"/>
    <col min="12295" max="12295" width="23.5703125" style="61" customWidth="1"/>
    <col min="12296" max="12549" width="9.85546875" style="61"/>
    <col min="12550" max="12550" width="18.28515625" style="61" customWidth="1"/>
    <col min="12551" max="12551" width="23.5703125" style="61" customWidth="1"/>
    <col min="12552" max="12805" width="9.85546875" style="61"/>
    <col min="12806" max="12806" width="18.28515625" style="61" customWidth="1"/>
    <col min="12807" max="12807" width="23.5703125" style="61" customWidth="1"/>
    <col min="12808" max="13061" width="9.85546875" style="61"/>
    <col min="13062" max="13062" width="18.28515625" style="61" customWidth="1"/>
    <col min="13063" max="13063" width="23.5703125" style="61" customWidth="1"/>
    <col min="13064" max="13317" width="9.85546875" style="61"/>
    <col min="13318" max="13318" width="18.28515625" style="61" customWidth="1"/>
    <col min="13319" max="13319" width="23.5703125" style="61" customWidth="1"/>
    <col min="13320" max="13573" width="9.85546875" style="61"/>
    <col min="13574" max="13574" width="18.28515625" style="61" customWidth="1"/>
    <col min="13575" max="13575" width="23.5703125" style="61" customWidth="1"/>
    <col min="13576" max="13829" width="9.85546875" style="61"/>
    <col min="13830" max="13830" width="18.28515625" style="61" customWidth="1"/>
    <col min="13831" max="13831" width="23.5703125" style="61" customWidth="1"/>
    <col min="13832" max="14085" width="9.85546875" style="61"/>
    <col min="14086" max="14086" width="18.28515625" style="61" customWidth="1"/>
    <col min="14087" max="14087" width="23.5703125" style="61" customWidth="1"/>
    <col min="14088" max="14341" width="9.85546875" style="61"/>
    <col min="14342" max="14342" width="18.28515625" style="61" customWidth="1"/>
    <col min="14343" max="14343" width="23.5703125" style="61" customWidth="1"/>
    <col min="14344" max="14597" width="9.85546875" style="61"/>
    <col min="14598" max="14598" width="18.28515625" style="61" customWidth="1"/>
    <col min="14599" max="14599" width="23.5703125" style="61" customWidth="1"/>
    <col min="14600" max="14853" width="9.85546875" style="61"/>
    <col min="14854" max="14854" width="18.28515625" style="61" customWidth="1"/>
    <col min="14855" max="14855" width="23.5703125" style="61" customWidth="1"/>
    <col min="14856" max="15109" width="9.85546875" style="61"/>
    <col min="15110" max="15110" width="18.28515625" style="61" customWidth="1"/>
    <col min="15111" max="15111" width="23.5703125" style="61" customWidth="1"/>
    <col min="15112" max="15365" width="9.85546875" style="61"/>
    <col min="15366" max="15366" width="18.28515625" style="61" customWidth="1"/>
    <col min="15367" max="15367" width="23.5703125" style="61" customWidth="1"/>
    <col min="15368" max="15621" width="9.85546875" style="61"/>
    <col min="15622" max="15622" width="18.28515625" style="61" customWidth="1"/>
    <col min="15623" max="15623" width="23.5703125" style="61" customWidth="1"/>
    <col min="15624" max="15877" width="9.85546875" style="61"/>
    <col min="15878" max="15878" width="18.28515625" style="61" customWidth="1"/>
    <col min="15879" max="15879" width="23.5703125" style="61" customWidth="1"/>
    <col min="15880" max="16133" width="9.85546875" style="61"/>
    <col min="16134" max="16134" width="18.28515625" style="61" customWidth="1"/>
    <col min="16135" max="16135" width="23.5703125" style="61" customWidth="1"/>
    <col min="16136" max="16384" width="9.85546875" style="61"/>
  </cols>
  <sheetData>
    <row r="1" spans="1:8" x14ac:dyDescent="0.2">
      <c r="A1" s="60"/>
      <c r="B1" s="60"/>
      <c r="C1" s="60"/>
      <c r="D1" s="60"/>
      <c r="E1" s="60"/>
      <c r="F1" s="60"/>
      <c r="G1" s="60"/>
      <c r="H1" s="60"/>
    </row>
    <row r="2" spans="1:8" x14ac:dyDescent="0.2">
      <c r="A2" s="60"/>
      <c r="B2" s="60"/>
      <c r="C2" s="60"/>
      <c r="D2" s="60"/>
      <c r="E2" s="60"/>
      <c r="F2" s="60"/>
      <c r="G2" s="60"/>
      <c r="H2" s="60"/>
    </row>
    <row r="3" spans="1:8" x14ac:dyDescent="0.2">
      <c r="A3" s="60"/>
      <c r="B3" s="60"/>
      <c r="C3" s="60"/>
      <c r="D3" s="60"/>
      <c r="E3" s="60"/>
      <c r="F3" s="60"/>
      <c r="G3" s="60"/>
      <c r="H3" s="60"/>
    </row>
    <row r="4" spans="1:8" ht="15.75" thickBot="1" x14ac:dyDescent="0.25">
      <c r="A4" s="60"/>
      <c r="B4" s="60"/>
      <c r="C4" s="60"/>
      <c r="D4" s="60"/>
      <c r="E4" s="60"/>
      <c r="F4" s="60"/>
      <c r="G4" s="60"/>
      <c r="H4" s="60"/>
    </row>
    <row r="5" spans="1:8" ht="15.75" thickTop="1" x14ac:dyDescent="0.2">
      <c r="A5" s="60"/>
      <c r="B5" s="62"/>
      <c r="C5" s="63"/>
      <c r="D5" s="63"/>
      <c r="E5" s="63"/>
      <c r="F5" s="63"/>
      <c r="G5" s="64"/>
      <c r="H5" s="60"/>
    </row>
    <row r="6" spans="1:8" x14ac:dyDescent="0.2">
      <c r="A6" s="60"/>
      <c r="B6" s="65"/>
      <c r="C6" s="60"/>
      <c r="D6" s="60"/>
      <c r="E6" s="60"/>
      <c r="F6" s="60"/>
      <c r="G6" s="66"/>
      <c r="H6" s="60"/>
    </row>
    <row r="7" spans="1:8" x14ac:dyDescent="0.2">
      <c r="A7" s="60"/>
      <c r="B7" s="65"/>
      <c r="C7" s="60"/>
      <c r="D7" s="60"/>
      <c r="E7" s="60"/>
      <c r="F7" s="60"/>
      <c r="G7" s="66"/>
      <c r="H7" s="60"/>
    </row>
    <row r="8" spans="1:8" x14ac:dyDescent="0.2">
      <c r="A8" s="60"/>
      <c r="B8" s="65"/>
      <c r="C8" s="60"/>
      <c r="D8" s="60"/>
      <c r="E8" s="60"/>
      <c r="F8" s="60"/>
      <c r="G8" s="66"/>
      <c r="H8" s="60"/>
    </row>
    <row r="9" spans="1:8" x14ac:dyDescent="0.2">
      <c r="A9" s="60"/>
      <c r="B9" s="65"/>
      <c r="C9" s="60"/>
      <c r="D9" s="60"/>
      <c r="E9" s="60"/>
      <c r="F9" s="60"/>
      <c r="G9" s="66"/>
      <c r="H9" s="60"/>
    </row>
    <row r="10" spans="1:8" ht="20.25" x14ac:dyDescent="0.3">
      <c r="A10" s="60"/>
      <c r="B10" s="65"/>
      <c r="C10" s="60"/>
      <c r="D10" s="60"/>
      <c r="E10" s="60"/>
      <c r="F10" s="60"/>
      <c r="G10" s="66"/>
      <c r="H10" s="67"/>
    </row>
    <row r="11" spans="1:8" ht="15.75" x14ac:dyDescent="0.25">
      <c r="A11" s="60"/>
      <c r="B11" s="68"/>
      <c r="C11" s="69"/>
      <c r="D11" s="69"/>
      <c r="E11" s="69"/>
      <c r="F11" s="69"/>
      <c r="G11" s="70"/>
      <c r="H11" s="60"/>
    </row>
    <row r="12" spans="1:8" ht="20.25" x14ac:dyDescent="0.3">
      <c r="A12" s="60"/>
      <c r="B12" s="65"/>
      <c r="C12" s="60"/>
      <c r="D12" s="60"/>
      <c r="E12" s="60"/>
      <c r="F12" s="60"/>
      <c r="G12" s="66"/>
      <c r="H12" s="67"/>
    </row>
    <row r="13" spans="1:8" ht="30" x14ac:dyDescent="0.4">
      <c r="A13" s="60"/>
      <c r="B13" s="88" t="s">
        <v>50</v>
      </c>
      <c r="C13" s="89"/>
      <c r="D13" s="89"/>
      <c r="E13" s="89"/>
      <c r="F13" s="89"/>
      <c r="G13" s="90"/>
      <c r="H13" s="67"/>
    </row>
    <row r="14" spans="1:8" ht="20.25" x14ac:dyDescent="0.3">
      <c r="A14" s="60"/>
      <c r="B14" s="65"/>
      <c r="C14" s="60"/>
      <c r="D14" s="60"/>
      <c r="E14" s="60"/>
      <c r="F14" s="60"/>
      <c r="G14" s="66"/>
      <c r="H14" s="67"/>
    </row>
    <row r="15" spans="1:8" ht="20.25" x14ac:dyDescent="0.3">
      <c r="A15" s="60"/>
      <c r="B15" s="68"/>
      <c r="C15" s="69"/>
      <c r="D15" s="69"/>
      <c r="E15" s="71"/>
      <c r="F15" s="69"/>
      <c r="G15" s="70"/>
      <c r="H15" s="60"/>
    </row>
    <row r="16" spans="1:8" x14ac:dyDescent="0.2">
      <c r="A16" s="60"/>
      <c r="B16" s="65"/>
      <c r="C16" s="60"/>
      <c r="D16" s="60"/>
      <c r="E16" s="60"/>
      <c r="F16" s="60"/>
      <c r="G16" s="66"/>
      <c r="H16" s="60"/>
    </row>
    <row r="17" spans="1:12" ht="23.25" x14ac:dyDescent="0.35">
      <c r="A17" s="60"/>
      <c r="B17" s="72"/>
      <c r="C17" s="60"/>
      <c r="D17" s="91" t="s">
        <v>51</v>
      </c>
      <c r="E17" s="92"/>
      <c r="F17" s="92"/>
      <c r="G17" s="73"/>
    </row>
    <row r="18" spans="1:12" ht="15.75" x14ac:dyDescent="0.25">
      <c r="A18" s="60"/>
      <c r="B18" s="68"/>
      <c r="C18" s="69"/>
      <c r="D18" s="69"/>
      <c r="E18" s="69"/>
      <c r="F18" s="69"/>
      <c r="G18" s="70"/>
      <c r="H18" s="60"/>
    </row>
    <row r="19" spans="1:12" ht="15.75" x14ac:dyDescent="0.25">
      <c r="A19" s="60"/>
      <c r="B19" s="68"/>
      <c r="C19" s="69"/>
      <c r="D19" s="69"/>
      <c r="E19" s="69"/>
      <c r="F19" s="69"/>
      <c r="G19" s="70"/>
      <c r="H19" s="60"/>
    </row>
    <row r="20" spans="1:12" ht="20.100000000000001" customHeight="1" x14ac:dyDescent="0.2">
      <c r="A20" s="60"/>
      <c r="B20" s="93" t="s">
        <v>55</v>
      </c>
      <c r="C20" s="94"/>
      <c r="D20" s="94"/>
      <c r="E20" s="94"/>
      <c r="F20" s="94"/>
      <c r="G20" s="95"/>
      <c r="H20" s="60"/>
      <c r="L20" s="60"/>
    </row>
    <row r="21" spans="1:12" ht="20.100000000000001" customHeight="1" x14ac:dyDescent="0.2">
      <c r="A21" s="60"/>
      <c r="B21" s="93"/>
      <c r="C21" s="94"/>
      <c r="D21" s="94"/>
      <c r="E21" s="94"/>
      <c r="F21" s="94"/>
      <c r="G21" s="95"/>
      <c r="H21" s="60" t="s">
        <v>52</v>
      </c>
      <c r="L21" s="60"/>
    </row>
    <row r="22" spans="1:12" ht="20.100000000000001" customHeight="1" x14ac:dyDescent="0.2">
      <c r="A22" s="60"/>
      <c r="B22" s="93"/>
      <c r="C22" s="94"/>
      <c r="D22" s="94"/>
      <c r="E22" s="94"/>
      <c r="F22" s="94"/>
      <c r="G22" s="95"/>
      <c r="H22" s="60"/>
      <c r="L22" s="60"/>
    </row>
    <row r="23" spans="1:12" ht="20.100000000000001" customHeight="1" x14ac:dyDescent="0.2">
      <c r="A23" s="60"/>
      <c r="B23" s="93"/>
      <c r="C23" s="94"/>
      <c r="D23" s="94"/>
      <c r="E23" s="94"/>
      <c r="F23" s="94"/>
      <c r="G23" s="95"/>
      <c r="H23" s="60"/>
      <c r="L23" s="60"/>
    </row>
    <row r="24" spans="1:12" ht="20.25" x14ac:dyDescent="0.2">
      <c r="A24" s="60"/>
      <c r="B24" s="74"/>
      <c r="C24" s="75"/>
      <c r="D24" s="75"/>
      <c r="E24" s="75"/>
      <c r="F24" s="75"/>
      <c r="G24" s="76"/>
      <c r="H24" s="60"/>
      <c r="L24" s="60"/>
    </row>
    <row r="25" spans="1:12" x14ac:dyDescent="0.2">
      <c r="A25" s="60"/>
      <c r="B25" s="65"/>
      <c r="C25" s="60"/>
      <c r="D25" s="60"/>
      <c r="E25" s="60"/>
      <c r="F25" s="60"/>
      <c r="G25" s="66"/>
      <c r="H25" s="60"/>
    </row>
    <row r="26" spans="1:12" x14ac:dyDescent="0.2">
      <c r="A26" s="60"/>
      <c r="B26" s="65"/>
      <c r="C26" s="60"/>
      <c r="D26" s="60"/>
      <c r="E26" s="60"/>
      <c r="F26" s="60"/>
      <c r="G26" s="66"/>
      <c r="H26" s="60"/>
    </row>
    <row r="27" spans="1:12" ht="20.25" x14ac:dyDescent="0.3">
      <c r="A27" s="60"/>
      <c r="B27" s="96" t="s">
        <v>53</v>
      </c>
      <c r="C27" s="97"/>
      <c r="D27" s="97"/>
      <c r="E27" s="97"/>
      <c r="F27" s="97"/>
      <c r="G27" s="98"/>
      <c r="H27" s="60"/>
    </row>
    <row r="28" spans="1:12" x14ac:dyDescent="0.2">
      <c r="A28" s="60"/>
      <c r="B28" s="65"/>
      <c r="C28" s="60"/>
      <c r="D28" s="60"/>
      <c r="E28" s="60"/>
      <c r="F28" s="60"/>
      <c r="G28" s="66"/>
      <c r="H28" s="60"/>
    </row>
    <row r="29" spans="1:12" ht="20.25" x14ac:dyDescent="0.3">
      <c r="A29" s="60"/>
      <c r="B29" s="96" t="s">
        <v>64</v>
      </c>
      <c r="C29" s="97"/>
      <c r="D29" s="97"/>
      <c r="E29" s="97"/>
      <c r="F29" s="97"/>
      <c r="G29" s="98"/>
      <c r="H29" s="60"/>
    </row>
    <row r="30" spans="1:12" ht="15.75" thickBot="1" x14ac:dyDescent="0.25">
      <c r="A30" s="60"/>
      <c r="B30" s="77"/>
      <c r="C30" s="78"/>
      <c r="D30" s="78"/>
      <c r="E30" s="78"/>
      <c r="F30" s="78"/>
      <c r="G30" s="79"/>
      <c r="H30" s="60"/>
    </row>
    <row r="31" spans="1:12" ht="15.75" thickTop="1" x14ac:dyDescent="0.2">
      <c r="A31" s="60"/>
      <c r="B31" s="60"/>
      <c r="C31" s="60"/>
      <c r="D31" s="60"/>
      <c r="E31" s="60"/>
      <c r="F31" s="60"/>
      <c r="G31" s="60"/>
      <c r="H31" s="60"/>
    </row>
    <row r="32" spans="1:12" x14ac:dyDescent="0.2">
      <c r="A32" s="60"/>
      <c r="B32" s="60"/>
      <c r="C32" s="60"/>
      <c r="D32" s="60"/>
      <c r="E32" s="60"/>
      <c r="F32" s="60"/>
      <c r="G32" s="60"/>
      <c r="H32" s="60"/>
    </row>
    <row r="33" spans="1:8" x14ac:dyDescent="0.2">
      <c r="A33" s="60"/>
      <c r="B33" s="60"/>
      <c r="C33" s="60"/>
      <c r="D33" s="60"/>
      <c r="E33" s="60"/>
      <c r="F33" s="60"/>
      <c r="G33" s="60"/>
      <c r="H33" s="60"/>
    </row>
    <row r="34" spans="1:8" ht="15.75" thickBot="1" x14ac:dyDescent="0.25">
      <c r="A34" s="60"/>
      <c r="B34" s="60"/>
      <c r="C34" s="60"/>
      <c r="D34" s="60"/>
      <c r="E34" s="60"/>
      <c r="F34" s="60"/>
      <c r="G34" s="60"/>
      <c r="H34" s="60"/>
    </row>
    <row r="35" spans="1:8" ht="16.5" thickBot="1" x14ac:dyDescent="0.3">
      <c r="A35" s="60"/>
      <c r="B35" s="85" t="s">
        <v>54</v>
      </c>
      <c r="C35" s="86"/>
      <c r="D35" s="86"/>
      <c r="E35" s="86"/>
      <c r="F35" s="86"/>
      <c r="G35" s="87"/>
      <c r="H35" s="60"/>
    </row>
  </sheetData>
  <mergeCells count="6">
    <mergeCell ref="B35:G35"/>
    <mergeCell ref="B13:G13"/>
    <mergeCell ref="D17:F17"/>
    <mergeCell ref="B20:G23"/>
    <mergeCell ref="B27:G27"/>
    <mergeCell ref="B29:G29"/>
  </mergeCells>
  <pageMargins left="0.7" right="0.7" top="0.75" bottom="0.75" header="0.3" footer="0.3"/>
  <pageSetup scale="89"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645E1-858D-47AD-84C4-1E9FD4DDA3EF}">
  <dimension ref="A1:C8"/>
  <sheetViews>
    <sheetView workbookViewId="0">
      <selection activeCell="C6" sqref="C6"/>
    </sheetView>
  </sheetViews>
  <sheetFormatPr defaultRowHeight="15" x14ac:dyDescent="0.25"/>
  <cols>
    <col min="2" max="2" width="34.42578125" customWidth="1"/>
    <col min="3" max="3" width="24.85546875" customWidth="1"/>
  </cols>
  <sheetData>
    <row r="1" spans="1:3" ht="15.75" thickBot="1" x14ac:dyDescent="0.3"/>
    <row r="2" spans="1:3" x14ac:dyDescent="0.25">
      <c r="A2" s="54" t="s">
        <v>37</v>
      </c>
      <c r="B2" s="55" t="s">
        <v>38</v>
      </c>
      <c r="C2" s="56" t="s">
        <v>4</v>
      </c>
    </row>
    <row r="3" spans="1:3" x14ac:dyDescent="0.25">
      <c r="A3" s="49">
        <v>1</v>
      </c>
      <c r="B3" s="49" t="s">
        <v>40</v>
      </c>
      <c r="C3" s="57">
        <f>'Storage Containers-Guard house'!F16</f>
        <v>0</v>
      </c>
    </row>
    <row r="4" spans="1:3" x14ac:dyDescent="0.25">
      <c r="A4" s="49">
        <v>2</v>
      </c>
      <c r="B4" s="49" t="s">
        <v>41</v>
      </c>
      <c r="C4" s="57">
        <f>'Storage Containers-Guard house'!F60</f>
        <v>0</v>
      </c>
    </row>
    <row r="5" spans="1:3" ht="15.75" thickBot="1" x14ac:dyDescent="0.3">
      <c r="A5" s="58">
        <v>3</v>
      </c>
      <c r="B5" s="58" t="s">
        <v>42</v>
      </c>
      <c r="C5" s="59">
        <f>'Storage Containers-Guard house'!F65</f>
        <v>0</v>
      </c>
    </row>
    <row r="6" spans="1:3" ht="15.75" thickBot="1" x14ac:dyDescent="0.3">
      <c r="A6" s="26"/>
      <c r="B6" s="27" t="s">
        <v>22</v>
      </c>
      <c r="C6" s="35">
        <f>SUM(C3:C5)</f>
        <v>0</v>
      </c>
    </row>
    <row r="8" spans="1:3" x14ac:dyDescent="0.25">
      <c r="C8"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1AC5-4E23-439B-A470-9112325B4DDA}">
  <dimension ref="A2:G65"/>
  <sheetViews>
    <sheetView topLeftCell="A49" workbookViewId="0">
      <selection activeCell="E33" sqref="E33:E64"/>
    </sheetView>
  </sheetViews>
  <sheetFormatPr defaultRowHeight="15" x14ac:dyDescent="0.25"/>
  <cols>
    <col min="1" max="1" width="8.85546875" style="5"/>
    <col min="2" max="2" width="58.42578125" customWidth="1"/>
    <col min="3" max="3" width="10.85546875" style="5" customWidth="1"/>
    <col min="4" max="4" width="12.5703125" style="5" customWidth="1"/>
    <col min="5" max="5" width="13.85546875" style="11" customWidth="1"/>
    <col min="6" max="6" width="13.42578125" style="11" customWidth="1"/>
    <col min="8" max="8" width="11.140625" bestFit="1" customWidth="1"/>
  </cols>
  <sheetData>
    <row r="2" spans="1:7" x14ac:dyDescent="0.25">
      <c r="A2" s="103" t="s">
        <v>0</v>
      </c>
      <c r="B2" s="104" t="s">
        <v>1</v>
      </c>
      <c r="C2" s="104" t="s">
        <v>5</v>
      </c>
      <c r="D2" s="105" t="s">
        <v>2</v>
      </c>
      <c r="E2" s="99" t="s">
        <v>3</v>
      </c>
      <c r="F2" s="99" t="s">
        <v>4</v>
      </c>
      <c r="G2" s="1"/>
    </row>
    <row r="3" spans="1:7" x14ac:dyDescent="0.25">
      <c r="A3" s="103"/>
      <c r="B3" s="104"/>
      <c r="C3" s="104"/>
      <c r="D3" s="105"/>
      <c r="E3" s="99"/>
      <c r="F3" s="99"/>
      <c r="G3" s="1"/>
    </row>
    <row r="4" spans="1:7" x14ac:dyDescent="0.25">
      <c r="A4" s="8">
        <v>1</v>
      </c>
      <c r="B4" s="2" t="s">
        <v>14</v>
      </c>
      <c r="C4" s="7"/>
      <c r="D4" s="7"/>
      <c r="E4" s="9"/>
      <c r="F4" s="9"/>
    </row>
    <row r="5" spans="1:7" x14ac:dyDescent="0.25">
      <c r="C5" s="6"/>
      <c r="D5" s="6"/>
      <c r="E5" s="10"/>
      <c r="F5" s="10"/>
    </row>
    <row r="6" spans="1:7" ht="30" x14ac:dyDescent="0.25">
      <c r="A6" s="5">
        <v>1.1000000000000001</v>
      </c>
      <c r="B6" s="4" t="s">
        <v>27</v>
      </c>
      <c r="C6" s="6" t="s">
        <v>26</v>
      </c>
      <c r="D6" s="6">
        <v>1</v>
      </c>
      <c r="E6" s="37"/>
      <c r="F6" s="10">
        <f>D6*E6</f>
        <v>0</v>
      </c>
    </row>
    <row r="7" spans="1:7" x14ac:dyDescent="0.25">
      <c r="C7" s="6"/>
      <c r="D7" s="6"/>
      <c r="E7" s="10"/>
      <c r="F7" s="10"/>
    </row>
    <row r="8" spans="1:7" x14ac:dyDescent="0.25">
      <c r="A8" s="5">
        <v>1.2</v>
      </c>
      <c r="B8" t="s">
        <v>30</v>
      </c>
      <c r="C8" s="6" t="s">
        <v>26</v>
      </c>
      <c r="D8" s="6">
        <v>1</v>
      </c>
      <c r="E8" s="10"/>
      <c r="F8" s="10">
        <f>D8*E8</f>
        <v>0</v>
      </c>
    </row>
    <row r="9" spans="1:7" x14ac:dyDescent="0.25">
      <c r="C9" s="6"/>
      <c r="D9" s="6"/>
      <c r="E9" s="10"/>
      <c r="F9" s="10"/>
    </row>
    <row r="10" spans="1:7" x14ac:dyDescent="0.25">
      <c r="A10" s="5">
        <v>1.3</v>
      </c>
      <c r="B10" t="s">
        <v>28</v>
      </c>
      <c r="C10" s="6" t="s">
        <v>29</v>
      </c>
      <c r="D10" s="6">
        <f>1*66</f>
        <v>66</v>
      </c>
      <c r="E10" s="10"/>
      <c r="F10" s="10">
        <f>D10*E10</f>
        <v>0</v>
      </c>
    </row>
    <row r="11" spans="1:7" x14ac:dyDescent="0.25">
      <c r="C11" s="6"/>
      <c r="D11" s="6"/>
      <c r="E11" s="10"/>
      <c r="F11" s="10"/>
    </row>
    <row r="12" spans="1:7" x14ac:dyDescent="0.25">
      <c r="A12" s="5">
        <v>1.4</v>
      </c>
      <c r="B12" t="s">
        <v>46</v>
      </c>
      <c r="C12" s="6" t="s">
        <v>29</v>
      </c>
      <c r="D12" s="6">
        <f>66*1</f>
        <v>66</v>
      </c>
      <c r="E12" s="10"/>
      <c r="F12" s="10">
        <f t="shared" ref="F12:F14" si="0">D12*E12</f>
        <v>0</v>
      </c>
    </row>
    <row r="13" spans="1:7" x14ac:dyDescent="0.25">
      <c r="C13" s="6"/>
      <c r="D13" s="6"/>
      <c r="E13" s="10"/>
      <c r="F13" s="10"/>
    </row>
    <row r="14" spans="1:7" x14ac:dyDescent="0.25">
      <c r="A14" s="5">
        <v>1.5</v>
      </c>
      <c r="B14" t="s">
        <v>47</v>
      </c>
      <c r="C14" s="6" t="s">
        <v>29</v>
      </c>
      <c r="D14" s="6">
        <v>66</v>
      </c>
      <c r="E14" s="10"/>
      <c r="F14" s="10">
        <f t="shared" si="0"/>
        <v>0</v>
      </c>
    </row>
    <row r="15" spans="1:7" ht="15.75" thickBot="1" x14ac:dyDescent="0.3">
      <c r="C15" s="6"/>
      <c r="D15" s="6"/>
      <c r="E15" s="10"/>
      <c r="F15" s="10"/>
    </row>
    <row r="16" spans="1:7" ht="15.75" thickBot="1" x14ac:dyDescent="0.3">
      <c r="A16" s="100"/>
      <c r="B16" s="101"/>
      <c r="C16" s="101"/>
      <c r="D16" s="101"/>
      <c r="E16" s="102"/>
      <c r="F16" s="20">
        <f>SUM(F6:F15)</f>
        <v>0</v>
      </c>
    </row>
    <row r="17" spans="1:6" x14ac:dyDescent="0.25">
      <c r="B17" s="29"/>
      <c r="C17" s="29"/>
      <c r="D17" s="30"/>
      <c r="E17" s="30"/>
      <c r="F17" s="31"/>
    </row>
    <row r="18" spans="1:6" x14ac:dyDescent="0.25">
      <c r="B18" s="33" t="s">
        <v>39</v>
      </c>
      <c r="C18" s="24"/>
      <c r="D18" s="6"/>
      <c r="E18" s="6"/>
      <c r="F18" s="32"/>
    </row>
    <row r="19" spans="1:6" x14ac:dyDescent="0.25">
      <c r="B19" s="28"/>
      <c r="C19" s="24"/>
      <c r="D19" s="6"/>
      <c r="E19" s="10"/>
      <c r="F19" s="10"/>
    </row>
    <row r="20" spans="1:6" x14ac:dyDescent="0.25">
      <c r="A20" s="8">
        <v>2</v>
      </c>
      <c r="B20" s="34" t="s">
        <v>6</v>
      </c>
      <c r="C20" s="24"/>
      <c r="D20" s="6"/>
      <c r="E20" s="10"/>
      <c r="F20" s="10"/>
    </row>
    <row r="21" spans="1:6" x14ac:dyDescent="0.25">
      <c r="B21" s="2" t="s">
        <v>7</v>
      </c>
      <c r="C21" s="6"/>
      <c r="D21" s="6"/>
      <c r="E21" s="10"/>
      <c r="F21" s="10"/>
    </row>
    <row r="22" spans="1:6" x14ac:dyDescent="0.25">
      <c r="C22" s="6"/>
      <c r="D22" s="6"/>
      <c r="E22" s="10"/>
      <c r="F22" s="10"/>
    </row>
    <row r="23" spans="1:6" ht="30" x14ac:dyDescent="0.25">
      <c r="B23" s="3" t="s">
        <v>8</v>
      </c>
      <c r="C23" s="6"/>
      <c r="D23" s="6"/>
      <c r="E23" s="10"/>
      <c r="F23" s="10"/>
    </row>
    <row r="24" spans="1:6" x14ac:dyDescent="0.25">
      <c r="B24" s="2"/>
      <c r="C24" s="6"/>
      <c r="D24" s="6"/>
      <c r="E24" s="10"/>
      <c r="F24" s="10"/>
    </row>
    <row r="25" spans="1:6" ht="60" x14ac:dyDescent="0.25">
      <c r="B25" s="4" t="s">
        <v>9</v>
      </c>
      <c r="C25" s="6"/>
      <c r="D25" s="6"/>
      <c r="E25" s="10"/>
      <c r="F25" s="10"/>
    </row>
    <row r="26" spans="1:6" x14ac:dyDescent="0.25">
      <c r="B26" s="2"/>
      <c r="C26" s="6"/>
      <c r="D26" s="6"/>
      <c r="E26" s="10"/>
      <c r="F26" s="10"/>
    </row>
    <row r="27" spans="1:6" ht="45" x14ac:dyDescent="0.25">
      <c r="B27" s="4" t="s">
        <v>10</v>
      </c>
      <c r="C27" s="6"/>
      <c r="D27" s="6"/>
      <c r="E27" s="10"/>
      <c r="F27" s="10"/>
    </row>
    <row r="28" spans="1:6" x14ac:dyDescent="0.25">
      <c r="B28" s="4"/>
      <c r="C28" s="6"/>
      <c r="D28" s="6"/>
      <c r="E28" s="10"/>
      <c r="F28" s="10"/>
    </row>
    <row r="29" spans="1:6" ht="45" x14ac:dyDescent="0.25">
      <c r="B29" s="4" t="s">
        <v>57</v>
      </c>
      <c r="C29" s="6"/>
      <c r="D29" s="6"/>
      <c r="E29" s="10"/>
      <c r="F29" s="10"/>
    </row>
    <row r="30" spans="1:6" x14ac:dyDescent="0.25">
      <c r="C30" s="6"/>
      <c r="D30" s="6"/>
      <c r="E30" s="10"/>
      <c r="F30" s="10"/>
    </row>
    <row r="31" spans="1:6" x14ac:dyDescent="0.25">
      <c r="A31" s="5">
        <v>2.1</v>
      </c>
      <c r="B31" s="2" t="s">
        <v>19</v>
      </c>
      <c r="C31" s="6"/>
      <c r="D31" s="6"/>
      <c r="E31" s="10"/>
      <c r="F31" s="10"/>
    </row>
    <row r="32" spans="1:6" x14ac:dyDescent="0.25">
      <c r="C32" s="6"/>
      <c r="D32" s="6"/>
      <c r="E32" s="10"/>
      <c r="F32" s="10"/>
    </row>
    <row r="33" spans="1:6" ht="30" x14ac:dyDescent="0.25">
      <c r="A33" s="5" t="s">
        <v>13</v>
      </c>
      <c r="B33" s="4" t="s">
        <v>11</v>
      </c>
      <c r="C33" s="6" t="s">
        <v>17</v>
      </c>
      <c r="D33" s="6">
        <f>(8*5)*10</f>
        <v>400</v>
      </c>
      <c r="E33" s="10"/>
      <c r="F33" s="10">
        <f>D33*E33</f>
        <v>0</v>
      </c>
    </row>
    <row r="34" spans="1:6" x14ac:dyDescent="0.25">
      <c r="B34" s="4"/>
      <c r="C34" s="6"/>
      <c r="D34" s="6"/>
      <c r="E34" s="10"/>
      <c r="F34" s="10"/>
    </row>
    <row r="35" spans="1:6" x14ac:dyDescent="0.25">
      <c r="A35" s="5" t="s">
        <v>23</v>
      </c>
      <c r="B35" s="4" t="s">
        <v>43</v>
      </c>
      <c r="C35" s="6" t="s">
        <v>12</v>
      </c>
      <c r="D35" s="6">
        <f>(6*3*0.15)*10</f>
        <v>26.999999999999996</v>
      </c>
      <c r="E35" s="10"/>
      <c r="F35" s="10">
        <f t="shared" ref="F35" si="1">D35*E35</f>
        <v>0</v>
      </c>
    </row>
    <row r="36" spans="1:6" x14ac:dyDescent="0.25">
      <c r="B36" s="4"/>
      <c r="C36" s="6"/>
      <c r="D36" s="6"/>
      <c r="E36" s="10"/>
      <c r="F36" s="10"/>
    </row>
    <row r="37" spans="1:6" ht="45" x14ac:dyDescent="0.25">
      <c r="A37" s="82" t="s">
        <v>23</v>
      </c>
      <c r="B37" s="36" t="s">
        <v>44</v>
      </c>
      <c r="C37" s="51" t="s">
        <v>12</v>
      </c>
      <c r="D37" s="51">
        <f>(6*3*0.1)*10</f>
        <v>18</v>
      </c>
      <c r="E37" s="37"/>
      <c r="F37" s="37">
        <f>D37*E37</f>
        <v>0</v>
      </c>
    </row>
    <row r="38" spans="1:6" x14ac:dyDescent="0.25">
      <c r="B38" s="4"/>
      <c r="C38" s="6"/>
      <c r="D38" s="6"/>
      <c r="E38" s="10"/>
      <c r="F38" s="10"/>
    </row>
    <row r="39" spans="1:6" x14ac:dyDescent="0.25">
      <c r="B39" s="4"/>
      <c r="C39" s="6"/>
      <c r="D39" s="6"/>
      <c r="E39" s="10"/>
      <c r="F39" s="10"/>
    </row>
    <row r="40" spans="1:6" x14ac:dyDescent="0.25">
      <c r="A40" s="5">
        <v>2.2999999999999998</v>
      </c>
      <c r="B40" s="21" t="s">
        <v>18</v>
      </c>
      <c r="C40" s="6"/>
      <c r="D40" s="6"/>
      <c r="E40" s="10"/>
      <c r="F40" s="10"/>
    </row>
    <row r="41" spans="1:6" x14ac:dyDescent="0.25">
      <c r="B41" s="4"/>
      <c r="C41" s="6"/>
      <c r="D41" s="6"/>
      <c r="E41" s="10"/>
      <c r="F41" s="10"/>
    </row>
    <row r="42" spans="1:6" x14ac:dyDescent="0.25">
      <c r="A42" s="5" t="s">
        <v>20</v>
      </c>
      <c r="B42" s="21" t="s">
        <v>24</v>
      </c>
      <c r="C42" s="6"/>
      <c r="D42" s="6"/>
      <c r="E42" s="10"/>
      <c r="F42" s="10"/>
    </row>
    <row r="43" spans="1:6" x14ac:dyDescent="0.25">
      <c r="B43" s="4"/>
      <c r="C43" s="6"/>
      <c r="D43" s="6"/>
      <c r="E43" s="10"/>
      <c r="F43" s="10"/>
    </row>
    <row r="44" spans="1:6" x14ac:dyDescent="0.25">
      <c r="A44" s="5" t="s">
        <v>25</v>
      </c>
      <c r="B44" s="4" t="s">
        <v>56</v>
      </c>
      <c r="C44" s="51" t="s">
        <v>12</v>
      </c>
      <c r="D44" s="51">
        <f>(6*3*0.25)*10</f>
        <v>45</v>
      </c>
      <c r="E44" s="37"/>
      <c r="F44" s="37">
        <f>D44*E44</f>
        <v>0</v>
      </c>
    </row>
    <row r="45" spans="1:6" x14ac:dyDescent="0.25">
      <c r="B45" s="4"/>
      <c r="C45" s="51"/>
      <c r="D45" s="51"/>
      <c r="E45" s="37"/>
      <c r="F45" s="37"/>
    </row>
    <row r="46" spans="1:6" x14ac:dyDescent="0.25">
      <c r="A46" s="5" t="s">
        <v>21</v>
      </c>
      <c r="B46" s="4" t="s">
        <v>48</v>
      </c>
      <c r="C46" s="51" t="s">
        <v>17</v>
      </c>
      <c r="D46" s="51">
        <f>(6*3)*10</f>
        <v>180</v>
      </c>
      <c r="E46" s="37"/>
      <c r="F46" s="37">
        <f t="shared" ref="F46" si="2">D46*E46</f>
        <v>0</v>
      </c>
    </row>
    <row r="47" spans="1:6" x14ac:dyDescent="0.25">
      <c r="B47" s="4"/>
      <c r="C47" s="51"/>
      <c r="D47" s="51"/>
      <c r="E47" s="37"/>
      <c r="F47" s="37"/>
    </row>
    <row r="48" spans="1:6" x14ac:dyDescent="0.25">
      <c r="A48" s="8">
        <v>3</v>
      </c>
      <c r="B48" s="2" t="s">
        <v>15</v>
      </c>
      <c r="C48" s="6"/>
      <c r="D48" s="6"/>
      <c r="E48" s="10"/>
      <c r="F48" s="10"/>
    </row>
    <row r="49" spans="1:7" x14ac:dyDescent="0.25">
      <c r="C49" s="6"/>
      <c r="D49" s="6"/>
      <c r="E49" s="10"/>
      <c r="F49" s="10"/>
    </row>
    <row r="50" spans="1:7" ht="30" x14ac:dyDescent="0.25">
      <c r="A50" s="5">
        <v>3.1</v>
      </c>
      <c r="B50" s="36" t="s">
        <v>45</v>
      </c>
      <c r="C50" s="6" t="s">
        <v>16</v>
      </c>
      <c r="D50" s="6">
        <v>10</v>
      </c>
      <c r="E50" s="10"/>
      <c r="F50" s="10">
        <f>D50*E50</f>
        <v>0</v>
      </c>
    </row>
    <row r="51" spans="1:7" x14ac:dyDescent="0.25">
      <c r="C51" s="6"/>
      <c r="D51" s="6"/>
      <c r="E51" s="10"/>
      <c r="F51" s="10"/>
    </row>
    <row r="52" spans="1:7" x14ac:dyDescent="0.25">
      <c r="A52" s="82">
        <v>4</v>
      </c>
      <c r="B52" s="83" t="s">
        <v>59</v>
      </c>
      <c r="C52" s="80" t="s">
        <v>58</v>
      </c>
      <c r="D52" s="51">
        <v>10</v>
      </c>
      <c r="E52" s="81"/>
      <c r="F52" s="37">
        <f t="shared" ref="F52" si="3">D52*E52</f>
        <v>0</v>
      </c>
      <c r="G52" s="14"/>
    </row>
    <row r="53" spans="1:7" x14ac:dyDescent="0.25">
      <c r="A53" s="82"/>
      <c r="B53" s="83"/>
      <c r="C53" s="80"/>
      <c r="D53" s="51"/>
      <c r="E53" s="81"/>
      <c r="F53" s="81"/>
      <c r="G53" s="14"/>
    </row>
    <row r="54" spans="1:7" x14ac:dyDescent="0.25">
      <c r="A54" s="82">
        <v>5</v>
      </c>
      <c r="B54" s="83" t="s">
        <v>61</v>
      </c>
      <c r="C54" s="80" t="s">
        <v>60</v>
      </c>
      <c r="D54" s="51">
        <v>10</v>
      </c>
      <c r="E54" s="81"/>
      <c r="F54" s="81">
        <f>D54*E54</f>
        <v>0</v>
      </c>
      <c r="G54" s="14"/>
    </row>
    <row r="55" spans="1:7" x14ac:dyDescent="0.25">
      <c r="A55" s="82"/>
      <c r="B55" s="83"/>
      <c r="C55" s="80"/>
      <c r="D55" s="51"/>
      <c r="E55" s="81"/>
      <c r="F55" s="81"/>
      <c r="G55" s="14"/>
    </row>
    <row r="56" spans="1:7" x14ac:dyDescent="0.25">
      <c r="A56" s="5">
        <v>6</v>
      </c>
      <c r="B56" t="s">
        <v>62</v>
      </c>
      <c r="C56" s="12" t="s">
        <v>58</v>
      </c>
      <c r="D56" s="6">
        <v>10</v>
      </c>
      <c r="E56" s="13"/>
      <c r="F56" s="81">
        <f t="shared" ref="F56:F58" si="4">D56*E56</f>
        <v>0</v>
      </c>
      <c r="G56" s="14"/>
    </row>
    <row r="57" spans="1:7" x14ac:dyDescent="0.25">
      <c r="C57" s="12"/>
      <c r="D57" s="6"/>
      <c r="E57" s="13"/>
      <c r="F57" s="81"/>
      <c r="G57" s="14"/>
    </row>
    <row r="58" spans="1:7" x14ac:dyDescent="0.25">
      <c r="A58" s="5">
        <v>7</v>
      </c>
      <c r="B58" s="84" t="s">
        <v>63</v>
      </c>
      <c r="C58" s="12" t="s">
        <v>16</v>
      </c>
      <c r="D58" s="6">
        <v>10</v>
      </c>
      <c r="E58" s="13"/>
      <c r="F58" s="81">
        <f t="shared" si="4"/>
        <v>0</v>
      </c>
      <c r="G58" s="14"/>
    </row>
    <row r="59" spans="1:7" ht="15.75" thickBot="1" x14ac:dyDescent="0.3">
      <c r="C59" s="12"/>
      <c r="D59" s="6"/>
      <c r="E59" s="13"/>
      <c r="F59" s="13"/>
      <c r="G59" s="14"/>
    </row>
    <row r="60" spans="1:7" ht="15.75" thickBot="1" x14ac:dyDescent="0.3">
      <c r="A60" s="15"/>
      <c r="B60" s="19" t="s">
        <v>32</v>
      </c>
      <c r="C60" s="16"/>
      <c r="D60" s="17"/>
      <c r="E60" s="18"/>
      <c r="F60" s="20">
        <f>SUM(F17:F59)</f>
        <v>0</v>
      </c>
    </row>
    <row r="61" spans="1:7" ht="15.75" thickBot="1" x14ac:dyDescent="0.3"/>
    <row r="62" spans="1:7" x14ac:dyDescent="0.25">
      <c r="A62" s="38">
        <v>1</v>
      </c>
      <c r="B62" s="39" t="s">
        <v>31</v>
      </c>
      <c r="C62" s="40" t="s">
        <v>33</v>
      </c>
      <c r="D62" s="40" t="s">
        <v>34</v>
      </c>
      <c r="E62" s="40"/>
      <c r="F62" s="41" t="s">
        <v>4</v>
      </c>
      <c r="G62" s="23"/>
    </row>
    <row r="63" spans="1:7" x14ac:dyDescent="0.25">
      <c r="A63" s="42">
        <v>1.1000000000000001</v>
      </c>
      <c r="B63" s="43" t="s">
        <v>36</v>
      </c>
      <c r="C63" s="44" t="s">
        <v>35</v>
      </c>
      <c r="D63" s="45">
        <f>100*44</f>
        <v>4400</v>
      </c>
      <c r="E63" s="46"/>
      <c r="F63" s="47">
        <f>D63*E63</f>
        <v>0</v>
      </c>
      <c r="G63" s="22"/>
    </row>
    <row r="64" spans="1:7" ht="15.75" thickBot="1" x14ac:dyDescent="0.3">
      <c r="A64" s="48">
        <v>1.2</v>
      </c>
      <c r="B64" s="43" t="s">
        <v>49</v>
      </c>
      <c r="C64" s="48" t="s">
        <v>35</v>
      </c>
      <c r="D64" s="45">
        <f>220*10</f>
        <v>2200</v>
      </c>
      <c r="E64" s="50"/>
      <c r="F64" s="52">
        <f>D64*E64</f>
        <v>0</v>
      </c>
    </row>
    <row r="65" spans="6:6" ht="15.75" thickBot="1" x14ac:dyDescent="0.3">
      <c r="F65" s="53">
        <f>SUM(F63:F64)</f>
        <v>0</v>
      </c>
    </row>
  </sheetData>
  <mergeCells count="7">
    <mergeCell ref="F2:F3"/>
    <mergeCell ref="A16:E16"/>
    <mergeCell ref="A2:A3"/>
    <mergeCell ref="B2:B3"/>
    <mergeCell ref="C2:C3"/>
    <mergeCell ref="D2:D3"/>
    <mergeCell ref="E2:E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Summary</vt:lpstr>
      <vt:lpstr>Storage Containers-Guard house</vt:lpstr>
      <vt:lpstr>Cover!Print_Area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Phuti Ramphele</dc:creator>
  <cp:lastModifiedBy>Thoko Mvelase</cp:lastModifiedBy>
  <dcterms:created xsi:type="dcterms:W3CDTF">2024-10-30T13:01:33Z</dcterms:created>
  <dcterms:modified xsi:type="dcterms:W3CDTF">2025-09-11T12:53:46Z</dcterms:modified>
</cp:coreProperties>
</file>