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/>
  <mc:AlternateContent xmlns:mc="http://schemas.openxmlformats.org/markup-compatibility/2006">
    <mc:Choice Requires="x15">
      <x15ac:absPath xmlns:x15ac="http://schemas.microsoft.com/office/spreadsheetml/2010/11/ac" url="C:\Users\Richardr\Desktop\IP Granite\"/>
    </mc:Choice>
  </mc:AlternateContent>
  <xr:revisionPtr revIDLastSave="0" documentId="13_ncr:1_{F5686635-BF93-40F4-9C89-1BE119C06347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PRICING SCHEDULE" sheetId="6" r:id="rId1"/>
  </sheets>
  <definedNames>
    <definedName name="_xlnm.Print_Area" localSheetId="0">'PRICING SCHEDULE'!$A:$Q</definedName>
    <definedName name="_xlnm.Print_Titles" localSheetId="0">'PRICING SCHEDULE'!$1:$5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6" l="1"/>
  <c r="G21" i="6" l="1"/>
  <c r="G22" i="6"/>
  <c r="G23" i="6"/>
  <c r="G24" i="6"/>
  <c r="G25" i="6"/>
  <c r="G26" i="6"/>
  <c r="G27" i="6"/>
  <c r="G28" i="6"/>
  <c r="G29" i="6"/>
  <c r="G19" i="6" l="1"/>
  <c r="M28" i="6"/>
  <c r="J28" i="6"/>
  <c r="M27" i="6"/>
  <c r="J27" i="6"/>
  <c r="M26" i="6"/>
  <c r="J26" i="6"/>
  <c r="M25" i="6"/>
  <c r="N25" i="6" s="1"/>
  <c r="O25" i="6" s="1"/>
  <c r="J25" i="6"/>
  <c r="M24" i="6"/>
  <c r="J24" i="6"/>
  <c r="M23" i="6"/>
  <c r="N23" i="6" s="1"/>
  <c r="O23" i="6" s="1"/>
  <c r="J23" i="6"/>
  <c r="M22" i="6"/>
  <c r="J22" i="6"/>
  <c r="N22" i="6"/>
  <c r="O22" i="6" s="1"/>
  <c r="N27" i="6" l="1"/>
  <c r="O27" i="6" s="1"/>
  <c r="N28" i="6"/>
  <c r="O28" i="6" s="1"/>
  <c r="N24" i="6"/>
  <c r="O24" i="6" s="1"/>
  <c r="N26" i="6"/>
  <c r="O26" i="6" s="1"/>
  <c r="M29" i="6" l="1"/>
  <c r="M19" i="6" s="1"/>
  <c r="J29" i="6"/>
  <c r="M21" i="6"/>
  <c r="J21" i="6"/>
  <c r="J19" i="6" s="1"/>
  <c r="M20" i="6"/>
  <c r="N29" i="6" l="1"/>
  <c r="O29" i="6" s="1"/>
  <c r="N21" i="6"/>
  <c r="O21" i="6" s="1"/>
  <c r="N20" i="6"/>
  <c r="O20" i="6" l="1"/>
  <c r="O19" i="6" s="1"/>
  <c r="N19" i="6"/>
  <c r="J30" i="6"/>
  <c r="J31" i="6" s="1"/>
  <c r="J32" i="6" s="1"/>
  <c r="M30" i="6" l="1"/>
  <c r="M31" i="6" s="1"/>
  <c r="M32" i="6" s="1"/>
  <c r="N30" i="6" l="1"/>
  <c r="N31" i="6" s="1"/>
  <c r="N32" i="6" s="1"/>
  <c r="O30" i="6"/>
  <c r="G30" i="6"/>
  <c r="G31" i="6" s="1"/>
  <c r="G32" i="6" l="1"/>
</calcChain>
</file>

<file path=xl/sharedStrings.xml><?xml version="1.0" encoding="utf-8"?>
<sst xmlns="http://schemas.openxmlformats.org/spreadsheetml/2006/main" count="66" uniqueCount="56">
  <si>
    <t>Item No</t>
  </si>
  <si>
    <t>Unit of measure</t>
  </si>
  <si>
    <t>VAT (@15%)</t>
  </si>
  <si>
    <t>Foreign currency</t>
  </si>
  <si>
    <t xml:space="preserve">South African Rand (ZAR) exchange rate </t>
  </si>
  <si>
    <t>1 US Dollar</t>
  </si>
  <si>
    <t>1 Euro</t>
  </si>
  <si>
    <t>1. INSTRUCTION FOR COMPLETING THE PRICING SCHEDULE</t>
  </si>
  <si>
    <t>1 Pound (UK)</t>
  </si>
  <si>
    <t>YEAR 1</t>
  </si>
  <si>
    <t>YEAR 2</t>
  </si>
  <si>
    <t>YEAR 3</t>
  </si>
  <si>
    <t xml:space="preserve">Qty </t>
  </si>
  <si>
    <t>TOTAL</t>
  </si>
  <si>
    <t>Qty</t>
  </si>
  <si>
    <t>RFx No</t>
  </si>
  <si>
    <t>RFx Title</t>
  </si>
  <si>
    <t>Unit Price 
(Excl VAT)</t>
  </si>
  <si>
    <t>Line Price Term 
(Excl VAT)</t>
  </si>
  <si>
    <t>Forex %</t>
  </si>
  <si>
    <t>Forex Price portion</t>
  </si>
  <si>
    <t>SUPPLY CHAIN MANAGEMENT</t>
  </si>
  <si>
    <t xml:space="preserve">Bidder Name </t>
  </si>
  <si>
    <t>Goods/Service description</t>
  </si>
  <si>
    <t>TOTAL BID PRICE  (EXCL VAT)</t>
  </si>
  <si>
    <t>TOTAL  BID PRICE (INCL VAT)</t>
  </si>
  <si>
    <t>Name</t>
  </si>
  <si>
    <t>Date</t>
  </si>
  <si>
    <t>Capacity</t>
  </si>
  <si>
    <t>Mark with an X, which ROE is applicable</t>
  </si>
  <si>
    <t>Line Price Y2</t>
  </si>
  <si>
    <t>Line Price Y3</t>
  </si>
  <si>
    <t>Line Price Y1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</si>
  <si>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</si>
  <si>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BRAND / MODEL</t>
  </si>
  <si>
    <t>Price clarification comment</t>
  </si>
  <si>
    <t>Signature (above)</t>
  </si>
  <si>
    <t>Pricing schedule</t>
  </si>
  <si>
    <t>Request to approve the procurement for Renewal of Redstor License, maintenance and support for a period of 3 years.</t>
  </si>
  <si>
    <r>
      <t xml:space="preserve">(a)  Bidder must complete/enter </t>
    </r>
    <r>
      <rPr>
        <b/>
        <sz val="12"/>
        <color theme="1"/>
        <rFont val="Calibri"/>
        <family val="2"/>
        <scheme val="minor"/>
      </rPr>
      <t xml:space="preserve">YELLOW </t>
    </r>
    <r>
      <rPr>
        <sz val="12"/>
        <color theme="1"/>
        <rFont val="Calibri"/>
        <family val="2"/>
        <scheme val="minor"/>
      </rPr>
      <t>cells only</t>
    </r>
  </si>
  <si>
    <t>(b)  Unit and Line prices must be VAT EXCLUSIVE and in South African Rand (ZAR) currency.</t>
  </si>
  <si>
    <t>(c) The price must include all cost to deliver the goods or render the service, including all applicable taxes, duty fees, logistics/delivery, storage, labour, overtime and subsistance and travel</t>
  </si>
  <si>
    <r>
      <t xml:space="preserve">(d)  Prices that are dependent on </t>
    </r>
    <r>
      <rPr>
        <b/>
        <sz val="12"/>
        <color theme="1"/>
        <rFont val="Calibri"/>
        <family val="2"/>
        <scheme val="minor"/>
      </rPr>
      <t xml:space="preserve">Rate of Exchange (ROE) </t>
    </r>
    <r>
      <rPr>
        <sz val="12"/>
        <color theme="1"/>
        <rFont val="Calibri"/>
        <family val="2"/>
        <scheme val="minor"/>
      </rPr>
      <t>must use ROE indicated below, then enter in Column "Forex %" the percentage of the price that is ROE dependent (0% means the price is not ROE dependent)</t>
    </r>
  </si>
  <si>
    <t>TCP T200-S hardware Platforms</t>
  </si>
  <si>
    <t>Additional IP-Granite Buddy Client</t>
  </si>
  <si>
    <t>Annual Maintenance and Support of TCP T200-S</t>
  </si>
  <si>
    <t>Annual Licensing and support of IP-Granite Center Software</t>
  </si>
  <si>
    <t>Annual Licensing and support IP-Granite CA Server (including Hardware)</t>
  </si>
  <si>
    <t>Annual Maintenance and Support of IP-Granite TCP</t>
  </si>
  <si>
    <t>Annual Licensing and support of IP-Granite Edge Software</t>
  </si>
  <si>
    <t>Yearly</t>
  </si>
  <si>
    <t>Once off</t>
  </si>
  <si>
    <t>Annual Licensing and support IP-Granite Buddy client</t>
  </si>
  <si>
    <t>Once Off</t>
  </si>
  <si>
    <t>Annual Maintenance and Support for Buddy clients</t>
  </si>
  <si>
    <t xml:space="preserve">Professional Services (Installation and Configuration for 40 hours)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</si>
</sst>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R&quot;#,##0.00;[Red]\-&quot;R&quot;#,##0.00"/>
    <numFmt numFmtId="44" formatCode="_-&quot;R&quot;* #,##0.00_-;\-&quot;R&quot;* #,##0.00_-;_-&quot;R&quot;* &quot;-&quot;??_-;_-@_-"/>
    <numFmt numFmtId="43" formatCode="_-* #,##0.00_-;\-* #,##0.00_-;_-* &quot;-&quot;??_-;_-@_-"/>
    <numFmt numFmtId="164" formatCode="_-[$R-1C09]* #,##0.00_-;\-[$R-1C09]* #,##0.00_-;_-[$R-1C09]* &quot;-&quot;??_-;_-@_-"/>
    <numFmt numFmtId="165" formatCode="0.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 style="medium">
        <color theme="4"/>
      </left>
      <right/>
      <top style="medium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129">
    <xf numFmtId="0" fontId="0" fillId="0" borderId="0" xfId="0"/>
    <xf numFmtId="0" fontId="7" fillId="2" borderId="0" xfId="0" applyFont="1" applyFill="1"/>
    <xf numFmtId="0" fontId="8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0" fontId="7" fillId="2" borderId="0" xfId="0" applyFont="1" applyFill="1" applyAlignment="1">
      <alignment vertical="top"/>
    </xf>
    <xf numFmtId="0" fontId="2" fillId="3" borderId="0" xfId="0" applyFont="1" applyFill="1"/>
    <xf numFmtId="0" fontId="7" fillId="2" borderId="0" xfId="0" applyFont="1" applyFill="1" applyAlignment="1">
      <alignment horizontal="left" vertical="top"/>
    </xf>
    <xf numFmtId="0" fontId="5" fillId="0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left" vertical="top"/>
    </xf>
    <xf numFmtId="0" fontId="3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right" vertical="top" wrapText="1"/>
    </xf>
    <xf numFmtId="164" fontId="5" fillId="2" borderId="1" xfId="0" applyNumberFormat="1" applyFont="1" applyFill="1" applyBorder="1" applyAlignment="1">
      <alignment horizontal="center" vertical="top" wrapText="1"/>
    </xf>
    <xf numFmtId="44" fontId="2" fillId="5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44" fontId="3" fillId="5" borderId="4" xfId="0" applyNumberFormat="1" applyFont="1" applyFill="1" applyBorder="1" applyAlignment="1">
      <alignment vertical="top" wrapText="1"/>
    </xf>
    <xf numFmtId="0" fontId="5" fillId="3" borderId="0" xfId="0" applyFont="1" applyFill="1" applyBorder="1" applyAlignment="1">
      <alignment wrapText="1"/>
    </xf>
    <xf numFmtId="0" fontId="5" fillId="3" borderId="0" xfId="0" applyFont="1" applyFill="1" applyBorder="1" applyAlignment="1"/>
    <xf numFmtId="0" fontId="10" fillId="3" borderId="0" xfId="0" applyFont="1" applyFill="1" applyAlignment="1">
      <alignment horizontal="left" vertical="center"/>
    </xf>
    <xf numFmtId="0" fontId="2" fillId="3" borderId="0" xfId="0" applyFont="1" applyFill="1" applyBorder="1" applyAlignment="1">
      <alignment horizontal="left" vertical="center" wrapText="1"/>
    </xf>
    <xf numFmtId="44" fontId="2" fillId="3" borderId="0" xfId="0" applyNumberFormat="1" applyFont="1" applyFill="1" applyBorder="1" applyAlignment="1">
      <alignment horizontal="center" vertical="center" wrapText="1"/>
    </xf>
    <xf numFmtId="0" fontId="6" fillId="3" borderId="0" xfId="0" applyFont="1" applyFill="1"/>
    <xf numFmtId="0" fontId="6" fillId="3" borderId="0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/>
    </xf>
    <xf numFmtId="0" fontId="2" fillId="0" borderId="1" xfId="1" applyNumberFormat="1" applyFont="1" applyFill="1" applyBorder="1" applyAlignment="1">
      <alignment horizontal="right" vertical="top" wrapText="1"/>
    </xf>
    <xf numFmtId="165" fontId="2" fillId="5" borderId="2" xfId="1" applyNumberFormat="1" applyFont="1" applyFill="1" applyBorder="1" applyAlignment="1">
      <alignment horizontal="right" vertical="top" wrapText="1"/>
    </xf>
    <xf numFmtId="165" fontId="2" fillId="5" borderId="7" xfId="1" applyNumberFormat="1" applyFont="1" applyFill="1" applyBorder="1" applyAlignment="1">
      <alignment horizontal="right" vertical="top" wrapText="1"/>
    </xf>
    <xf numFmtId="0" fontId="2" fillId="5" borderId="2" xfId="0" applyFont="1" applyFill="1" applyBorder="1" applyAlignment="1">
      <alignment horizontal="center" vertical="top" wrapText="1"/>
    </xf>
    <xf numFmtId="164" fontId="5" fillId="5" borderId="5" xfId="0" applyNumberFormat="1" applyFont="1" applyFill="1" applyBorder="1" applyAlignment="1">
      <alignment horizontal="left" vertical="top" wrapText="1"/>
    </xf>
    <xf numFmtId="164" fontId="5" fillId="5" borderId="6" xfId="0" applyNumberFormat="1" applyFont="1" applyFill="1" applyBorder="1" applyAlignment="1">
      <alignment horizontal="left" vertical="top" wrapText="1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/>
    </xf>
    <xf numFmtId="0" fontId="5" fillId="3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center" vertical="top" wrapText="1"/>
    </xf>
    <xf numFmtId="44" fontId="3" fillId="5" borderId="2" xfId="0" applyNumberFormat="1" applyFont="1" applyFill="1" applyBorder="1" applyAlignment="1">
      <alignment vertical="top" wrapText="1"/>
    </xf>
    <xf numFmtId="44" fontId="3" fillId="5" borderId="8" xfId="0" applyNumberFormat="1" applyFont="1" applyFill="1" applyBorder="1" applyAlignment="1">
      <alignment vertical="top" wrapText="1"/>
    </xf>
    <xf numFmtId="0" fontId="9" fillId="2" borderId="0" xfId="0" applyFont="1" applyFill="1" applyAlignment="1">
      <alignment horizontal="left" vertical="top" wrapText="1"/>
    </xf>
    <xf numFmtId="0" fontId="5" fillId="3" borderId="0" xfId="0" applyFont="1" applyFill="1" applyBorder="1" applyAlignment="1">
      <alignment vertical="top" wrapText="1"/>
    </xf>
    <xf numFmtId="164" fontId="4" fillId="4" borderId="1" xfId="0" applyNumberFormat="1" applyFont="1" applyFill="1" applyBorder="1" applyAlignment="1">
      <alignment horizontal="center" vertical="top" wrapText="1"/>
    </xf>
    <xf numFmtId="164" fontId="5" fillId="4" borderId="1" xfId="0" applyNumberFormat="1" applyFont="1" applyFill="1" applyBorder="1" applyAlignment="1">
      <alignment horizontal="left" vertical="top" wrapText="1"/>
    </xf>
    <xf numFmtId="164" fontId="5" fillId="4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 wrapText="1"/>
    </xf>
    <xf numFmtId="0" fontId="7" fillId="0" borderId="0" xfId="0" applyFont="1" applyFill="1"/>
    <xf numFmtId="0" fontId="1" fillId="3" borderId="13" xfId="0" applyFont="1" applyFill="1" applyBorder="1" applyAlignment="1">
      <alignment vertical="top"/>
    </xf>
    <xf numFmtId="0" fontId="5" fillId="2" borderId="9" xfId="0" applyFont="1" applyFill="1" applyBorder="1" applyAlignment="1">
      <alignment horizontal="center" vertical="top" wrapText="1"/>
    </xf>
    <xf numFmtId="164" fontId="5" fillId="2" borderId="25" xfId="0" applyNumberFormat="1" applyFont="1" applyFill="1" applyBorder="1" applyAlignment="1">
      <alignment horizontal="center" vertical="top" wrapText="1"/>
    </xf>
    <xf numFmtId="164" fontId="5" fillId="2" borderId="9" xfId="0" applyNumberFormat="1" applyFont="1" applyFill="1" applyBorder="1" applyAlignment="1">
      <alignment horizontal="center" vertical="top" wrapText="1"/>
    </xf>
    <xf numFmtId="164" fontId="5" fillId="2" borderId="9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/>
    </xf>
    <xf numFmtId="0" fontId="0" fillId="2" borderId="0" xfId="0" applyFont="1" applyFill="1" applyAlignment="1">
      <alignment horizontal="left" vertical="top"/>
    </xf>
    <xf numFmtId="0" fontId="0" fillId="2" borderId="0" xfId="0" applyFont="1" applyFill="1"/>
    <xf numFmtId="0" fontId="0" fillId="2" borderId="0" xfId="0" applyFont="1" applyFill="1" applyAlignment="1">
      <alignment vertical="top"/>
    </xf>
    <xf numFmtId="0" fontId="0" fillId="0" borderId="0" xfId="0" applyFont="1" applyFill="1"/>
    <xf numFmtId="0" fontId="0" fillId="3" borderId="0" xfId="0" applyFont="1" applyFill="1"/>
    <xf numFmtId="0" fontId="0" fillId="0" borderId="0" xfId="0" applyFont="1"/>
    <xf numFmtId="0" fontId="0" fillId="3" borderId="0" xfId="0" applyFont="1" applyFill="1" applyBorder="1"/>
    <xf numFmtId="0" fontId="0" fillId="0" borderId="0" xfId="0" applyFont="1" applyAlignment="1">
      <alignment vertical="top"/>
    </xf>
    <xf numFmtId="44" fontId="0" fillId="5" borderId="2" xfId="0" applyNumberFormat="1" applyFont="1" applyFill="1" applyBorder="1" applyAlignment="1">
      <alignment vertical="top"/>
    </xf>
    <xf numFmtId="0" fontId="0" fillId="5" borderId="7" xfId="0" applyFont="1" applyFill="1" applyBorder="1" applyAlignment="1">
      <alignment vertical="top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164" fontId="2" fillId="6" borderId="1" xfId="0" applyNumberFormat="1" applyFont="1" applyFill="1" applyBorder="1" applyAlignment="1">
      <alignment vertical="top" wrapText="1"/>
    </xf>
    <xf numFmtId="9" fontId="2" fillId="6" borderId="1" xfId="2" applyFont="1" applyFill="1" applyBorder="1" applyAlignment="1">
      <alignment horizontal="right" vertical="top" wrapText="1"/>
    </xf>
    <xf numFmtId="0" fontId="2" fillId="3" borderId="0" xfId="0" applyFont="1" applyFill="1" applyBorder="1" applyAlignment="1">
      <alignment horizontal="left" vertical="top"/>
    </xf>
    <xf numFmtId="0" fontId="13" fillId="6" borderId="24" xfId="0" applyFont="1" applyFill="1" applyBorder="1" applyAlignment="1">
      <alignment horizontal="left" vertical="top" wrapText="1"/>
    </xf>
    <xf numFmtId="0" fontId="13" fillId="6" borderId="1" xfId="0" applyFont="1" applyFill="1" applyBorder="1" applyAlignment="1">
      <alignment horizontal="left" vertical="top" wrapText="1"/>
    </xf>
    <xf numFmtId="0" fontId="0" fillId="3" borderId="0" xfId="0" applyFont="1" applyFill="1" applyAlignment="1">
      <alignment horizontal="left" vertical="top"/>
    </xf>
    <xf numFmtId="0" fontId="0" fillId="3" borderId="0" xfId="0" applyFont="1" applyFill="1" applyAlignment="1">
      <alignment horizontal="right" vertical="top"/>
    </xf>
    <xf numFmtId="0" fontId="0" fillId="3" borderId="0" xfId="0" applyFont="1" applyFill="1" applyAlignment="1">
      <alignment horizontal="center" vertical="top"/>
    </xf>
    <xf numFmtId="0" fontId="0" fillId="3" borderId="0" xfId="0" applyFont="1" applyFill="1" applyAlignment="1">
      <alignment vertical="top"/>
    </xf>
    <xf numFmtId="44" fontId="3" fillId="5" borderId="27" xfId="0" applyNumberFormat="1" applyFont="1" applyFill="1" applyBorder="1" applyAlignment="1">
      <alignment vertical="top" wrapText="1"/>
    </xf>
    <xf numFmtId="0" fontId="13" fillId="6" borderId="7" xfId="0" applyFont="1" applyFill="1" applyBorder="1" applyAlignment="1">
      <alignment horizontal="left" vertical="top" wrapText="1"/>
    </xf>
    <xf numFmtId="44" fontId="0" fillId="5" borderId="8" xfId="0" applyNumberFormat="1" applyFont="1" applyFill="1" applyBorder="1" applyAlignment="1">
      <alignment vertical="top"/>
    </xf>
    <xf numFmtId="0" fontId="0" fillId="5" borderId="28" xfId="0" applyFont="1" applyFill="1" applyBorder="1" applyAlignment="1">
      <alignment vertical="top"/>
    </xf>
    <xf numFmtId="44" fontId="3" fillId="5" borderId="29" xfId="0" applyNumberFormat="1" applyFont="1" applyFill="1" applyBorder="1" applyAlignment="1">
      <alignment vertical="top" wrapText="1"/>
    </xf>
    <xf numFmtId="0" fontId="6" fillId="3" borderId="1" xfId="0" applyFont="1" applyFill="1" applyBorder="1" applyAlignment="1">
      <alignment horizontal="right" vertical="top"/>
    </xf>
    <xf numFmtId="0" fontId="5" fillId="3" borderId="1" xfId="0" applyFont="1" applyFill="1" applyBorder="1" applyAlignment="1">
      <alignment horizontal="left" vertical="top"/>
    </xf>
    <xf numFmtId="0" fontId="6" fillId="3" borderId="3" xfId="0" applyFont="1" applyFill="1" applyBorder="1" applyAlignment="1">
      <alignment horizontal="right" vertical="top"/>
    </xf>
    <xf numFmtId="0" fontId="6" fillId="3" borderId="9" xfId="0" applyFont="1" applyFill="1" applyBorder="1" applyAlignment="1">
      <alignment horizontal="right" vertical="top" wrapText="1"/>
    </xf>
    <xf numFmtId="0" fontId="6" fillId="3" borderId="0" xfId="0" applyFont="1" applyFill="1" applyBorder="1" applyAlignment="1">
      <alignment horizontal="right" vertical="top"/>
    </xf>
    <xf numFmtId="0" fontId="3" fillId="3" borderId="30" xfId="0" applyFont="1" applyFill="1" applyBorder="1" applyAlignment="1">
      <alignment vertical="center" wrapText="1"/>
    </xf>
    <xf numFmtId="0" fontId="2" fillId="3" borderId="30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/>
    </xf>
    <xf numFmtId="0" fontId="2" fillId="3" borderId="1" xfId="1" applyNumberFormat="1" applyFont="1" applyFill="1" applyBorder="1" applyAlignment="1">
      <alignment horizontal="right" vertical="top" wrapText="1"/>
    </xf>
    <xf numFmtId="44" fontId="2" fillId="3" borderId="1" xfId="0" applyNumberFormat="1" applyFont="1" applyFill="1" applyBorder="1" applyAlignment="1">
      <alignment vertical="top" wrapText="1"/>
    </xf>
    <xf numFmtId="44" fontId="3" fillId="3" borderId="8" xfId="0" applyNumberFormat="1" applyFont="1" applyFill="1" applyBorder="1" applyAlignment="1">
      <alignment vertical="top" wrapText="1"/>
    </xf>
    <xf numFmtId="44" fontId="0" fillId="3" borderId="2" xfId="0" applyNumberFormat="1" applyFont="1" applyFill="1" applyBorder="1" applyAlignment="1">
      <alignment vertical="top"/>
    </xf>
    <xf numFmtId="0" fontId="13" fillId="3" borderId="1" xfId="0" applyFont="1" applyFill="1" applyBorder="1" applyAlignment="1">
      <alignment horizontal="left" vertical="top" wrapText="1"/>
    </xf>
    <xf numFmtId="0" fontId="13" fillId="3" borderId="24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5" fillId="6" borderId="9" xfId="0" applyFont="1" applyFill="1" applyBorder="1" applyAlignment="1">
      <alignment horizontal="left" vertical="top" wrapText="1"/>
    </xf>
    <xf numFmtId="0" fontId="5" fillId="6" borderId="12" xfId="0" applyFont="1" applyFill="1" applyBorder="1" applyAlignment="1">
      <alignment horizontal="center" vertical="center"/>
    </xf>
    <xf numFmtId="164" fontId="14" fillId="6" borderId="1" xfId="0" applyNumberFormat="1" applyFont="1" applyFill="1" applyBorder="1" applyAlignment="1">
      <alignment vertical="top" wrapText="1"/>
    </xf>
    <xf numFmtId="0" fontId="3" fillId="3" borderId="30" xfId="0" applyFont="1" applyFill="1" applyBorder="1" applyAlignment="1">
      <alignment horizontal="center" vertical="center" wrapText="1"/>
    </xf>
    <xf numFmtId="8" fontId="14" fillId="7" borderId="30" xfId="0" applyNumberFormat="1" applyFont="1" applyFill="1" applyBorder="1" applyAlignment="1">
      <alignment horizontal="center" vertical="center" wrapText="1"/>
    </xf>
    <xf numFmtId="44" fontId="14" fillId="7" borderId="30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5" fillId="3" borderId="10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top" wrapText="1"/>
    </xf>
    <xf numFmtId="0" fontId="1" fillId="6" borderId="17" xfId="0" applyFont="1" applyFill="1" applyBorder="1" applyAlignment="1">
      <alignment horizontal="left" vertical="center" wrapText="1"/>
    </xf>
    <xf numFmtId="0" fontId="1" fillId="6" borderId="16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left" vertical="top" wrapText="1"/>
    </xf>
    <xf numFmtId="0" fontId="2" fillId="3" borderId="22" xfId="0" applyFont="1" applyFill="1" applyBorder="1" applyAlignment="1">
      <alignment horizontal="left" vertical="top" wrapText="1"/>
    </xf>
    <xf numFmtId="0" fontId="2" fillId="3" borderId="23" xfId="0" applyFont="1" applyFill="1" applyBorder="1" applyAlignment="1">
      <alignment horizontal="left" vertical="top" wrapText="1"/>
    </xf>
    <xf numFmtId="14" fontId="1" fillId="6" borderId="11" xfId="0" applyNumberFormat="1" applyFont="1" applyFill="1" applyBorder="1" applyAlignment="1">
      <alignment horizontal="left" vertical="center"/>
    </xf>
    <xf numFmtId="14" fontId="1" fillId="6" borderId="19" xfId="0" applyNumberFormat="1" applyFont="1" applyFill="1" applyBorder="1" applyAlignment="1">
      <alignment horizontal="left" vertical="center"/>
    </xf>
    <xf numFmtId="0" fontId="1" fillId="6" borderId="15" xfId="0" applyFont="1" applyFill="1" applyBorder="1" applyAlignment="1">
      <alignment horizontal="left" vertical="center" wrapText="1"/>
    </xf>
    <xf numFmtId="0" fontId="1" fillId="6" borderId="20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horizontal="left" vertical="top"/>
    </xf>
    <xf numFmtId="0" fontId="1" fillId="3" borderId="11" xfId="0" applyFont="1" applyFill="1" applyBorder="1" applyAlignment="1">
      <alignment horizontal="center" vertical="top"/>
    </xf>
    <xf numFmtId="0" fontId="1" fillId="3" borderId="12" xfId="0" applyFont="1" applyFill="1" applyBorder="1" applyAlignment="1">
      <alignment horizontal="center" vertical="top"/>
    </xf>
    <xf numFmtId="0" fontId="1" fillId="6" borderId="18" xfId="0" applyFont="1" applyFill="1" applyBorder="1" applyAlignment="1">
      <alignment horizontal="left"/>
    </xf>
    <xf numFmtId="0" fontId="1" fillId="6" borderId="14" xfId="0" applyFont="1" applyFill="1" applyBorder="1" applyAlignment="1">
      <alignment horizontal="left"/>
    </xf>
    <xf numFmtId="0" fontId="1" fillId="3" borderId="26" xfId="0" applyFont="1" applyFill="1" applyBorder="1" applyAlignment="1">
      <alignment horizontal="left" vertical="top"/>
    </xf>
    <xf numFmtId="0" fontId="1" fillId="3" borderId="14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vertical="top" wrapText="1"/>
    </xf>
    <xf numFmtId="164" fontId="2" fillId="5" borderId="1" xfId="0" applyNumberFormat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vertical="top" wrapText="1"/>
    </xf>
    <xf numFmtId="164" fontId="2" fillId="3" borderId="1" xfId="0" applyNumberFormat="1" applyFont="1" applyFill="1" applyBorder="1" applyAlignment="1">
      <alignment horizontal="left" vertical="top" wrapText="1"/>
    </xf>
    <xf numFmtId="0" fontId="15" fillId="0" borderId="0" xfId="0" applyFont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278752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40"/>
  <sheetViews>
    <sheetView tabSelected="1" topLeftCell="A10" zoomScale="88" zoomScaleNormal="88" workbookViewId="0">
      <selection activeCell="F20" sqref="F20"/>
    </sheetView>
  </sheetViews>
  <sheetFormatPr defaultColWidth="9.109375" defaultRowHeight="14.4" x14ac:dyDescent="0.3"/>
  <cols>
    <col min="1" max="1" width="13.5546875" style="66" customWidth="1"/>
    <col min="2" max="2" width="62.33203125" style="63" customWidth="1"/>
    <col min="3" max="3" width="13.33203125" style="67" customWidth="1"/>
    <col min="4" max="4" width="9.6640625" style="67" customWidth="1"/>
    <col min="5" max="5" width="7.5546875" style="67" customWidth="1"/>
    <col min="6" max="7" width="19.5546875" style="63" customWidth="1"/>
    <col min="8" max="8" width="7.21875" style="63" customWidth="1"/>
    <col min="9" max="10" width="19.5546875" style="63" customWidth="1"/>
    <col min="11" max="11" width="7.44140625" style="63" customWidth="1"/>
    <col min="12" max="13" width="19.5546875" style="63" customWidth="1"/>
    <col min="14" max="14" width="21.33203125" style="63" customWidth="1"/>
    <col min="15" max="15" width="17.21875" style="63" customWidth="1"/>
    <col min="16" max="16" width="32.77734375" style="63" customWidth="1"/>
    <col min="17" max="17" width="36.77734375" style="63" customWidth="1"/>
    <col min="18" max="16384" width="9.109375" style="63"/>
  </cols>
  <sheetData>
    <row r="1" spans="1:22" s="48" customFormat="1" ht="31.2" x14ac:dyDescent="0.6">
      <c r="A1" s="7"/>
      <c r="B1" s="2" t="s">
        <v>21</v>
      </c>
      <c r="C1" s="3"/>
      <c r="D1" s="3"/>
      <c r="E1" s="1"/>
      <c r="F1" s="1"/>
      <c r="G1" s="1"/>
      <c r="H1" s="1"/>
      <c r="I1" s="1"/>
      <c r="J1" s="1"/>
      <c r="K1" s="1"/>
      <c r="L1" s="1"/>
      <c r="M1" s="5"/>
      <c r="N1" s="1"/>
      <c r="O1" s="1"/>
      <c r="P1" s="1"/>
      <c r="Q1" s="1"/>
    </row>
    <row r="2" spans="1:22" s="59" customFormat="1" ht="28.8" customHeight="1" x14ac:dyDescent="0.3">
      <c r="A2" s="56"/>
      <c r="B2" s="41" t="s">
        <v>37</v>
      </c>
      <c r="C2" s="4"/>
      <c r="D2" s="4"/>
      <c r="E2" s="57"/>
      <c r="F2" s="57"/>
      <c r="G2" s="57"/>
      <c r="H2" s="57"/>
      <c r="I2" s="57"/>
      <c r="J2" s="57"/>
      <c r="K2" s="57"/>
      <c r="L2" s="57"/>
      <c r="M2" s="58"/>
      <c r="N2" s="57"/>
      <c r="O2" s="57"/>
      <c r="P2" s="57"/>
      <c r="Q2" s="57"/>
    </row>
    <row r="3" spans="1:22" s="61" customFormat="1" ht="15.6" x14ac:dyDescent="0.3">
      <c r="A3" s="82" t="s">
        <v>15</v>
      </c>
      <c r="B3" s="83"/>
      <c r="C3" s="38"/>
      <c r="D3" s="38"/>
      <c r="E3" s="37"/>
      <c r="F3" s="37"/>
      <c r="G3" s="37"/>
      <c r="H3" s="37"/>
      <c r="I3" s="37"/>
      <c r="J3" s="37"/>
      <c r="K3" s="37"/>
      <c r="L3" s="37"/>
      <c r="M3" s="37"/>
      <c r="N3" s="60"/>
      <c r="O3" s="60"/>
      <c r="P3" s="60"/>
      <c r="Q3" s="60"/>
      <c r="R3" s="60"/>
      <c r="S3" s="60"/>
      <c r="T3" s="60"/>
      <c r="U3" s="60"/>
      <c r="V3" s="60"/>
    </row>
    <row r="4" spans="1:22" s="61" customFormat="1" ht="31.2" x14ac:dyDescent="0.3">
      <c r="A4" s="84" t="s">
        <v>16</v>
      </c>
      <c r="B4" s="97" t="s">
        <v>38</v>
      </c>
      <c r="C4" s="38"/>
      <c r="D4" s="38"/>
      <c r="E4" s="42"/>
      <c r="F4" s="42"/>
      <c r="G4" s="42"/>
      <c r="H4" s="42"/>
      <c r="I4" s="42"/>
      <c r="J4" s="42"/>
      <c r="K4" s="42"/>
      <c r="L4" s="42"/>
      <c r="M4" s="37"/>
      <c r="N4" s="60"/>
      <c r="O4" s="60"/>
      <c r="P4" s="60"/>
      <c r="Q4" s="60"/>
      <c r="R4" s="60"/>
      <c r="S4" s="60"/>
      <c r="T4" s="60"/>
      <c r="U4" s="60"/>
      <c r="V4" s="60"/>
    </row>
    <row r="5" spans="1:22" s="61" customFormat="1" ht="15.6" x14ac:dyDescent="0.3">
      <c r="A5" s="85" t="s">
        <v>22</v>
      </c>
      <c r="B5" s="98"/>
      <c r="C5" s="38"/>
      <c r="D5" s="38"/>
      <c r="E5" s="22"/>
      <c r="F5" s="22"/>
      <c r="G5" s="22"/>
      <c r="H5" s="22"/>
      <c r="I5" s="22"/>
      <c r="J5" s="22"/>
      <c r="K5" s="22"/>
      <c r="L5" s="22"/>
      <c r="M5" s="37"/>
      <c r="N5" s="60"/>
      <c r="O5" s="60"/>
      <c r="P5" s="60"/>
      <c r="Q5" s="60"/>
      <c r="R5" s="60"/>
      <c r="S5" s="60"/>
      <c r="T5" s="60"/>
      <c r="U5" s="60"/>
      <c r="V5" s="60"/>
    </row>
    <row r="6" spans="1:22" s="59" customFormat="1" ht="15.6" x14ac:dyDescent="0.3">
      <c r="A6" s="86"/>
      <c r="B6" s="21"/>
      <c r="C6" s="38"/>
      <c r="D6" s="38"/>
      <c r="E6" s="22"/>
      <c r="F6" s="22"/>
      <c r="G6" s="22"/>
      <c r="H6" s="22"/>
      <c r="I6" s="22"/>
      <c r="J6" s="22"/>
      <c r="K6" s="22"/>
      <c r="L6" s="22"/>
      <c r="M6" s="37"/>
      <c r="N6" s="60"/>
      <c r="O6" s="60"/>
      <c r="P6" s="60"/>
      <c r="Q6" s="60"/>
      <c r="R6" s="60"/>
      <c r="S6" s="60"/>
      <c r="T6" s="60"/>
      <c r="U6" s="60"/>
      <c r="V6" s="60"/>
    </row>
    <row r="7" spans="1:22" s="60" customFormat="1" ht="15.6" x14ac:dyDescent="0.3">
      <c r="A7" s="23" t="s">
        <v>7</v>
      </c>
      <c r="B7" s="24"/>
      <c r="C7" s="24"/>
      <c r="D7" s="25"/>
      <c r="E7" s="22"/>
      <c r="F7" s="22"/>
      <c r="G7" s="22"/>
      <c r="H7" s="22"/>
      <c r="I7" s="22"/>
      <c r="J7" s="22"/>
      <c r="K7" s="22"/>
      <c r="L7" s="22"/>
      <c r="M7" s="37"/>
    </row>
    <row r="8" spans="1:22" s="60" customFormat="1" ht="15.6" x14ac:dyDescent="0.3">
      <c r="A8" s="70" t="s">
        <v>39</v>
      </c>
      <c r="B8" s="26"/>
      <c r="C8" s="27"/>
      <c r="D8" s="27"/>
      <c r="E8" s="22"/>
      <c r="F8" s="22"/>
      <c r="G8" s="22"/>
      <c r="H8" s="22"/>
      <c r="I8" s="22"/>
      <c r="J8" s="22"/>
      <c r="K8" s="22"/>
      <c r="L8" s="22"/>
      <c r="M8" s="37"/>
    </row>
    <row r="9" spans="1:22" s="60" customFormat="1" ht="15.6" x14ac:dyDescent="0.3">
      <c r="A9" s="36" t="s">
        <v>40</v>
      </c>
      <c r="B9" s="6"/>
      <c r="C9" s="6"/>
      <c r="D9" s="6"/>
      <c r="E9" s="22"/>
      <c r="F9" s="22"/>
      <c r="G9" s="22"/>
      <c r="H9" s="22"/>
      <c r="I9" s="22"/>
      <c r="J9" s="22"/>
      <c r="K9" s="22"/>
      <c r="L9" s="22"/>
      <c r="M9" s="37"/>
    </row>
    <row r="10" spans="1:22" s="60" customFormat="1" ht="15.6" x14ac:dyDescent="0.3">
      <c r="A10" s="36" t="s">
        <v>41</v>
      </c>
      <c r="B10" s="6"/>
      <c r="C10" s="6"/>
      <c r="D10" s="6"/>
      <c r="E10" s="22"/>
      <c r="F10" s="22"/>
      <c r="G10" s="22"/>
      <c r="H10" s="22"/>
      <c r="I10" s="22"/>
      <c r="J10" s="22"/>
      <c r="K10" s="22"/>
      <c r="L10" s="22"/>
      <c r="M10" s="37"/>
    </row>
    <row r="11" spans="1:22" s="60" customFormat="1" ht="15.6" x14ac:dyDescent="0.3">
      <c r="A11" s="35" t="s">
        <v>42</v>
      </c>
      <c r="B11" s="6"/>
      <c r="C11" s="6"/>
      <c r="D11" s="6"/>
      <c r="E11" s="22"/>
      <c r="F11" s="22"/>
      <c r="G11" s="22"/>
      <c r="H11" s="22"/>
      <c r="I11" s="22"/>
      <c r="J11" s="22"/>
      <c r="K11" s="22"/>
      <c r="L11" s="22"/>
      <c r="M11" s="37"/>
    </row>
    <row r="12" spans="1:22" s="60" customFormat="1" ht="15.6" x14ac:dyDescent="0.3">
      <c r="A12" s="6"/>
      <c r="B12" s="87" t="s">
        <v>3</v>
      </c>
      <c r="C12" s="101" t="s">
        <v>4</v>
      </c>
      <c r="D12" s="101"/>
      <c r="E12" s="22"/>
      <c r="F12" s="22"/>
      <c r="G12" s="22"/>
      <c r="H12" s="22"/>
      <c r="I12" s="22"/>
      <c r="J12" s="22"/>
      <c r="K12" s="22"/>
      <c r="L12" s="22"/>
      <c r="M12" s="37"/>
    </row>
    <row r="13" spans="1:22" s="60" customFormat="1" ht="15.6" x14ac:dyDescent="0.3">
      <c r="A13" s="6"/>
      <c r="B13" s="88" t="s">
        <v>5</v>
      </c>
      <c r="C13" s="102">
        <v>19.25</v>
      </c>
      <c r="D13" s="103"/>
      <c r="E13" s="99"/>
      <c r="F13" s="105" t="s">
        <v>29</v>
      </c>
      <c r="G13" s="22"/>
      <c r="H13" s="22"/>
      <c r="I13" s="22"/>
      <c r="J13" s="22"/>
      <c r="K13" s="22"/>
      <c r="L13" s="22"/>
      <c r="M13" s="37"/>
    </row>
    <row r="14" spans="1:22" s="60" customFormat="1" ht="15.6" customHeight="1" x14ac:dyDescent="0.3">
      <c r="A14" s="6"/>
      <c r="B14" s="88" t="s">
        <v>6</v>
      </c>
      <c r="C14" s="102">
        <v>20.81</v>
      </c>
      <c r="D14" s="103"/>
      <c r="E14" s="99"/>
      <c r="F14" s="105"/>
      <c r="G14" s="22"/>
      <c r="H14" s="22"/>
      <c r="I14" s="22"/>
      <c r="J14" s="22"/>
      <c r="K14" s="22"/>
      <c r="L14" s="22"/>
      <c r="M14" s="37"/>
    </row>
    <row r="15" spans="1:22" s="60" customFormat="1" ht="15.6" x14ac:dyDescent="0.3">
      <c r="A15" s="6"/>
      <c r="B15" s="88" t="s">
        <v>8</v>
      </c>
      <c r="C15" s="102">
        <v>23.94</v>
      </c>
      <c r="D15" s="103"/>
      <c r="E15" s="99"/>
      <c r="F15" s="105"/>
      <c r="G15" s="22"/>
      <c r="H15" s="22"/>
      <c r="I15" s="22"/>
      <c r="J15" s="22"/>
      <c r="K15" s="22"/>
      <c r="L15" s="22"/>
      <c r="M15" s="37"/>
    </row>
    <row r="16" spans="1:22" s="60" customFormat="1" ht="15.6" x14ac:dyDescent="0.3">
      <c r="A16" s="28"/>
      <c r="B16" s="21"/>
      <c r="C16" s="38"/>
      <c r="D16" s="38"/>
      <c r="E16" s="22"/>
      <c r="F16" s="22"/>
      <c r="G16" s="22"/>
      <c r="H16" s="22"/>
      <c r="I16" s="22"/>
      <c r="J16" s="22"/>
      <c r="K16" s="22"/>
      <c r="L16" s="22"/>
      <c r="M16" s="37"/>
    </row>
    <row r="17" spans="1:17" s="61" customFormat="1" ht="15.6" x14ac:dyDescent="0.3">
      <c r="A17" s="9"/>
      <c r="B17" s="10"/>
      <c r="C17" s="54"/>
      <c r="D17" s="54"/>
      <c r="E17" s="104" t="s">
        <v>9</v>
      </c>
      <c r="F17" s="104"/>
      <c r="G17" s="104"/>
      <c r="H17" s="104" t="s">
        <v>10</v>
      </c>
      <c r="I17" s="104"/>
      <c r="J17" s="104"/>
      <c r="K17" s="104" t="s">
        <v>11</v>
      </c>
      <c r="L17" s="104"/>
      <c r="M17" s="106"/>
      <c r="N17" s="50" t="s">
        <v>13</v>
      </c>
      <c r="O17" s="62"/>
      <c r="P17" s="62"/>
    </row>
    <row r="18" spans="1:17" ht="31.2" x14ac:dyDescent="0.3">
      <c r="A18" s="9" t="s">
        <v>0</v>
      </c>
      <c r="B18" s="10" t="s">
        <v>23</v>
      </c>
      <c r="C18" s="54" t="s">
        <v>1</v>
      </c>
      <c r="D18" s="54" t="s">
        <v>19</v>
      </c>
      <c r="E18" s="54" t="s">
        <v>12</v>
      </c>
      <c r="F18" s="15" t="s">
        <v>17</v>
      </c>
      <c r="G18" s="15" t="s">
        <v>32</v>
      </c>
      <c r="H18" s="54" t="s">
        <v>14</v>
      </c>
      <c r="I18" s="15" t="s">
        <v>17</v>
      </c>
      <c r="J18" s="15" t="s">
        <v>30</v>
      </c>
      <c r="K18" s="54" t="s">
        <v>14</v>
      </c>
      <c r="L18" s="15" t="s">
        <v>17</v>
      </c>
      <c r="M18" s="15" t="s">
        <v>31</v>
      </c>
      <c r="N18" s="51" t="s">
        <v>18</v>
      </c>
      <c r="O18" s="52" t="s">
        <v>20</v>
      </c>
      <c r="P18" s="53" t="s">
        <v>34</v>
      </c>
      <c r="Q18" s="53" t="s">
        <v>35</v>
      </c>
    </row>
    <row r="19" spans="1:17" ht="15.6" x14ac:dyDescent="0.3">
      <c r="A19" s="8"/>
      <c r="B19" s="11"/>
      <c r="C19" s="46"/>
      <c r="D19" s="46"/>
      <c r="E19" s="47"/>
      <c r="F19" s="43"/>
      <c r="G19" s="44">
        <f>SUBTOTAL(9,G20:G29)</f>
        <v>0</v>
      </c>
      <c r="H19" s="43"/>
      <c r="I19" s="45"/>
      <c r="J19" s="44">
        <f>SUBTOTAL(9,J20:J29)</f>
        <v>0</v>
      </c>
      <c r="K19" s="43"/>
      <c r="L19" s="43"/>
      <c r="M19" s="44">
        <f>SUBTOTAL(9,M20:M29)</f>
        <v>0</v>
      </c>
      <c r="N19" s="44">
        <f>SUBTOTAL(9,N20:N29)</f>
        <v>0</v>
      </c>
      <c r="O19" s="44">
        <f>SUBTOTAL(9,O20:O29)</f>
        <v>0</v>
      </c>
      <c r="P19" s="71"/>
      <c r="Q19" s="71"/>
    </row>
    <row r="20" spans="1:17" ht="15.6" x14ac:dyDescent="0.3">
      <c r="A20" s="12">
        <v>1</v>
      </c>
      <c r="B20" s="124" t="s">
        <v>43</v>
      </c>
      <c r="C20" s="17" t="s">
        <v>51</v>
      </c>
      <c r="D20" s="69">
        <v>0</v>
      </c>
      <c r="E20" s="29">
        <v>6</v>
      </c>
      <c r="F20" s="68">
        <v>0</v>
      </c>
      <c r="G20" s="125">
        <f t="shared" ref="G20:G21" si="0">E20*F20</f>
        <v>0</v>
      </c>
      <c r="H20" s="29">
        <v>0</v>
      </c>
      <c r="I20" s="68"/>
      <c r="J20" s="16"/>
      <c r="K20" s="29">
        <v>0</v>
      </c>
      <c r="L20" s="68">
        <v>0</v>
      </c>
      <c r="M20" s="16">
        <f t="shared" ref="M20:M21" si="1">K20*L20</f>
        <v>0</v>
      </c>
      <c r="N20" s="39">
        <f t="shared" ref="N20:N21" si="2">SUM(G20,J20,M20)</f>
        <v>0</v>
      </c>
      <c r="O20" s="64">
        <f t="shared" ref="O20:O21" si="3">D20*N20</f>
        <v>0</v>
      </c>
      <c r="P20" s="72"/>
      <c r="Q20" s="71"/>
    </row>
    <row r="21" spans="1:17" ht="15.6" x14ac:dyDescent="0.3">
      <c r="A21" s="12">
        <v>2</v>
      </c>
      <c r="B21" s="124" t="s">
        <v>45</v>
      </c>
      <c r="C21" s="17" t="s">
        <v>50</v>
      </c>
      <c r="D21" s="69">
        <v>0</v>
      </c>
      <c r="E21" s="29">
        <v>1</v>
      </c>
      <c r="F21" s="68">
        <v>0</v>
      </c>
      <c r="G21" s="125">
        <f t="shared" si="0"/>
        <v>0</v>
      </c>
      <c r="H21" s="29">
        <v>1</v>
      </c>
      <c r="I21" s="68">
        <v>0</v>
      </c>
      <c r="J21" s="16">
        <f t="shared" ref="J21" si="4">H21*I21</f>
        <v>0</v>
      </c>
      <c r="K21" s="29">
        <v>1</v>
      </c>
      <c r="L21" s="100">
        <v>0</v>
      </c>
      <c r="M21" s="16">
        <f t="shared" si="1"/>
        <v>0</v>
      </c>
      <c r="N21" s="40">
        <f t="shared" si="2"/>
        <v>0</v>
      </c>
      <c r="O21" s="64">
        <f t="shared" si="3"/>
        <v>0</v>
      </c>
      <c r="P21" s="72"/>
      <c r="Q21" s="71"/>
    </row>
    <row r="22" spans="1:17" ht="31.2" x14ac:dyDescent="0.3">
      <c r="A22" s="12">
        <v>3</v>
      </c>
      <c r="B22" s="124" t="s">
        <v>47</v>
      </c>
      <c r="C22" s="89" t="s">
        <v>53</v>
      </c>
      <c r="D22" s="69">
        <v>0</v>
      </c>
      <c r="E22" s="29">
        <v>1</v>
      </c>
      <c r="F22" s="68">
        <v>0</v>
      </c>
      <c r="G22" s="125">
        <f t="shared" ref="G22:G23" si="5">E22*F22</f>
        <v>0</v>
      </c>
      <c r="H22" s="29">
        <v>0</v>
      </c>
      <c r="I22" s="68">
        <v>0</v>
      </c>
      <c r="J22" s="16">
        <f t="shared" ref="J22:J23" si="6">H22*I22</f>
        <v>0</v>
      </c>
      <c r="K22" s="29">
        <v>0</v>
      </c>
      <c r="L22" s="68">
        <v>0</v>
      </c>
      <c r="M22" s="16">
        <f t="shared" ref="M22:M23" si="7">K22*L22</f>
        <v>0</v>
      </c>
      <c r="N22" s="40">
        <f t="shared" ref="N22:N23" si="8">SUM(G22,J22,M22)</f>
        <v>0</v>
      </c>
      <c r="O22" s="64">
        <f t="shared" ref="O22:O23" si="9">D22*N22</f>
        <v>0</v>
      </c>
      <c r="P22" s="72"/>
      <c r="Q22" s="71"/>
    </row>
    <row r="23" spans="1:17" ht="15.6" x14ac:dyDescent="0.3">
      <c r="A23" s="12">
        <v>4</v>
      </c>
      <c r="B23" s="124" t="s">
        <v>46</v>
      </c>
      <c r="C23" s="17" t="s">
        <v>50</v>
      </c>
      <c r="D23" s="69">
        <v>0</v>
      </c>
      <c r="E23" s="29">
        <v>1</v>
      </c>
      <c r="F23" s="68">
        <v>0</v>
      </c>
      <c r="G23" s="125">
        <f t="shared" si="5"/>
        <v>0</v>
      </c>
      <c r="H23" s="29">
        <v>1</v>
      </c>
      <c r="I23" s="68">
        <v>0</v>
      </c>
      <c r="J23" s="16">
        <f t="shared" si="6"/>
        <v>0</v>
      </c>
      <c r="K23" s="29">
        <v>1</v>
      </c>
      <c r="L23" s="68">
        <v>0</v>
      </c>
      <c r="M23" s="16">
        <f t="shared" si="7"/>
        <v>0</v>
      </c>
      <c r="N23" s="40">
        <f t="shared" si="8"/>
        <v>0</v>
      </c>
      <c r="O23" s="64">
        <f t="shared" si="9"/>
        <v>0</v>
      </c>
      <c r="P23" s="72"/>
      <c r="Q23" s="71"/>
    </row>
    <row r="24" spans="1:17" ht="15.6" x14ac:dyDescent="0.3">
      <c r="A24" s="12">
        <v>5</v>
      </c>
      <c r="B24" s="124" t="s">
        <v>48</v>
      </c>
      <c r="C24" s="17" t="s">
        <v>50</v>
      </c>
      <c r="D24" s="69">
        <v>0</v>
      </c>
      <c r="E24" s="29">
        <v>4</v>
      </c>
      <c r="F24" s="68">
        <v>0</v>
      </c>
      <c r="G24" s="125">
        <f t="shared" ref="G24:G27" si="10">E24*F24</f>
        <v>0</v>
      </c>
      <c r="H24" s="29">
        <v>4</v>
      </c>
      <c r="I24" s="68">
        <v>0</v>
      </c>
      <c r="J24" s="16">
        <f t="shared" ref="J24:J27" si="11">H24*I24</f>
        <v>0</v>
      </c>
      <c r="K24" s="29">
        <v>4</v>
      </c>
      <c r="L24" s="68">
        <v>0</v>
      </c>
      <c r="M24" s="16">
        <f t="shared" ref="M24:M27" si="12">K24*L24</f>
        <v>0</v>
      </c>
      <c r="N24" s="40">
        <f t="shared" ref="N24:N27" si="13">SUM(G24,J24,M24)</f>
        <v>0</v>
      </c>
      <c r="O24" s="64">
        <f t="shared" ref="O24:O27" si="14">D24*N24</f>
        <v>0</v>
      </c>
      <c r="P24" s="72"/>
      <c r="Q24" s="71"/>
    </row>
    <row r="25" spans="1:17" ht="15.6" x14ac:dyDescent="0.3">
      <c r="A25" s="12">
        <v>6</v>
      </c>
      <c r="B25" s="124" t="s">
        <v>49</v>
      </c>
      <c r="C25" s="17" t="s">
        <v>50</v>
      </c>
      <c r="D25" s="69">
        <v>0</v>
      </c>
      <c r="E25" s="29">
        <v>4</v>
      </c>
      <c r="F25" s="68">
        <v>0</v>
      </c>
      <c r="G25" s="125">
        <f t="shared" si="10"/>
        <v>0</v>
      </c>
      <c r="H25" s="29">
        <v>4</v>
      </c>
      <c r="I25" s="68">
        <v>0</v>
      </c>
      <c r="J25" s="16">
        <f t="shared" si="11"/>
        <v>0</v>
      </c>
      <c r="K25" s="29">
        <v>4</v>
      </c>
      <c r="L25" s="68">
        <v>0</v>
      </c>
      <c r="M25" s="16">
        <f t="shared" si="12"/>
        <v>0</v>
      </c>
      <c r="N25" s="40">
        <f t="shared" si="13"/>
        <v>0</v>
      </c>
      <c r="O25" s="64">
        <f t="shared" si="14"/>
        <v>0</v>
      </c>
      <c r="P25" s="72"/>
      <c r="Q25" s="71"/>
    </row>
    <row r="26" spans="1:17" s="76" customFormat="1" ht="15.6" x14ac:dyDescent="0.3">
      <c r="A26" s="90">
        <v>7</v>
      </c>
      <c r="B26" s="126" t="s">
        <v>52</v>
      </c>
      <c r="C26" s="89" t="s">
        <v>50</v>
      </c>
      <c r="D26" s="69">
        <v>0</v>
      </c>
      <c r="E26" s="91">
        <v>310</v>
      </c>
      <c r="F26" s="68">
        <v>0</v>
      </c>
      <c r="G26" s="127">
        <f t="shared" si="10"/>
        <v>0</v>
      </c>
      <c r="H26" s="91">
        <v>310</v>
      </c>
      <c r="I26" s="68">
        <v>0</v>
      </c>
      <c r="J26" s="92">
        <f t="shared" si="11"/>
        <v>0</v>
      </c>
      <c r="K26" s="91">
        <v>310</v>
      </c>
      <c r="L26" s="68">
        <v>0</v>
      </c>
      <c r="M26" s="92">
        <f t="shared" si="12"/>
        <v>0</v>
      </c>
      <c r="N26" s="93">
        <f t="shared" si="13"/>
        <v>0</v>
      </c>
      <c r="O26" s="94">
        <f t="shared" si="14"/>
        <v>0</v>
      </c>
      <c r="P26" s="95"/>
      <c r="Q26" s="96"/>
    </row>
    <row r="27" spans="1:17" s="76" customFormat="1" ht="15.6" x14ac:dyDescent="0.3">
      <c r="A27" s="90">
        <v>8</v>
      </c>
      <c r="B27" s="126" t="s">
        <v>44</v>
      </c>
      <c r="C27" s="89" t="s">
        <v>51</v>
      </c>
      <c r="D27" s="69">
        <v>0</v>
      </c>
      <c r="E27" s="91">
        <v>90</v>
      </c>
      <c r="F27" s="68">
        <v>0</v>
      </c>
      <c r="G27" s="127">
        <f t="shared" si="10"/>
        <v>0</v>
      </c>
      <c r="H27" s="91">
        <v>0</v>
      </c>
      <c r="I27" s="68">
        <v>0</v>
      </c>
      <c r="J27" s="92">
        <f t="shared" si="11"/>
        <v>0</v>
      </c>
      <c r="K27" s="91">
        <v>0</v>
      </c>
      <c r="L27" s="68">
        <v>0</v>
      </c>
      <c r="M27" s="92">
        <f t="shared" si="12"/>
        <v>0</v>
      </c>
      <c r="N27" s="93">
        <f t="shared" si="13"/>
        <v>0</v>
      </c>
      <c r="O27" s="94">
        <f t="shared" si="14"/>
        <v>0</v>
      </c>
      <c r="P27" s="95"/>
      <c r="Q27" s="96"/>
    </row>
    <row r="28" spans="1:17" ht="15.6" x14ac:dyDescent="0.3">
      <c r="A28" s="12">
        <v>9</v>
      </c>
      <c r="B28" s="124" t="s">
        <v>54</v>
      </c>
      <c r="C28" s="17" t="s">
        <v>50</v>
      </c>
      <c r="D28" s="69">
        <v>0</v>
      </c>
      <c r="E28" s="29">
        <v>90</v>
      </c>
      <c r="F28" s="68">
        <v>0</v>
      </c>
      <c r="G28" s="125">
        <f t="shared" ref="G28" si="15">E28*F28</f>
        <v>0</v>
      </c>
      <c r="H28" s="29">
        <v>90</v>
      </c>
      <c r="I28" s="68">
        <v>0</v>
      </c>
      <c r="J28" s="16">
        <f t="shared" ref="J28" si="16">H28*I28</f>
        <v>0</v>
      </c>
      <c r="K28" s="29">
        <v>90</v>
      </c>
      <c r="L28" s="68">
        <v>0</v>
      </c>
      <c r="M28" s="16">
        <f t="shared" ref="M28" si="17">K28*L28</f>
        <v>0</v>
      </c>
      <c r="N28" s="40">
        <f t="shared" ref="N28" si="18">SUM(G28,J28,M28)</f>
        <v>0</v>
      </c>
      <c r="O28" s="64">
        <f t="shared" ref="O28" si="19">D28*N28</f>
        <v>0</v>
      </c>
      <c r="P28" s="72"/>
      <c r="Q28" s="71"/>
    </row>
    <row r="29" spans="1:17" ht="16.2" thickBot="1" x14ac:dyDescent="0.35">
      <c r="A29" s="12">
        <v>10</v>
      </c>
      <c r="B29" s="128" t="s">
        <v>55</v>
      </c>
      <c r="C29" s="17" t="s">
        <v>51</v>
      </c>
      <c r="D29" s="69">
        <v>0</v>
      </c>
      <c r="E29" s="29">
        <v>1</v>
      </c>
      <c r="F29" s="68">
        <v>0</v>
      </c>
      <c r="G29" s="125">
        <f t="shared" ref="G29" si="20">E29*F29</f>
        <v>0</v>
      </c>
      <c r="H29" s="29">
        <v>0</v>
      </c>
      <c r="I29" s="68">
        <v>0</v>
      </c>
      <c r="J29" s="16">
        <f t="shared" ref="J29" si="21">H29*I29</f>
        <v>0</v>
      </c>
      <c r="K29" s="29">
        <v>0</v>
      </c>
      <c r="L29" s="68">
        <v>0</v>
      </c>
      <c r="M29" s="16">
        <f t="shared" ref="M29" si="22">K29*L29</f>
        <v>0</v>
      </c>
      <c r="N29" s="40">
        <f t="shared" ref="N29" si="23">SUM(G29,J29,M29)</f>
        <v>0</v>
      </c>
      <c r="O29" s="79">
        <f t="shared" ref="O29" si="24">D29*N29</f>
        <v>0</v>
      </c>
      <c r="P29" s="72"/>
      <c r="Q29" s="71"/>
    </row>
    <row r="30" spans="1:17" ht="16.2" thickBot="1" x14ac:dyDescent="0.35">
      <c r="A30" s="13"/>
      <c r="B30" s="14" t="s">
        <v>24</v>
      </c>
      <c r="C30" s="18"/>
      <c r="D30" s="18"/>
      <c r="E30" s="19"/>
      <c r="F30" s="32"/>
      <c r="G30" s="20">
        <f>SUBTOTAL(9,G19:G29)</f>
        <v>0</v>
      </c>
      <c r="H30" s="31"/>
      <c r="I30" s="31"/>
      <c r="J30" s="20">
        <f>SUBTOTAL(9,J19:J29)</f>
        <v>0</v>
      </c>
      <c r="K30" s="31"/>
      <c r="L30" s="30"/>
      <c r="M30" s="20">
        <f>SUBTOTAL(9,M19:M29)</f>
        <v>0</v>
      </c>
      <c r="N30" s="77">
        <f>SUBTOTAL(9,N19:N29)</f>
        <v>0</v>
      </c>
      <c r="O30" s="81">
        <f>SUBTOTAL(9,O19:O29)</f>
        <v>0</v>
      </c>
      <c r="P30" s="78"/>
      <c r="Q30" s="71"/>
    </row>
    <row r="31" spans="1:17" ht="15.6" x14ac:dyDescent="0.3">
      <c r="A31" s="13"/>
      <c r="B31" s="14" t="s">
        <v>2</v>
      </c>
      <c r="C31" s="18"/>
      <c r="D31" s="18"/>
      <c r="E31" s="19"/>
      <c r="F31" s="32"/>
      <c r="G31" s="33">
        <f>G30*0.15</f>
        <v>0</v>
      </c>
      <c r="H31" s="31"/>
      <c r="I31" s="30"/>
      <c r="J31" s="33">
        <f>J30*0.15</f>
        <v>0</v>
      </c>
      <c r="K31" s="31"/>
      <c r="L31" s="30"/>
      <c r="M31" s="33">
        <f>M30*0.15</f>
        <v>0</v>
      </c>
      <c r="N31" s="33">
        <f>N30*0.15</f>
        <v>0</v>
      </c>
      <c r="O31" s="80"/>
      <c r="P31" s="72"/>
      <c r="Q31" s="71"/>
    </row>
    <row r="32" spans="1:17" ht="16.2" thickBot="1" x14ac:dyDescent="0.35">
      <c r="A32" s="13"/>
      <c r="B32" s="14" t="s">
        <v>25</v>
      </c>
      <c r="C32" s="18"/>
      <c r="D32" s="18"/>
      <c r="E32" s="19"/>
      <c r="F32" s="32"/>
      <c r="G32" s="34">
        <f>G30+G31</f>
        <v>0</v>
      </c>
      <c r="H32" s="31"/>
      <c r="I32" s="30"/>
      <c r="J32" s="34">
        <f>J30+J31</f>
        <v>0</v>
      </c>
      <c r="K32" s="31"/>
      <c r="L32" s="30"/>
      <c r="M32" s="34">
        <f>M30+M31</f>
        <v>0</v>
      </c>
      <c r="N32" s="34">
        <f>N30+N31</f>
        <v>0</v>
      </c>
      <c r="O32" s="65"/>
      <c r="P32" s="72"/>
      <c r="Q32" s="71"/>
    </row>
    <row r="33" spans="1:17" x14ac:dyDescent="0.3">
      <c r="A33" s="73"/>
      <c r="B33" s="74"/>
      <c r="C33" s="75"/>
      <c r="D33" s="75"/>
      <c r="E33" s="75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</row>
    <row r="34" spans="1:17" ht="15" thickBot="1" x14ac:dyDescent="0.35">
      <c r="A34" s="73"/>
      <c r="B34" s="76"/>
      <c r="C34" s="75"/>
      <c r="D34" s="75"/>
      <c r="E34" s="75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</row>
    <row r="35" spans="1:17" ht="25.8" customHeight="1" x14ac:dyDescent="0.3">
      <c r="A35" s="73"/>
      <c r="B35" s="109" t="s">
        <v>33</v>
      </c>
      <c r="C35" s="107"/>
      <c r="D35" s="108"/>
      <c r="E35" s="114"/>
      <c r="F35" s="115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</row>
    <row r="36" spans="1:17" ht="17.399999999999999" customHeight="1" x14ac:dyDescent="0.3">
      <c r="A36" s="73"/>
      <c r="B36" s="110"/>
      <c r="C36" s="116" t="s">
        <v>26</v>
      </c>
      <c r="D36" s="117"/>
      <c r="E36" s="55" t="s">
        <v>28</v>
      </c>
      <c r="F36" s="49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</row>
    <row r="37" spans="1:17" ht="34.799999999999997" customHeight="1" x14ac:dyDescent="0.3">
      <c r="A37" s="73"/>
      <c r="B37" s="110"/>
      <c r="C37" s="118"/>
      <c r="D37" s="119"/>
      <c r="E37" s="112"/>
      <c r="F37" s="113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</row>
    <row r="38" spans="1:17" ht="19.2" customHeight="1" thickBot="1" x14ac:dyDescent="0.35">
      <c r="A38" s="73"/>
      <c r="B38" s="111"/>
      <c r="C38" s="120" t="s">
        <v>36</v>
      </c>
      <c r="D38" s="121"/>
      <c r="E38" s="122" t="s">
        <v>27</v>
      </c>
      <c r="F38" s="123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</row>
    <row r="39" spans="1:17" x14ac:dyDescent="0.3">
      <c r="A39" s="73"/>
      <c r="B39" s="76"/>
      <c r="C39" s="75"/>
      <c r="D39" s="75"/>
      <c r="E39" s="75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</row>
    <row r="40" spans="1:17" x14ac:dyDescent="0.3">
      <c r="A40" s="73"/>
      <c r="B40" s="76"/>
      <c r="C40" s="75"/>
      <c r="D40" s="75"/>
      <c r="E40" s="75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</row>
  </sheetData>
  <sheetProtection formatCells="0" formatColumns="0" formatRows="0" insertRows="0" deleteRows="0"/>
  <protectedRanges>
    <protectedRange sqref="C35:F37" name="Range7"/>
    <protectedRange sqref="P19:Q32" name="Range6"/>
    <protectedRange sqref="K20:L29" name="Range5"/>
    <protectedRange sqref="H20:I29" name="Range4"/>
    <protectedRange sqref="A19:F19 A29:F29 A20:A28 C20:F28" name="Range3"/>
    <protectedRange sqref="C13:E15" name="Range2"/>
    <protectedRange sqref="B3:B5" name="Range1"/>
    <protectedRange sqref="B20" name="Range3_2"/>
    <protectedRange sqref="B21:B28" name="Range3_4"/>
  </protectedRanges>
  <mergeCells count="16">
    <mergeCell ref="H17:J17"/>
    <mergeCell ref="K17:M17"/>
    <mergeCell ref="C35:D35"/>
    <mergeCell ref="B35:B38"/>
    <mergeCell ref="E37:F37"/>
    <mergeCell ref="E35:F35"/>
    <mergeCell ref="C36:D36"/>
    <mergeCell ref="C37:D37"/>
    <mergeCell ref="C38:D38"/>
    <mergeCell ref="E38:F38"/>
    <mergeCell ref="C12:D12"/>
    <mergeCell ref="C13:D13"/>
    <mergeCell ref="C14:D14"/>
    <mergeCell ref="C15:D15"/>
    <mergeCell ref="E17:G17"/>
    <mergeCell ref="F13:F15"/>
  </mergeCells>
  <phoneticPr fontId="12" type="noConversion"/>
  <dataValidations count="2">
    <dataValidation type="decimal" operator="greaterThanOrEqual" allowBlank="1" showInputMessage="1" showErrorMessage="1" sqref="C13:D15 H20:I29 E20:F29 K20:L29" xr:uid="{8C15FC5A-F30C-4ABB-9E84-56D0A532AF68}">
      <formula1>0</formula1>
    </dataValidation>
    <dataValidation type="list" allowBlank="1" showInputMessage="1" showErrorMessage="1" sqref="E13:E15" xr:uid="{A2253CC2-115D-4BD6-BBDF-A56F3784C27D}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56" fitToHeight="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</vt:lpstr>
      <vt:lpstr>'PRICING SCHEDULE'!Print_Area</vt:lpstr>
      <vt:lpstr>'PRICING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Richard Ramolemi</cp:lastModifiedBy>
  <cp:lastPrinted>2020-07-02T18:44:36Z</cp:lastPrinted>
  <dcterms:created xsi:type="dcterms:W3CDTF">2017-06-15T23:28:53Z</dcterms:created>
  <dcterms:modified xsi:type="dcterms:W3CDTF">2023-05-22T08:54:35Z</dcterms:modified>
</cp:coreProperties>
</file>