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derekp.COGTA\Documents\Daily\docs\Reports memos motivations submissions and circulars to Management\"/>
    </mc:Choice>
  </mc:AlternateContent>
  <xr:revisionPtr revIDLastSave="0" documentId="13_ncr:1_{87F3A7FF-C982-49D7-A839-D5DAF1C9A77A}"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 r="D24" i="1"/>
  <c r="D23" i="1"/>
  <c r="D22" i="1"/>
  <c r="D21" i="1"/>
  <c r="D20" i="1"/>
  <c r="D19" i="1"/>
  <c r="D18" i="1"/>
  <c r="B11" i="1"/>
  <c r="E11" i="1"/>
  <c r="D11" i="1"/>
  <c r="C11" i="1"/>
  <c r="D26" i="1" l="1"/>
  <c r="D27" i="1" s="1"/>
  <c r="C36" i="1" s="1"/>
  <c r="C37" i="1" s="1"/>
  <c r="C38" i="1" s="1"/>
  <c r="B13" i="1"/>
  <c r="B14" i="1" s="1"/>
  <c r="C30" i="1" s="1"/>
  <c r="C31" i="1" s="1"/>
  <c r="C32" i="1" s="1"/>
  <c r="C39" i="1" l="1"/>
  <c r="C33" i="1"/>
  <c r="B41" i="1" l="1"/>
</calcChain>
</file>

<file path=xl/sharedStrings.xml><?xml version="1.0" encoding="utf-8"?>
<sst xmlns="http://schemas.openxmlformats.org/spreadsheetml/2006/main" count="59" uniqueCount="48">
  <si>
    <r>
      <rPr>
        <b/>
        <sz val="10"/>
        <rFont val="Calibri"/>
        <family val="2"/>
      </rPr>
      <t>Annexure C - DCOG Security Services Tender Costing Sheet</t>
    </r>
  </si>
  <si>
    <r>
      <rPr>
        <b/>
        <sz val="10"/>
        <rFont val="Calibri"/>
        <family val="2"/>
      </rPr>
      <t>Quantity</t>
    </r>
  </si>
  <si>
    <r>
      <rPr>
        <b/>
        <sz val="10"/>
        <rFont val="Calibri"/>
        <family val="2"/>
      </rPr>
      <t>Week Day Shift</t>
    </r>
  </si>
  <si>
    <r>
      <rPr>
        <b/>
        <sz val="10"/>
        <rFont val="Calibri"/>
        <family val="2"/>
      </rPr>
      <t>Week Night Shift</t>
    </r>
  </si>
  <si>
    <r>
      <rPr>
        <b/>
        <sz val="10"/>
        <rFont val="Calibri"/>
        <family val="2"/>
      </rPr>
      <t xml:space="preserve">Weekend Day
</t>
    </r>
    <r>
      <rPr>
        <b/>
        <sz val="10"/>
        <rFont val="Calibri"/>
        <family val="2"/>
      </rPr>
      <t>Shift</t>
    </r>
  </si>
  <si>
    <r>
      <rPr>
        <b/>
        <sz val="10"/>
        <rFont val="Calibri"/>
        <family val="2"/>
      </rPr>
      <t xml:space="preserve">Weekend Night
</t>
    </r>
    <r>
      <rPr>
        <b/>
        <sz val="10"/>
        <rFont val="Calibri"/>
        <family val="2"/>
      </rPr>
      <t>Shift</t>
    </r>
  </si>
  <si>
    <r>
      <rPr>
        <b/>
        <sz val="10"/>
        <rFont val="Calibri"/>
        <family val="2"/>
      </rPr>
      <t>Cost</t>
    </r>
  </si>
  <si>
    <r>
      <rPr>
        <b/>
        <sz val="10"/>
        <rFont val="Calibri"/>
        <family val="2"/>
      </rPr>
      <t>Monthly cost</t>
    </r>
  </si>
  <si>
    <r>
      <rPr>
        <sz val="10"/>
        <rFont val="Calibri"/>
        <family val="2"/>
      </rPr>
      <t>Monthly cost</t>
    </r>
  </si>
  <si>
    <r>
      <rPr>
        <b/>
        <sz val="10"/>
        <rFont val="Calibri"/>
        <family val="2"/>
      </rPr>
      <t>Part 1 Total Monthly cost</t>
    </r>
  </si>
  <si>
    <r>
      <rPr>
        <b/>
        <sz val="10"/>
        <rFont val="Calibri"/>
        <family val="2"/>
      </rPr>
      <t>Part 1 Total Annual cost</t>
    </r>
  </si>
  <si>
    <r>
      <rPr>
        <b/>
        <sz val="10"/>
        <rFont val="Calibri"/>
        <family val="2"/>
      </rPr>
      <t>Equipment</t>
    </r>
  </si>
  <si>
    <r>
      <rPr>
        <b/>
        <sz val="10"/>
        <rFont val="Calibri"/>
        <family val="2"/>
      </rPr>
      <t xml:space="preserve">Unit cost per
</t>
    </r>
    <r>
      <rPr>
        <b/>
        <sz val="10"/>
        <rFont val="Calibri"/>
        <family val="2"/>
      </rPr>
      <t>month</t>
    </r>
  </si>
  <si>
    <r>
      <rPr>
        <b/>
        <sz val="10"/>
        <rFont val="Calibri"/>
        <family val="2"/>
      </rPr>
      <t>Monthly rental</t>
    </r>
  </si>
  <si>
    <r>
      <rPr>
        <b/>
        <sz val="10"/>
        <rFont val="Calibri"/>
        <family val="2"/>
      </rPr>
      <t>Part 2 Total Monthly cost</t>
    </r>
  </si>
  <si>
    <r>
      <rPr>
        <b/>
        <sz val="10"/>
        <rFont val="Calibri"/>
        <family val="2"/>
      </rPr>
      <t>Part 2 Total Annual cost</t>
    </r>
  </si>
  <si>
    <r>
      <rPr>
        <b/>
        <sz val="10"/>
        <rFont val="Calibri"/>
        <family val="2"/>
      </rPr>
      <t xml:space="preserve">Annual
</t>
    </r>
    <r>
      <rPr>
        <b/>
        <sz val="10"/>
        <rFont val="Calibri"/>
        <family val="2"/>
      </rPr>
      <t>Escalation %</t>
    </r>
  </si>
  <si>
    <r>
      <rPr>
        <b/>
        <sz val="10"/>
        <rFont val="Calibri"/>
        <family val="2"/>
      </rPr>
      <t>Annual Cost</t>
    </r>
  </si>
  <si>
    <r>
      <rPr>
        <sz val="10"/>
        <rFont val="Calibri"/>
        <family val="2"/>
      </rPr>
      <t>Part 1 - Cost Year 1</t>
    </r>
  </si>
  <si>
    <r>
      <rPr>
        <sz val="10"/>
        <rFont val="Calibri"/>
        <family val="2"/>
      </rPr>
      <t>Part 1 - Cost Year 2</t>
    </r>
  </si>
  <si>
    <r>
      <rPr>
        <sz val="10"/>
        <rFont val="Calibri"/>
        <family val="2"/>
      </rPr>
      <t>Part 1 - Cost Year 3</t>
    </r>
  </si>
  <si>
    <r>
      <rPr>
        <b/>
        <sz val="10"/>
        <rFont val="Calibri"/>
        <family val="2"/>
      </rPr>
      <t>TOTAL BID PRICE PART 1</t>
    </r>
  </si>
  <si>
    <r>
      <rPr>
        <b/>
        <sz val="10"/>
        <rFont val="Calibri"/>
        <family val="2"/>
      </rPr>
      <t>Part 2 Bid Price (Equipment)</t>
    </r>
  </si>
  <si>
    <r>
      <rPr>
        <sz val="10"/>
        <rFont val="Calibri"/>
        <family val="2"/>
      </rPr>
      <t>Part 2 - Cost Year 1</t>
    </r>
  </si>
  <si>
    <r>
      <rPr>
        <sz val="10"/>
        <rFont val="Calibri"/>
        <family val="2"/>
      </rPr>
      <t>Part 2 - Cost Year 2</t>
    </r>
  </si>
  <si>
    <r>
      <rPr>
        <sz val="10"/>
        <rFont val="Calibri"/>
        <family val="2"/>
      </rPr>
      <t>Part 2 - Cost Year 3</t>
    </r>
  </si>
  <si>
    <r>
      <rPr>
        <b/>
        <sz val="10"/>
        <rFont val="Calibri"/>
        <family val="2"/>
      </rPr>
      <t>TOTAL BID PRICE PART 2</t>
    </r>
  </si>
  <si>
    <r>
      <rPr>
        <b/>
        <sz val="12"/>
        <rFont val="Calibri"/>
        <family val="2"/>
      </rPr>
      <t>TOTAL BID PRICE (SBD 3)</t>
    </r>
  </si>
  <si>
    <r>
      <rPr>
        <b/>
        <sz val="10"/>
        <rFont val="Calibri"/>
        <family val="2"/>
      </rPr>
      <t>Signature</t>
    </r>
  </si>
  <si>
    <r>
      <rPr>
        <b/>
        <sz val="10"/>
        <rFont val="Calibri"/>
        <family val="2"/>
      </rPr>
      <t>Name:</t>
    </r>
  </si>
  <si>
    <r>
      <rPr>
        <b/>
        <sz val="10"/>
        <rFont val="Calibri"/>
        <family val="2"/>
      </rPr>
      <t>Bidder name:</t>
    </r>
  </si>
  <si>
    <r>
      <rPr>
        <b/>
        <sz val="10"/>
        <rFont val="Calibri"/>
        <family val="2"/>
      </rPr>
      <t>Date:</t>
    </r>
  </si>
  <si>
    <t>Part 1 - Security Officers and Supervisors</t>
  </si>
  <si>
    <t>Number of security officers</t>
  </si>
  <si>
    <r>
      <rPr>
        <b/>
        <sz val="10"/>
        <rFont val="Calibri"/>
        <family val="2"/>
      </rPr>
      <t>Part 2 Security Equipment</t>
    </r>
    <r>
      <rPr>
        <b/>
        <sz val="10"/>
        <rFont val="Calibri"/>
      </rPr>
      <t>s</t>
    </r>
  </si>
  <si>
    <t>Part 1 Bid Price (Security  Officers)</t>
  </si>
  <si>
    <t>Supervisor monthly cost</t>
  </si>
  <si>
    <t>Number of supervisors</t>
  </si>
  <si>
    <t>Security officer monthly cost</t>
  </si>
  <si>
    <t xml:space="preserve">Walk-through metal detectors </t>
  </si>
  <si>
    <t>Security patrol system per site</t>
  </si>
  <si>
    <t xml:space="preserve">Handheld metal detectors </t>
  </si>
  <si>
    <t>Press to talk (PTT)</t>
  </si>
  <si>
    <t xml:space="preserve">Two-way hand radios  </t>
  </si>
  <si>
    <t>All prices must include 15% VAT.  
Bidders must only complete yellow cells.
Any manipulation of formulas or amendments to cells
other than yellow cells will invalidate the bid. Failure to cost any of the required services in the pricing schedule will result in disqualification of the bidder</t>
  </si>
  <si>
    <t>X-Ray baggage scanner</t>
  </si>
  <si>
    <r>
      <rPr>
        <b/>
        <u/>
        <sz val="10"/>
        <rFont val="Calibri"/>
        <family val="2"/>
        <scheme val="minor"/>
      </rPr>
      <t>R</t>
    </r>
    <r>
      <rPr>
        <b/>
        <sz val="10"/>
        <rFont val="Calibri"/>
        <family val="2"/>
        <scheme val="minor"/>
      </rPr>
      <t xml:space="preserve">adio </t>
    </r>
    <r>
      <rPr>
        <b/>
        <u/>
        <sz val="10"/>
        <rFont val="Calibri"/>
        <family val="2"/>
        <scheme val="minor"/>
      </rPr>
      <t>F</t>
    </r>
    <r>
      <rPr>
        <b/>
        <sz val="10"/>
        <rFont val="Calibri"/>
        <family val="2"/>
        <scheme val="minor"/>
      </rPr>
      <t>requency Identification (RFID) system</t>
    </r>
    <r>
      <rPr>
        <sz val="10"/>
        <rFont val="Calibri"/>
        <family val="2"/>
        <scheme val="minor"/>
      </rPr>
      <t xml:space="preserve"> </t>
    </r>
  </si>
  <si>
    <r>
      <rPr>
        <b/>
        <u/>
        <sz val="10"/>
        <rFont val="Calibri"/>
        <family val="2"/>
        <scheme val="minor"/>
      </rPr>
      <t>R</t>
    </r>
    <r>
      <rPr>
        <b/>
        <sz val="10"/>
        <rFont val="Calibri"/>
        <family val="2"/>
        <scheme val="minor"/>
      </rPr>
      <t xml:space="preserve">adio </t>
    </r>
    <r>
      <rPr>
        <b/>
        <u/>
        <sz val="10"/>
        <rFont val="Calibri"/>
        <family val="2"/>
        <scheme val="minor"/>
      </rPr>
      <t>F</t>
    </r>
    <r>
      <rPr>
        <b/>
        <sz val="10"/>
        <rFont val="Calibri"/>
        <family val="2"/>
        <scheme val="minor"/>
      </rPr>
      <t xml:space="preserve">requency </t>
    </r>
    <r>
      <rPr>
        <b/>
        <u/>
        <sz val="10"/>
        <rFont val="Calibri"/>
        <family val="2"/>
        <scheme val="minor"/>
      </rPr>
      <t>I</t>
    </r>
    <r>
      <rPr>
        <b/>
        <sz val="10"/>
        <rFont val="Calibri"/>
        <family val="2"/>
        <scheme val="minor"/>
      </rPr>
      <t>dentification (RFID) scanners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</si>
</sst>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R-1C09]#,##0.00"/>
    <numFmt numFmtId="165" formatCode="&quot;R&quot;#,##0.00"/>
  </numFmts>
  <fonts count="12" x14ac:knownFonts="1">
    <font>
      <sz val="10"/>
      <color rgb="FF000000"/>
      <name val="Times New Roman"/>
      <charset val="204"/>
    </font>
    <font>
      <b/>
      <sz val="10"/>
      <name val="Calibri"/>
    </font>
    <font>
      <sz val="10"/>
      <name val="Calibri"/>
    </font>
    <font>
      <sz val="10"/>
      <color rgb="FF000000"/>
      <name val="Calibri"/>
      <family val="2"/>
    </font>
    <font>
      <b/>
      <sz val="12"/>
      <name val="Calibri"/>
    </font>
    <font>
      <b/>
      <sz val="10"/>
      <name val="Calibri"/>
      <family val="2"/>
    </font>
    <font>
      <sz val="10"/>
      <name val="Calibri"/>
      <family val="2"/>
    </font>
    <font>
      <b/>
      <sz val="12"/>
      <name val="Calibri"/>
      <family val="2"/>
    </font>
    <font>
      <sz val="10"/>
      <color theme="1"/>
      <name val="Calibri"/>
      <family val="2"/>
      <scheme val="minor"/>
    </font>
    <font>
      <sz val="10"/>
      <name val="Calibri"/>
      <family val="2"/>
      <scheme val="minor"/>
    </font>
    <font>
      <b/>
      <u/>
      <sz val="10"/>
      <name val="Calibri"/>
      <family val="2"/>
      <scheme val="minor"/>
    </font>
    <font>
      <b/>
      <sz val="10"/>
      <name val="Calibri"/>
      <family val="2"/>
      <scheme val="minor"/>
    </font>
  </fonts>
  <fills count="4">
    <fill>
      <patternFill patternType="none"/>
    </fill>
    <fill>
      <patternFill patternType="gray125"/>
    </fill>
    <fill>
      <patternFill patternType="solid">
        <fgColor rgb="FFF1F1F1"/>
      </patternFill>
    </fill>
    <fill>
      <patternFill patternType="solid">
        <fgColor rgb="FFFFD966"/>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47">
    <xf numFmtId="0" fontId="0" fillId="0" borderId="0" xfId="0" applyAlignment="1">
      <alignment horizontal="left" vertical="top"/>
    </xf>
    <xf numFmtId="164" fontId="2" fillId="3" borderId="1" xfId="0" applyNumberFormat="1" applyFont="1" applyFill="1" applyBorder="1" applyAlignment="1" applyProtection="1">
      <alignment horizontal="right" vertical="top" wrapText="1"/>
      <protection locked="0"/>
    </xf>
    <xf numFmtId="9" fontId="3" fillId="3" borderId="1" xfId="0" applyNumberFormat="1" applyFont="1" applyFill="1" applyBorder="1" applyAlignment="1" applyProtection="1">
      <alignment horizontal="right" vertical="top" shrinkToFit="1"/>
      <protection locked="0"/>
    </xf>
    <xf numFmtId="0" fontId="1" fillId="3" borderId="6" xfId="0" applyFont="1" applyFill="1" applyBorder="1" applyAlignment="1" applyProtection="1">
      <alignment horizontal="left" vertical="top" wrapText="1"/>
      <protection locked="0"/>
    </xf>
    <xf numFmtId="0" fontId="1" fillId="3" borderId="0" xfId="0" applyFont="1" applyFill="1" applyAlignment="1" applyProtection="1">
      <alignment horizontal="left" vertical="top" wrapText="1"/>
      <protection locked="0"/>
    </xf>
    <xf numFmtId="0" fontId="0" fillId="3" borderId="0" xfId="0" applyFill="1" applyAlignment="1" applyProtection="1">
      <alignment horizontal="center" vertical="center" wrapText="1"/>
      <protection locked="0"/>
    </xf>
    <xf numFmtId="0" fontId="0" fillId="3" borderId="5" xfId="0" applyFill="1" applyBorder="1" applyAlignment="1" applyProtection="1">
      <alignment horizontal="center" vertical="center" wrapText="1"/>
      <protection locked="0"/>
    </xf>
    <xf numFmtId="0" fontId="1" fillId="0" borderId="2" xfId="0" applyFont="1" applyBorder="1" applyAlignment="1" applyProtection="1">
      <alignment horizontal="center" vertical="top" wrapText="1"/>
    </xf>
    <xf numFmtId="0" fontId="1" fillId="0" borderId="3" xfId="0" applyFont="1" applyBorder="1" applyAlignment="1" applyProtection="1">
      <alignment horizontal="center" vertical="top" wrapText="1"/>
    </xf>
    <xf numFmtId="0" fontId="1" fillId="0" borderId="4" xfId="0" applyFont="1" applyBorder="1" applyAlignment="1" applyProtection="1">
      <alignment horizontal="center" vertical="top" wrapText="1"/>
    </xf>
    <xf numFmtId="0" fontId="0" fillId="0" borderId="0" xfId="0" applyAlignment="1" applyProtection="1">
      <alignment horizontal="left" wrapText="1"/>
    </xf>
    <xf numFmtId="0" fontId="0" fillId="0" borderId="0" xfId="0" applyAlignment="1" applyProtection="1">
      <alignment horizontal="left" vertical="top"/>
    </xf>
    <xf numFmtId="0" fontId="5" fillId="2" borderId="2"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indent="1"/>
    </xf>
    <xf numFmtId="0" fontId="1" fillId="2" borderId="1" xfId="0" applyFont="1" applyFill="1" applyBorder="1" applyAlignment="1" applyProtection="1">
      <alignment horizontal="right" vertical="top" wrapText="1"/>
    </xf>
    <xf numFmtId="0" fontId="0" fillId="2" borderId="1" xfId="0" applyFill="1" applyBorder="1" applyAlignment="1" applyProtection="1">
      <alignment horizontal="center" vertical="top" wrapText="1"/>
    </xf>
    <xf numFmtId="0" fontId="0" fillId="0" borderId="0" xfId="0" applyAlignment="1" applyProtection="1">
      <alignment horizontal="left" vertical="center" wrapText="1"/>
    </xf>
    <xf numFmtId="0" fontId="6" fillId="0" borderId="1" xfId="0" applyFont="1" applyBorder="1" applyAlignment="1" applyProtection="1">
      <alignment horizontal="left" vertical="top" wrapText="1"/>
    </xf>
    <xf numFmtId="1" fontId="3" fillId="0" borderId="1" xfId="0" applyNumberFormat="1" applyFont="1" applyBorder="1" applyAlignment="1" applyProtection="1">
      <alignment horizontal="right" vertical="top" shrinkToFit="1"/>
    </xf>
    <xf numFmtId="0" fontId="2" fillId="0" borderId="1" xfId="0" applyFont="1" applyBorder="1" applyAlignment="1" applyProtection="1">
      <alignment horizontal="left" vertical="top" wrapText="1"/>
    </xf>
    <xf numFmtId="0" fontId="2" fillId="0" borderId="1" xfId="0" applyFont="1" applyBorder="1" applyAlignment="1" applyProtection="1">
      <alignment horizontal="right" vertical="top" wrapText="1"/>
    </xf>
    <xf numFmtId="164" fontId="1" fillId="2" borderId="1" xfId="0" applyNumberFormat="1" applyFont="1" applyFill="1" applyBorder="1" applyAlignment="1" applyProtection="1">
      <alignment horizontal="right" vertical="top" wrapText="1"/>
    </xf>
    <xf numFmtId="0" fontId="1" fillId="2" borderId="1" xfId="0" applyFont="1" applyFill="1" applyBorder="1" applyAlignment="1" applyProtection="1">
      <alignment horizontal="left" vertical="top" wrapText="1" indent="3"/>
    </xf>
    <xf numFmtId="0" fontId="1" fillId="2" borderId="1" xfId="0" applyFont="1" applyFill="1" applyBorder="1" applyAlignment="1" applyProtection="1">
      <alignment vertical="top" wrapText="1"/>
    </xf>
    <xf numFmtId="165" fontId="8" fillId="0" borderId="7" xfId="0" applyNumberFormat="1" applyFont="1" applyBorder="1" applyAlignment="1" applyProtection="1">
      <alignment vertical="top"/>
    </xf>
    <xf numFmtId="164" fontId="0" fillId="0" borderId="0" xfId="0" applyNumberFormat="1" applyAlignment="1" applyProtection="1">
      <alignment horizontal="left" wrapText="1"/>
    </xf>
    <xf numFmtId="0" fontId="5" fillId="2" borderId="1" xfId="0" applyFont="1" applyFill="1" applyBorder="1" applyAlignment="1" applyProtection="1">
      <alignment vertical="top" wrapText="1"/>
    </xf>
    <xf numFmtId="0" fontId="11" fillId="2" borderId="1" xfId="0" applyFont="1" applyFill="1" applyBorder="1" applyAlignment="1" applyProtection="1">
      <alignment horizontal="left" vertical="top" wrapText="1"/>
    </xf>
    <xf numFmtId="0" fontId="11" fillId="2" borderId="1" xfId="0" applyFont="1" applyFill="1" applyBorder="1" applyAlignment="1" applyProtection="1">
      <alignment vertical="top" wrapText="1"/>
    </xf>
    <xf numFmtId="0" fontId="0" fillId="0" borderId="1" xfId="0" applyBorder="1" applyAlignment="1" applyProtection="1">
      <alignment horizontal="left" wrapText="1"/>
    </xf>
    <xf numFmtId="165" fontId="1" fillId="2" borderId="1" xfId="0" applyNumberFormat="1" applyFont="1" applyFill="1" applyBorder="1" applyAlignment="1" applyProtection="1">
      <alignment horizontal="right" vertical="top" wrapText="1"/>
    </xf>
    <xf numFmtId="0" fontId="5"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wrapText="1" indent="2"/>
    </xf>
    <xf numFmtId="164" fontId="2" fillId="0" borderId="1" xfId="0" applyNumberFormat="1" applyFont="1" applyBorder="1" applyAlignment="1" applyProtection="1">
      <alignment horizontal="right" vertical="top" wrapText="1"/>
    </xf>
    <xf numFmtId="0" fontId="0" fillId="2" borderId="1" xfId="0" applyFill="1" applyBorder="1" applyAlignment="1" applyProtection="1">
      <alignment horizontal="left" wrapText="1"/>
    </xf>
    <xf numFmtId="0" fontId="0" fillId="0" borderId="1" xfId="0" applyBorder="1" applyAlignment="1" applyProtection="1">
      <alignment horizontal="left" vertical="center" wrapText="1"/>
    </xf>
    <xf numFmtId="0" fontId="4" fillId="2" borderId="1" xfId="0" applyFont="1" applyFill="1" applyBorder="1" applyAlignment="1" applyProtection="1">
      <alignment horizontal="left" vertical="top" wrapText="1"/>
    </xf>
    <xf numFmtId="164" fontId="4" fillId="2" borderId="2" xfId="0" applyNumberFormat="1" applyFont="1" applyFill="1" applyBorder="1" applyAlignment="1" applyProtection="1">
      <alignment horizontal="right" vertical="top" wrapText="1"/>
    </xf>
    <xf numFmtId="0" fontId="4" fillId="2" borderId="4" xfId="0" applyFont="1" applyFill="1" applyBorder="1" applyAlignment="1" applyProtection="1">
      <alignment horizontal="right" vertical="top" wrapText="1"/>
    </xf>
    <xf numFmtId="0" fontId="4" fillId="0" borderId="0" xfId="0" applyFont="1" applyAlignment="1" applyProtection="1">
      <alignment horizontal="left" vertical="top" wrapText="1"/>
    </xf>
    <xf numFmtId="164" fontId="4" fillId="0" borderId="0" xfId="0" applyNumberFormat="1" applyFont="1" applyAlignment="1" applyProtection="1">
      <alignment horizontal="right" vertical="top" wrapText="1"/>
    </xf>
    <xf numFmtId="0" fontId="4" fillId="0" borderId="0" xfId="0" applyFont="1" applyAlignment="1" applyProtection="1">
      <alignment horizontal="right" vertical="top" wrapText="1"/>
    </xf>
    <xf numFmtId="0" fontId="5" fillId="0" borderId="0" xfId="0" applyFont="1" applyAlignment="1" applyProtection="1">
      <alignment horizontal="left" vertical="top" wrapText="1"/>
    </xf>
    <xf numFmtId="0" fontId="0" fillId="0" borderId="0" xfId="0"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topLeftCell="A23" zoomScaleNormal="100" zoomScaleSheetLayoutView="115" workbookViewId="0">
      <selection activeCell="B38" sqref="B38"/>
    </sheetView>
  </sheetViews>
  <sheetFormatPr defaultRowHeight="13.2" x14ac:dyDescent="0.25"/>
  <cols>
    <col min="1" max="1" width="57.109375" style="11" customWidth="1"/>
    <col min="2" max="2" width="17.21875" style="11" customWidth="1"/>
    <col min="3" max="3" width="18.6640625" style="11" customWidth="1"/>
    <col min="4" max="4" width="19.77734375" style="11" customWidth="1"/>
    <col min="5" max="5" width="18.6640625" style="11" customWidth="1"/>
    <col min="6" max="6" width="5.44140625" style="11" customWidth="1"/>
    <col min="7" max="16384" width="8.88671875" style="11"/>
  </cols>
  <sheetData>
    <row r="1" spans="1:6" ht="15" customHeight="1" x14ac:dyDescent="0.25">
      <c r="A1" s="7" t="s">
        <v>0</v>
      </c>
      <c r="B1" s="8"/>
      <c r="C1" s="8"/>
      <c r="D1" s="8"/>
      <c r="E1" s="9"/>
      <c r="F1" s="10"/>
    </row>
    <row r="2" spans="1:6" ht="12.75" customHeight="1" x14ac:dyDescent="0.25">
      <c r="A2" s="10"/>
      <c r="B2" s="10"/>
      <c r="C2" s="10"/>
      <c r="D2" s="10"/>
      <c r="E2" s="10"/>
      <c r="F2" s="10"/>
    </row>
    <row r="3" spans="1:6" ht="15" customHeight="1" x14ac:dyDescent="0.25">
      <c r="A3" s="12" t="s">
        <v>32</v>
      </c>
      <c r="B3" s="13"/>
      <c r="C3" s="13"/>
      <c r="D3" s="13"/>
      <c r="E3" s="14"/>
      <c r="F3" s="10"/>
    </row>
    <row r="4" spans="1:6" ht="30" customHeight="1" x14ac:dyDescent="0.25">
      <c r="A4" s="15" t="s">
        <v>1</v>
      </c>
      <c r="B4" s="16" t="s">
        <v>2</v>
      </c>
      <c r="C4" s="17" t="s">
        <v>3</v>
      </c>
      <c r="D4" s="18" t="s">
        <v>4</v>
      </c>
      <c r="E4" s="18" t="s">
        <v>5</v>
      </c>
      <c r="F4" s="19"/>
    </row>
    <row r="5" spans="1:6" ht="15" customHeight="1" x14ac:dyDescent="0.25">
      <c r="A5" s="20" t="s">
        <v>33</v>
      </c>
      <c r="B5" s="21">
        <v>34</v>
      </c>
      <c r="C5" s="21">
        <v>26</v>
      </c>
      <c r="D5" s="21">
        <v>24</v>
      </c>
      <c r="E5" s="21">
        <v>26</v>
      </c>
      <c r="F5" s="10"/>
    </row>
    <row r="6" spans="1:6" ht="15" customHeight="1" x14ac:dyDescent="0.25">
      <c r="A6" s="20" t="s">
        <v>37</v>
      </c>
      <c r="B6" s="21">
        <v>2</v>
      </c>
      <c r="C6" s="21">
        <v>2</v>
      </c>
      <c r="D6" s="21">
        <v>2</v>
      </c>
      <c r="E6" s="21">
        <v>2</v>
      </c>
      <c r="F6" s="10"/>
    </row>
    <row r="7" spans="1:6" ht="30" customHeight="1" x14ac:dyDescent="0.25">
      <c r="A7" s="15" t="s">
        <v>6</v>
      </c>
      <c r="B7" s="16" t="s">
        <v>2</v>
      </c>
      <c r="C7" s="17" t="s">
        <v>3</v>
      </c>
      <c r="D7" s="18" t="s">
        <v>4</v>
      </c>
      <c r="E7" s="18" t="s">
        <v>5</v>
      </c>
      <c r="F7" s="19"/>
    </row>
    <row r="8" spans="1:6" ht="15" customHeight="1" x14ac:dyDescent="0.25">
      <c r="A8" s="20" t="s">
        <v>38</v>
      </c>
      <c r="B8" s="1">
        <v>1</v>
      </c>
      <c r="C8" s="1">
        <v>1</v>
      </c>
      <c r="D8" s="1">
        <v>1</v>
      </c>
      <c r="E8" s="1">
        <v>1</v>
      </c>
      <c r="F8" s="10"/>
    </row>
    <row r="9" spans="1:6" ht="15" customHeight="1" x14ac:dyDescent="0.25">
      <c r="A9" s="20" t="s">
        <v>36</v>
      </c>
      <c r="B9" s="1">
        <v>1</v>
      </c>
      <c r="C9" s="1">
        <v>1</v>
      </c>
      <c r="D9" s="1">
        <v>1</v>
      </c>
      <c r="E9" s="1">
        <v>1</v>
      </c>
      <c r="F9" s="10"/>
    </row>
    <row r="10" spans="1:6" ht="30" customHeight="1" x14ac:dyDescent="0.25">
      <c r="A10" s="15" t="s">
        <v>7</v>
      </c>
      <c r="B10" s="16" t="s">
        <v>2</v>
      </c>
      <c r="C10" s="17" t="s">
        <v>3</v>
      </c>
      <c r="D10" s="18" t="s">
        <v>4</v>
      </c>
      <c r="E10" s="18" t="s">
        <v>5</v>
      </c>
      <c r="F10" s="19"/>
    </row>
    <row r="11" spans="1:6" ht="15" customHeight="1" x14ac:dyDescent="0.25">
      <c r="A11" s="22" t="s">
        <v>8</v>
      </c>
      <c r="B11" s="23">
        <f>B5*B8+B6*B9</f>
        <v>36</v>
      </c>
      <c r="C11" s="23">
        <f t="shared" ref="C11:E11" si="0">C5*C8+C6*C9</f>
        <v>28</v>
      </c>
      <c r="D11" s="23">
        <f t="shared" si="0"/>
        <v>26</v>
      </c>
      <c r="E11" s="23">
        <f t="shared" si="0"/>
        <v>28</v>
      </c>
      <c r="F11" s="10"/>
    </row>
    <row r="12" spans="1:6" ht="13.05" customHeight="1" x14ac:dyDescent="0.25">
      <c r="A12" s="10"/>
      <c r="B12" s="10"/>
      <c r="C12" s="10"/>
      <c r="D12" s="10"/>
      <c r="E12" s="10"/>
      <c r="F12" s="10"/>
    </row>
    <row r="13" spans="1:6" ht="15" customHeight="1" x14ac:dyDescent="0.25">
      <c r="A13" s="15" t="s">
        <v>9</v>
      </c>
      <c r="B13" s="24">
        <f>SUM(B11:E11)</f>
        <v>118</v>
      </c>
      <c r="C13" s="10"/>
      <c r="D13" s="10"/>
      <c r="E13" s="10"/>
      <c r="F13" s="10"/>
    </row>
    <row r="14" spans="1:6" ht="15" customHeight="1" x14ac:dyDescent="0.25">
      <c r="A14" s="15" t="s">
        <v>10</v>
      </c>
      <c r="B14" s="24">
        <f>B13*12</f>
        <v>1416</v>
      </c>
      <c r="C14" s="10"/>
      <c r="D14" s="10"/>
      <c r="E14" s="10"/>
      <c r="F14" s="10"/>
    </row>
    <row r="15" spans="1:6" ht="12.75" customHeight="1" x14ac:dyDescent="0.25">
      <c r="A15" s="10"/>
      <c r="B15" s="10"/>
      <c r="C15" s="10"/>
      <c r="D15" s="10"/>
      <c r="E15" s="10"/>
      <c r="F15" s="10"/>
    </row>
    <row r="16" spans="1:6" ht="15" customHeight="1" x14ac:dyDescent="0.25">
      <c r="A16" s="12" t="s">
        <v>34</v>
      </c>
      <c r="B16" s="13"/>
      <c r="C16" s="13"/>
      <c r="D16" s="14"/>
      <c r="E16" s="10"/>
      <c r="F16" s="10"/>
    </row>
    <row r="17" spans="1:6" ht="30" customHeight="1" x14ac:dyDescent="0.25">
      <c r="A17" s="15" t="s">
        <v>11</v>
      </c>
      <c r="B17" s="25" t="s">
        <v>1</v>
      </c>
      <c r="C17" s="18" t="s">
        <v>12</v>
      </c>
      <c r="D17" s="16" t="s">
        <v>13</v>
      </c>
      <c r="E17" s="19"/>
      <c r="F17" s="19"/>
    </row>
    <row r="18" spans="1:6" ht="15" customHeight="1" x14ac:dyDescent="0.25">
      <c r="A18" s="26" t="s">
        <v>39</v>
      </c>
      <c r="B18" s="21">
        <v>13</v>
      </c>
      <c r="C18" s="1">
        <v>1</v>
      </c>
      <c r="D18" s="27">
        <f>B18*C18</f>
        <v>13</v>
      </c>
      <c r="E18" s="10"/>
      <c r="F18" s="28"/>
    </row>
    <row r="19" spans="1:6" ht="15" customHeight="1" x14ac:dyDescent="0.25">
      <c r="A19" s="29" t="s">
        <v>45</v>
      </c>
      <c r="B19" s="21">
        <v>1</v>
      </c>
      <c r="C19" s="1">
        <v>1</v>
      </c>
      <c r="D19" s="27">
        <f t="shared" ref="D19:D25" si="1">B19*C19</f>
        <v>1</v>
      </c>
      <c r="E19" s="10"/>
      <c r="F19" s="28"/>
    </row>
    <row r="20" spans="1:6" ht="15" customHeight="1" x14ac:dyDescent="0.25">
      <c r="A20" s="29" t="s">
        <v>40</v>
      </c>
      <c r="B20" s="21">
        <v>7</v>
      </c>
      <c r="C20" s="1">
        <v>1</v>
      </c>
      <c r="D20" s="27">
        <f t="shared" si="1"/>
        <v>7</v>
      </c>
      <c r="E20" s="10"/>
      <c r="F20" s="28"/>
    </row>
    <row r="21" spans="1:6" ht="15" customHeight="1" x14ac:dyDescent="0.25">
      <c r="A21" s="29" t="s">
        <v>41</v>
      </c>
      <c r="B21" s="21">
        <v>11</v>
      </c>
      <c r="C21" s="1">
        <v>1</v>
      </c>
      <c r="D21" s="27">
        <f t="shared" si="1"/>
        <v>11</v>
      </c>
      <c r="E21" s="10"/>
      <c r="F21" s="28"/>
    </row>
    <row r="22" spans="1:6" ht="16.05" customHeight="1" x14ac:dyDescent="0.25">
      <c r="A22" s="30" t="s">
        <v>46</v>
      </c>
      <c r="B22" s="21">
        <v>1</v>
      </c>
      <c r="C22" s="1">
        <v>1</v>
      </c>
      <c r="D22" s="27">
        <f t="shared" si="1"/>
        <v>1</v>
      </c>
      <c r="E22" s="10"/>
      <c r="F22" s="28"/>
    </row>
    <row r="23" spans="1:6" ht="15" customHeight="1" x14ac:dyDescent="0.25">
      <c r="A23" s="31" t="s">
        <v>47</v>
      </c>
      <c r="B23" s="21">
        <v>16</v>
      </c>
      <c r="C23" s="1">
        <v>1</v>
      </c>
      <c r="D23" s="27">
        <f t="shared" si="1"/>
        <v>16</v>
      </c>
      <c r="E23" s="19"/>
      <c r="F23" s="28"/>
    </row>
    <row r="24" spans="1:6" ht="15" customHeight="1" x14ac:dyDescent="0.25">
      <c r="A24" s="26" t="s">
        <v>42</v>
      </c>
      <c r="B24" s="21">
        <v>7</v>
      </c>
      <c r="C24" s="1">
        <v>1</v>
      </c>
      <c r="D24" s="27">
        <f t="shared" si="1"/>
        <v>7</v>
      </c>
      <c r="E24" s="10"/>
      <c r="F24" s="28"/>
    </row>
    <row r="25" spans="1:6" ht="15" customHeight="1" x14ac:dyDescent="0.25">
      <c r="A25" s="26" t="s">
        <v>43</v>
      </c>
      <c r="B25" s="21">
        <v>25</v>
      </c>
      <c r="C25" s="1">
        <v>1</v>
      </c>
      <c r="D25" s="27">
        <f t="shared" si="1"/>
        <v>25</v>
      </c>
      <c r="E25" s="10"/>
      <c r="F25" s="28"/>
    </row>
    <row r="26" spans="1:6" ht="15" customHeight="1" x14ac:dyDescent="0.25">
      <c r="A26" s="15" t="s">
        <v>14</v>
      </c>
      <c r="B26" s="32"/>
      <c r="C26" s="32"/>
      <c r="D26" s="33">
        <f>SUM(D18:D25)</f>
        <v>81</v>
      </c>
      <c r="E26" s="10"/>
      <c r="F26" s="10"/>
    </row>
    <row r="27" spans="1:6" ht="15" customHeight="1" x14ac:dyDescent="0.25">
      <c r="A27" s="15" t="s">
        <v>15</v>
      </c>
      <c r="B27" s="32"/>
      <c r="C27" s="32"/>
      <c r="D27" s="33">
        <f>D26*12</f>
        <v>972</v>
      </c>
      <c r="E27" s="10"/>
      <c r="F27" s="10"/>
    </row>
    <row r="28" spans="1:6" ht="12.75" customHeight="1" x14ac:dyDescent="0.25">
      <c r="A28" s="10"/>
      <c r="B28" s="10"/>
      <c r="C28" s="10"/>
      <c r="D28" s="10"/>
      <c r="E28" s="10"/>
      <c r="F28" s="10"/>
    </row>
    <row r="29" spans="1:6" ht="30" customHeight="1" x14ac:dyDescent="0.25">
      <c r="A29" s="34" t="s">
        <v>35</v>
      </c>
      <c r="B29" s="18" t="s">
        <v>16</v>
      </c>
      <c r="C29" s="35" t="s">
        <v>17</v>
      </c>
      <c r="D29" s="19"/>
      <c r="E29" s="19"/>
      <c r="F29" s="19"/>
    </row>
    <row r="30" spans="1:6" ht="15" customHeight="1" x14ac:dyDescent="0.25">
      <c r="A30" s="22" t="s">
        <v>18</v>
      </c>
      <c r="B30" s="32"/>
      <c r="C30" s="36">
        <f>B14</f>
        <v>1416</v>
      </c>
      <c r="D30" s="10"/>
      <c r="E30" s="10"/>
      <c r="F30" s="10"/>
    </row>
    <row r="31" spans="1:6" ht="15" customHeight="1" x14ac:dyDescent="0.25">
      <c r="A31" s="22" t="s">
        <v>19</v>
      </c>
      <c r="B31" s="2">
        <v>0.01</v>
      </c>
      <c r="C31" s="36">
        <f>C30*(100%+B31)</f>
        <v>1430.16</v>
      </c>
      <c r="D31" s="10"/>
      <c r="E31" s="10"/>
      <c r="F31" s="10"/>
    </row>
    <row r="32" spans="1:6" ht="15" customHeight="1" x14ac:dyDescent="0.25">
      <c r="A32" s="22" t="s">
        <v>20</v>
      </c>
      <c r="B32" s="2">
        <v>0.01</v>
      </c>
      <c r="C32" s="36">
        <f>C31*(100%+B32)</f>
        <v>1444.4616000000001</v>
      </c>
      <c r="D32" s="10"/>
      <c r="E32" s="28"/>
      <c r="F32" s="10"/>
    </row>
    <row r="33" spans="1:6" ht="15" customHeight="1" x14ac:dyDescent="0.25">
      <c r="A33" s="15" t="s">
        <v>21</v>
      </c>
      <c r="B33" s="37"/>
      <c r="C33" s="24">
        <f>SUM(C30:C32)</f>
        <v>4290.6216000000004</v>
      </c>
      <c r="D33" s="10"/>
      <c r="E33" s="10"/>
      <c r="F33" s="10"/>
    </row>
    <row r="34" spans="1:6" ht="13.05" customHeight="1" x14ac:dyDescent="0.25">
      <c r="A34" s="10"/>
      <c r="B34" s="10"/>
      <c r="C34" s="10"/>
      <c r="D34" s="10"/>
      <c r="E34" s="10"/>
      <c r="F34" s="10"/>
    </row>
    <row r="35" spans="1:6" ht="30" customHeight="1" x14ac:dyDescent="0.25">
      <c r="A35" s="15" t="s">
        <v>22</v>
      </c>
      <c r="B35" s="18" t="s">
        <v>16</v>
      </c>
      <c r="C35" s="35" t="s">
        <v>17</v>
      </c>
      <c r="D35" s="19"/>
      <c r="E35" s="19"/>
      <c r="F35" s="19"/>
    </row>
    <row r="36" spans="1:6" ht="15" customHeight="1" x14ac:dyDescent="0.25">
      <c r="A36" s="22" t="s">
        <v>23</v>
      </c>
      <c r="B36" s="38"/>
      <c r="C36" s="36">
        <f>D27</f>
        <v>972</v>
      </c>
      <c r="D36" s="10"/>
      <c r="E36" s="10"/>
      <c r="F36" s="10"/>
    </row>
    <row r="37" spans="1:6" ht="15" customHeight="1" x14ac:dyDescent="0.25">
      <c r="A37" s="22" t="s">
        <v>24</v>
      </c>
      <c r="B37" s="2">
        <v>0.01</v>
      </c>
      <c r="C37" s="36">
        <f>C36*(100%+B37)</f>
        <v>981.72</v>
      </c>
      <c r="D37" s="10"/>
      <c r="E37" s="10"/>
      <c r="F37" s="10"/>
    </row>
    <row r="38" spans="1:6" ht="15" customHeight="1" x14ac:dyDescent="0.25">
      <c r="A38" s="22" t="s">
        <v>25</v>
      </c>
      <c r="B38" s="2">
        <v>0.01</v>
      </c>
      <c r="C38" s="36">
        <f>C37*(100%+B38)</f>
        <v>991.53719999999998</v>
      </c>
      <c r="D38" s="10"/>
      <c r="E38" s="28"/>
      <c r="F38" s="10"/>
    </row>
    <row r="39" spans="1:6" ht="15" customHeight="1" x14ac:dyDescent="0.25">
      <c r="A39" s="15" t="s">
        <v>26</v>
      </c>
      <c r="B39" s="37"/>
      <c r="C39" s="24">
        <f>SUM(C36:C38)</f>
        <v>2945.2572</v>
      </c>
      <c r="D39" s="10"/>
      <c r="E39" s="10"/>
      <c r="F39" s="10"/>
    </row>
    <row r="40" spans="1:6" ht="14.25" customHeight="1" x14ac:dyDescent="0.25">
      <c r="A40" s="10"/>
      <c r="B40" s="10"/>
      <c r="C40" s="10"/>
      <c r="D40" s="10"/>
      <c r="E40" s="10"/>
      <c r="F40" s="10"/>
    </row>
    <row r="41" spans="1:6" ht="18" customHeight="1" x14ac:dyDescent="0.25">
      <c r="A41" s="39" t="s">
        <v>27</v>
      </c>
      <c r="B41" s="40">
        <f>C33+C39</f>
        <v>7235.8788000000004</v>
      </c>
      <c r="C41" s="41"/>
      <c r="D41" s="10"/>
      <c r="E41" s="10"/>
      <c r="F41" s="10"/>
    </row>
    <row r="42" spans="1:6" ht="18" customHeight="1" x14ac:dyDescent="0.25">
      <c r="A42" s="42"/>
      <c r="B42" s="43"/>
      <c r="C42" s="44"/>
      <c r="D42" s="10"/>
      <c r="E42" s="10"/>
      <c r="F42" s="10"/>
    </row>
    <row r="43" spans="1:6" ht="20.25" customHeight="1" x14ac:dyDescent="0.25">
      <c r="A43" s="5"/>
      <c r="B43" s="19"/>
      <c r="C43" s="45" t="s">
        <v>44</v>
      </c>
      <c r="D43" s="45"/>
      <c r="E43" s="45"/>
      <c r="F43" s="46"/>
    </row>
    <row r="44" spans="1:6" ht="27" customHeight="1" x14ac:dyDescent="0.25">
      <c r="A44" s="6"/>
      <c r="B44" s="19"/>
      <c r="C44" s="45"/>
      <c r="D44" s="45"/>
      <c r="E44" s="45"/>
      <c r="F44" s="46"/>
    </row>
    <row r="45" spans="1:6" ht="15" customHeight="1" x14ac:dyDescent="0.25">
      <c r="A45" s="3" t="s">
        <v>28</v>
      </c>
      <c r="B45" s="10"/>
      <c r="C45" s="45"/>
      <c r="D45" s="45"/>
      <c r="E45" s="45"/>
      <c r="F45" s="46"/>
    </row>
    <row r="46" spans="1:6" ht="15" customHeight="1" x14ac:dyDescent="0.25">
      <c r="A46" s="4" t="s">
        <v>29</v>
      </c>
      <c r="B46" s="10"/>
      <c r="C46" s="45"/>
      <c r="D46" s="45"/>
      <c r="E46" s="45"/>
      <c r="F46" s="10"/>
    </row>
    <row r="47" spans="1:6" ht="15" customHeight="1" x14ac:dyDescent="0.25">
      <c r="A47" s="4" t="s">
        <v>30</v>
      </c>
      <c r="B47" s="10"/>
      <c r="C47" s="45"/>
      <c r="D47" s="45"/>
      <c r="E47" s="45"/>
      <c r="F47" s="10"/>
    </row>
    <row r="48" spans="1:6" ht="15" customHeight="1" x14ac:dyDescent="0.25">
      <c r="A48" s="4" t="s">
        <v>31</v>
      </c>
      <c r="B48" s="10"/>
      <c r="C48" s="10"/>
      <c r="D48" s="10"/>
      <c r="E48" s="10"/>
      <c r="F48" s="10"/>
    </row>
  </sheetData>
  <sheetProtection algorithmName="SHA-512" hashValue="Hd8PZBN5CgptYDBXbQIHtXYKiX5eFJYp3PSyXeNwKYlWZ2xHkxe4qCm9+GE1C6dQDlyDh7TEqqiVHd/UayVChw==" saltValue="KdDO3mSTTjlrim7QzJV50w==" spinCount="100000" sheet="1" selectLockedCells="1"/>
  <mergeCells count="6">
    <mergeCell ref="A1:E1"/>
    <mergeCell ref="A3:E3"/>
    <mergeCell ref="A16:D16"/>
    <mergeCell ref="B41:C41"/>
    <mergeCell ref="A43:A44"/>
    <mergeCell ref="C43:E47"/>
  </mergeCells>
  <pageMargins left="0.7" right="0.7" top="0.75" bottom="0.75" header="0.3" footer="0.3"/>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BD9AD31BF8864ABF566472FFE15AD4" ma:contentTypeVersion="17" ma:contentTypeDescription="Create a new document." ma:contentTypeScope="" ma:versionID="e60dcf8f1477ba0110bde147149f0f37">
  <xsd:schema xmlns:xsd="http://www.w3.org/2001/XMLSchema" xmlns:xs="http://www.w3.org/2001/XMLSchema" xmlns:p="http://schemas.microsoft.com/office/2006/metadata/properties" xmlns:ns3="5a5aa0d2-2cd3-48e5-99c8-e7bfab8d5f7a" xmlns:ns4="ed0bf3de-44fb-4763-b116-acba26023420" targetNamespace="http://schemas.microsoft.com/office/2006/metadata/properties" ma:root="true" ma:fieldsID="38b9514729f68112cd3987df1e06be1b" ns3:_="" ns4:_="">
    <xsd:import namespace="5a5aa0d2-2cd3-48e5-99c8-e7bfab8d5f7a"/>
    <xsd:import namespace="ed0bf3de-44fb-4763-b116-acba2602342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OCR"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aa0d2-2cd3-48e5-99c8-e7bfab8d5f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0bf3de-44fb-4763-b116-acba260234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a5aa0d2-2cd3-48e5-99c8-e7bfab8d5f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E6AC3D-0A0C-474C-8FA8-30C3AD67C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aa0d2-2cd3-48e5-99c8-e7bfab8d5f7a"/>
    <ds:schemaRef ds:uri="ed0bf3de-44fb-4763-b116-acba260234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88C23D-C2DD-4EA6-8D15-37B8F4246012}">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ed0bf3de-44fb-4763-b116-acba26023420"/>
    <ds:schemaRef ds:uri="5a5aa0d2-2cd3-48e5-99c8-e7bfab8d5f7a"/>
    <ds:schemaRef ds:uri="http://www.w3.org/XML/1998/namespace"/>
  </ds:schemaRefs>
</ds:datastoreItem>
</file>

<file path=customXml/itemProps3.xml><?xml version="1.0" encoding="utf-8"?>
<ds:datastoreItem xmlns:ds="http://schemas.openxmlformats.org/officeDocument/2006/customXml" ds:itemID="{08C930D0-0C29-4165-B0B4-EE1DB4468D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 Pretorius</dc:creator>
  <cp:lastModifiedBy>Derek Pretorius</cp:lastModifiedBy>
  <cp:lastPrinted>2025-05-14T12:21:06Z</cp:lastPrinted>
  <dcterms:created xsi:type="dcterms:W3CDTF">2024-01-25T17:18:08Z</dcterms:created>
  <dcterms:modified xsi:type="dcterms:W3CDTF">2025-05-16T06:38:14Z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2024-01-25T00:00:00Z</vt:filetime>
  </property>
  <property fmtid="{D5CDD505-2E9C-101B-9397-08002B2CF9AE}" pid="3" name="Creator">
    <vt:lpwstr>Microsoft® Excel® for Microsoft 365</vt:lpwstr>
  </property>
  <property fmtid="{D5CDD505-2E9C-101B-9397-08002B2CF9AE}" pid="4" name="LastSaved">
    <vt:filetime>2024-01-25T00:00:00Z</vt:filetime>
  </property>
  <property fmtid="{D5CDD505-2E9C-101B-9397-08002B2CF9AE}" pid="5" name="Producer">
    <vt:lpwstr>Microsoft® Excel® for Microsoft 365</vt:lpwstr>
  </property>
  <property fmtid="{D5CDD505-2E9C-101B-9397-08002B2CF9AE}" pid="6" name="ContentTypeId">
    <vt:lpwstr>0x010100E2BD9AD31BF8864ABF566472FFE15AD4</vt:lpwstr>
  </property>
</Properties>
</file>