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singan\Documents\"/>
    </mc:Choice>
  </mc:AlternateContent>
  <xr:revisionPtr revIDLastSave="0" documentId="8_{1D458696-9DA3-4D4F-8F7B-9D7BF678FE1F}" xr6:coauthVersionLast="47" xr6:coauthVersionMax="47" xr10:uidLastSave="{00000000-0000-0000-0000-000000000000}"/>
  <bookViews>
    <workbookView xWindow="-110" yWindow="-110" windowWidth="19420" windowHeight="10300" xr2:uid="{00000000-000D-0000-FFFF-FFFF00000000}"/>
  </bookViews>
  <sheets>
    <sheet name="Summary" sheetId="1" r:id="rId1"/>
    <sheet name="Bill 1 - P&amp;G" sheetId="2" r:id="rId2"/>
    <sheet name="Bill 2 - Civil Works" sheetId="3" r:id="rId3"/>
    <sheet name="Bill 3 - SHS" sheetId="4" r:id="rId4"/>
    <sheet name="Bill 4 - Earthing" sheetId="5" r:id="rId5"/>
    <sheet name="Bill 5 - Telecoms" sheetId="6" r:id="rId6"/>
    <sheet name="Bill 6 - Testing" sheetId="7" r:id="rId7"/>
    <sheet name="Bill 7 - O&amp;M" sheetId="8" r:id="rId8"/>
    <sheet name="Bill 8- Enclosure" sheetId="10" r:id="rId9"/>
  </sheet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0" l="1"/>
  <c r="F8" i="10"/>
  <c r="F8" i="5" l="1"/>
  <c r="D21" i="10" l="1"/>
  <c r="D19" i="8"/>
  <c r="D15" i="7"/>
  <c r="D8" i="6"/>
  <c r="D15" i="5"/>
  <c r="D44" i="4"/>
  <c r="D82" i="3"/>
  <c r="D47" i="2"/>
  <c r="D17" i="1"/>
  <c r="F17" i="10" l="1"/>
  <c r="F16" i="10"/>
  <c r="F15" i="10"/>
  <c r="F14" i="10"/>
  <c r="F13" i="10"/>
  <c r="F12" i="10"/>
  <c r="F11" i="10"/>
  <c r="F10" i="10"/>
  <c r="F7" i="10"/>
  <c r="F6" i="10"/>
  <c r="F25" i="4"/>
  <c r="F27" i="4"/>
  <c r="F26" i="4"/>
  <c r="F28" i="4"/>
  <c r="F29" i="4"/>
  <c r="F38" i="2"/>
  <c r="F39" i="2"/>
  <c r="F19" i="10" l="1"/>
  <c r="C11" i="1" s="1"/>
  <c r="F15" i="8"/>
  <c r="F14" i="8"/>
  <c r="F13" i="8"/>
  <c r="F12" i="8"/>
  <c r="F11" i="8"/>
  <c r="F10" i="8"/>
  <c r="F9" i="8"/>
  <c r="F8" i="8"/>
  <c r="F7" i="8"/>
  <c r="F6" i="8"/>
  <c r="F5" i="8"/>
  <c r="F4" i="8"/>
  <c r="F11" i="7"/>
  <c r="F10" i="7"/>
  <c r="F9" i="7"/>
  <c r="F8" i="7"/>
  <c r="F7" i="7"/>
  <c r="F6" i="7"/>
  <c r="F5" i="7"/>
  <c r="F4" i="7"/>
  <c r="F4" i="6"/>
  <c r="F11" i="5"/>
  <c r="F10" i="5"/>
  <c r="F9" i="5"/>
  <c r="F7" i="5"/>
  <c r="F6" i="5"/>
  <c r="F5" i="5"/>
  <c r="F78" i="3"/>
  <c r="F77" i="3"/>
  <c r="F75" i="3"/>
  <c r="F73" i="3"/>
  <c r="F72" i="3"/>
  <c r="F70" i="3"/>
  <c r="F69" i="3"/>
  <c r="F68" i="3"/>
  <c r="F66" i="3"/>
  <c r="F65" i="3"/>
  <c r="F64" i="3"/>
  <c r="F63" i="3"/>
  <c r="F62" i="3"/>
  <c r="F61" i="3"/>
  <c r="F59" i="3"/>
  <c r="F58" i="3"/>
  <c r="F57" i="3"/>
  <c r="F55" i="3"/>
  <c r="F54" i="3"/>
  <c r="F53" i="3"/>
  <c r="F52" i="3"/>
  <c r="F51" i="3"/>
  <c r="F50" i="3"/>
  <c r="F49" i="3"/>
  <c r="F48" i="3"/>
  <c r="F47" i="3"/>
  <c r="F46" i="3"/>
  <c r="F45" i="3"/>
  <c r="F44" i="3"/>
  <c r="F42" i="3"/>
  <c r="F41" i="3"/>
  <c r="F40" i="3"/>
  <c r="F39" i="3"/>
  <c r="F38" i="3"/>
  <c r="F37" i="3"/>
  <c r="F36" i="3"/>
  <c r="F35" i="3"/>
  <c r="F34" i="3"/>
  <c r="F33" i="3"/>
  <c r="F32" i="3"/>
  <c r="F31" i="3"/>
  <c r="F29" i="3"/>
  <c r="F28" i="3"/>
  <c r="F27" i="3"/>
  <c r="F26" i="3"/>
  <c r="F25" i="3"/>
  <c r="F24" i="3"/>
  <c r="F21" i="3"/>
  <c r="F20" i="3"/>
  <c r="F18" i="3"/>
  <c r="F16" i="3"/>
  <c r="F14" i="3"/>
  <c r="F13" i="3"/>
  <c r="F12" i="3"/>
  <c r="F10" i="3"/>
  <c r="F9" i="3"/>
  <c r="F8" i="3"/>
  <c r="F7" i="3"/>
  <c r="F6" i="3"/>
  <c r="F5" i="3"/>
  <c r="F43" i="2"/>
  <c r="F41" i="2"/>
  <c r="F37" i="2"/>
  <c r="F35" i="2"/>
  <c r="F34" i="2"/>
  <c r="F33" i="2"/>
  <c r="F32" i="2"/>
  <c r="F31" i="2"/>
  <c r="F30" i="2"/>
  <c r="F29" i="2"/>
  <c r="F26" i="2"/>
  <c r="F23" i="2"/>
  <c r="F22" i="2"/>
  <c r="F21" i="2"/>
  <c r="F19" i="2"/>
  <c r="F18" i="2"/>
  <c r="F17" i="2"/>
  <c r="F16" i="2"/>
  <c r="F15" i="2"/>
  <c r="F14" i="2"/>
  <c r="F13" i="2"/>
  <c r="F12" i="2"/>
  <c r="F11" i="2"/>
  <c r="F10" i="2"/>
  <c r="F9" i="2"/>
  <c r="F8" i="2"/>
  <c r="F6" i="2"/>
  <c r="F41" i="4"/>
  <c r="F40" i="4"/>
  <c r="F39" i="4"/>
  <c r="F38" i="4"/>
  <c r="F37" i="4"/>
  <c r="F36" i="4"/>
  <c r="F35" i="4"/>
  <c r="F34" i="4"/>
  <c r="F33" i="4"/>
  <c r="F32" i="4"/>
  <c r="F31" i="4"/>
  <c r="F24" i="4"/>
  <c r="F23" i="4"/>
  <c r="F22" i="4"/>
  <c r="F21" i="4"/>
  <c r="F20" i="4"/>
  <c r="F19" i="4"/>
  <c r="F18" i="4"/>
  <c r="F17" i="4"/>
  <c r="F16" i="4"/>
  <c r="F14" i="4"/>
  <c r="F13" i="4"/>
  <c r="F12" i="4"/>
  <c r="F11" i="4"/>
  <c r="F10" i="4"/>
  <c r="F9" i="4"/>
  <c r="F8" i="4"/>
  <c r="F7" i="4"/>
  <c r="F6" i="4"/>
  <c r="F5" i="4"/>
  <c r="F17" i="8" l="1"/>
  <c r="C10" i="1" s="1"/>
  <c r="F13" i="7"/>
  <c r="C9" i="1" s="1"/>
  <c r="F45" i="2"/>
  <c r="C4" i="1" s="1"/>
  <c r="F13" i="5"/>
  <c r="C7" i="1" s="1"/>
  <c r="F6" i="6"/>
  <c r="C8" i="1" s="1"/>
  <c r="F80" i="3"/>
  <c r="C5" i="1" s="1"/>
  <c r="F42" i="4"/>
  <c r="C6" i="1" s="1"/>
  <c r="C13" i="1" l="1"/>
  <c r="C14" i="1" s="1"/>
  <c r="C15" i="1" s="1"/>
</calcChain>
</file>

<file path=xl/sharedStrings.xml><?xml version="1.0" encoding="utf-8"?>
<sst xmlns="http://schemas.openxmlformats.org/spreadsheetml/2006/main" count="510" uniqueCount="243">
  <si>
    <t>SUMMARY OF BILL OF QUANTITIES - MASHAQIYA SOLAR PROJECT</t>
  </si>
  <si>
    <t>Bill No.</t>
  </si>
  <si>
    <t>Description</t>
  </si>
  <si>
    <t>Amount</t>
  </si>
  <si>
    <t>SUB-TOTAL EXCLUDING VAT</t>
  </si>
  <si>
    <t>ADD VAT @ 15%</t>
  </si>
  <si>
    <t>GRAND TOTAL INCLUDING VAT</t>
  </si>
  <si>
    <t>BILL NO. 1 - PRELIMINARY AND GENERAL</t>
  </si>
  <si>
    <t>Item No.</t>
  </si>
  <si>
    <t>Unit</t>
  </si>
  <si>
    <t>Qty</t>
  </si>
  <si>
    <t>Rate</t>
  </si>
  <si>
    <t>Contractual Requirements</t>
  </si>
  <si>
    <t xml:space="preserve">"The sum shall cover the contractor's initial costs of providing sureties, insurance of the Works and plant, third party or public liability insurance and unemployment insurance to cover his compliance with the requirements of the Workmen's Compensation Act, 1941 (Act NO. 30 of 1941) and any other initial financing obligations of a preliminary and general nature, such as contributions to the CEITB."  </t>
  </si>
  <si>
    <t>Sum</t>
  </si>
  <si>
    <t>Establishment of facilities on site:</t>
  </si>
  <si>
    <t>m</t>
  </si>
  <si>
    <t>No.</t>
  </si>
  <si>
    <t>f) Ablution facilities</t>
  </si>
  <si>
    <t>g)  Plant, tools &amp; equipment</t>
  </si>
  <si>
    <t>Removal of all items indicated above upon completion of construction and making good and restoring of the Site to the satisfaction of the Project Manager.</t>
  </si>
  <si>
    <t>Provision of "As Built" drawings.</t>
  </si>
  <si>
    <t>Construction Name Board  - The Contractor shall supply, install and  maintain one project signboard bearing the name of the project, the name and logo of Eskom, and the Contractor.</t>
  </si>
  <si>
    <t>Provision of samples of materials to be used  (only materials supplied by contractor). (Provisional)</t>
  </si>
  <si>
    <t>Provision for the compilation of the Construction Programme, updated on a fortnight basis and Quality Assurance Programme for the works.</t>
  </si>
  <si>
    <t>Occupational Health &amp; Safety Requirements</t>
  </si>
  <si>
    <t>Provision of personal protective equipment and clothing for all the contractor's staff, including sub-contractors.</t>
  </si>
  <si>
    <t>Provision of safety measures, e.g.. Fall arrest systems, shoring for safety purposes etc.</t>
  </si>
  <si>
    <t>Compliance with OH&amp;S Act &amp; Construction Regulations, for other provisions not accounted for elsewhere</t>
  </si>
  <si>
    <t>Compliance with the Requirements for the Expanded Public Works Programme</t>
  </si>
  <si>
    <t>Note: The reports are to be submitted with the contractors monthly invoice.</t>
  </si>
  <si>
    <t>Compliance with the Requirements for the Expanded Public Works Programme (incl. monthly reports).</t>
  </si>
  <si>
    <t>Time Related Items (To maintain site for the duration of the project)</t>
  </si>
  <si>
    <t>Operate and Maintain Facilities on Site:</t>
  </si>
  <si>
    <t>Month</t>
  </si>
  <si>
    <t>c)  Staff living accommodation</t>
  </si>
  <si>
    <t>b)  Ablution facilities</t>
  </si>
  <si>
    <t>c)  Plant, tools &amp; equipment</t>
  </si>
  <si>
    <t>d)  Temporary water supply</t>
  </si>
  <si>
    <t>e)  Temporary electric power supply</t>
  </si>
  <si>
    <t>Contractor shall provide a competent SACPCMP registered Construction Manager for the management and the supervision of the whole construction works on a full-time basis</t>
  </si>
  <si>
    <t>Community Liaison Officer conversant in Zulu and local cultural norms</t>
  </si>
  <si>
    <t>Safety Officer</t>
  </si>
  <si>
    <t xml:space="preserve">Contractor shall provide a competent SACPCMP registered Safety Officer to ensure the safety of all individuals on site. The Safety Officer is to ensure all construction and safety regulations are adhered to on site. </t>
  </si>
  <si>
    <t>Security</t>
  </si>
  <si>
    <t>Contractor shall provide security guard/s to ensure the site including offices, storage sheds and all Eskom material are protected from theft or any damage. The Contractor needs to ensure that the above mentioned is guarded 24hrs a day.</t>
  </si>
  <si>
    <t>TOTAL (BILL 1) CARRIED TO SUMMARY</t>
  </si>
  <si>
    <t>BILL 2: CIVIL WORKS</t>
  </si>
  <si>
    <t>Site clearance and earthworks</t>
  </si>
  <si>
    <t>Clear and grub the work areas for Solar Home System installations, access and working space, including removal of grass, shrubs, minor vegetation, roots, loose surface material and unsuitable organic matter; cart away or dispose of arisings as directed and leave the areas ready for setting out, excavation and construction. Measured net over the areas identified for the SHS installations.</t>
  </si>
  <si>
    <t>m²</t>
  </si>
  <si>
    <t>Remove topsoil to a nominal depth of 150 mm, keep separate from unsuitable material, stockpile where practical for re-use in reinstatement or cart to spoil as instructed; include trimming, loading, hauling within the site, shaping stockpiles and maintaining stockpiles so that the material remains suitable for rehabilitation.</t>
  </si>
  <si>
    <t>m³</t>
  </si>
  <si>
    <t>No</t>
  </si>
  <si>
    <t>Excavate in all materials and spoil or dispose of surplus material from general bulk earthworks, working platforms, slope trimming and levelling required for the SHS positions; include loading, hauling, temporary stockpiling, trimming, keeping excavations free of water, maintaining safe working faces, and shaping the formation to receive compacted layers or foundations.</t>
  </si>
  <si>
    <t>Compact selected in-situ or backfilled material to a minimum of 93% Mod AASHTO maximum dry density at optimum moisture content, including watering, drying, scarifying, testing support and reworking where necessary until the specified density and finish are achieved.</t>
  </si>
  <si>
    <t>Concrete and reinforcement</t>
  </si>
  <si>
    <t>Provide smooth formwork to exposed faces of concrete foundations, equipment plinths and support bases, including cutting, fixing, bracing, striking, cleaning, release agents and all labour and material necessary to obtain true lines, levels and faces suitable for the finished installation.</t>
  </si>
  <si>
    <t>Supply, cut, bend, fix and support mild steel reinforcement bars in accordance with the drawings and Engineer’s instructions, including tying wire, spacers, chairs, hooks, laps, bends, wastage, placing and maintaining correct cover during concrete placement.</t>
  </si>
  <si>
    <t>kg</t>
  </si>
  <si>
    <t>Place blinding concrete under foundations and excavated bases, Class 15/19 concrete, nominal 25 mm thickness or as detailed, including supply, placing, levelling, curing and surface preparation to receive reinforcement and structural concrete.</t>
  </si>
  <si>
    <t>Foundations Concrete - SHS Pad Foundations and Concrete Testing</t>
  </si>
  <si>
    <t>G46 item 24) SHS Pad Foundations - Option A: ready-mix concrete to SHS pad foundations as scheduled in the Civil BOQ.</t>
  </si>
  <si>
    <t>Option B: Site-Mixed Concrete</t>
  </si>
  <si>
    <t>G46 item 25) SHS Pad Foundations - Supply all cement, stone, sand, water, batching equipment, mixing, transport, placing, vibration, curing and testing of 25 MPa/19 mm site-mixed concrete.</t>
  </si>
  <si>
    <t>Concrete Testing</t>
  </si>
  <si>
    <t>Slump testing of concrete, including test records and reporting.</t>
  </si>
  <si>
    <t>Casting, curing, transport and testing of concrete cube sets (6 cubes per set).</t>
  </si>
  <si>
    <t>Set</t>
  </si>
  <si>
    <t>Structural steel for PV carport and enclosure support structures - SANS 1200H full breakdown</t>
  </si>
  <si>
    <t>H1 - Supply and Fabrication of Steelwork</t>
  </si>
  <si>
    <t>t</t>
  </si>
  <si>
    <t>H2 - Corrosion Protection</t>
  </si>
  <si>
    <t>H3 - Delivery</t>
  </si>
  <si>
    <t>H4 - Erection by Crane</t>
  </si>
  <si>
    <t>H5 - Erection by Hand</t>
  </si>
  <si>
    <t>H6 - Erection of Connection Bolts [M12]</t>
  </si>
  <si>
    <t>H7 - Erection of Connection Bolts [M10]</t>
  </si>
  <si>
    <t>H8 - Erection of Holding Down Bolts [M12]</t>
  </si>
  <si>
    <t>H9 - Site Welding [6 mm]</t>
  </si>
  <si>
    <t>TOTAL CARRIED TO SUMMARY</t>
  </si>
  <si>
    <t>BILL 3: SOLAR HOME SYSTEM EQUIPMENT AND INSTALLATION</t>
  </si>
  <si>
    <t>PV modules, support and DC system</t>
  </si>
  <si>
    <t>Supply and install 600 W monocrystalline photovoltaic modules, complete with module positioning, alignment, final fixing on the approved support structure, handling, protection against damage, electrical interconnection readiness and all manufacturer-recommended installation requirements. Quantity is based on 9 modules per SHS for 60 installations.</t>
  </si>
  <si>
    <t>Supply and install PV mounting rails, clamps, brackets, end clamps, mid clamps, fixings, fasteners and all proprietary accessories required to secure the PV modules to the roof/ground/carport mounting arrangement; include alignment, stainless or corrosion-resistant fasteners, torqueing and making good of protective coatings.</t>
  </si>
  <si>
    <t>Supply and install UV-resistant 4 mm² red and black PV DC single-core cable between PV modules, combiner/DC protection box and inverter equipment as applicable, including routing, clipping, containment interface, segregation, labelling and allowance for wastage and terminations measured elsewhere.</t>
  </si>
  <si>
    <t>Supply, make off and install MC4 compatible male/female connector pairs for PV module strings, including crimping, polarity checks, weatherproofing, strain relief, testing and all small accessories necessary for complete PV string connections.</t>
  </si>
  <si>
    <t>Pair</t>
  </si>
  <si>
    <t>Supply and install UV-resistant cable glands, flexible and rigid conduit, saddles, bushes, locknuts, sealing accessories and supports for DC and auxiliary cabling between equipment, including drilling of enclosures and maintaining the required IP rating after installation.</t>
  </si>
  <si>
    <t>Supply and install UV-resistant cable ties, clips, saddles and small cable support accessories for PV DC and equipment cabling, including fixing to the mounting structure, neat routing and provision of strain relief at equipment terminations.</t>
  </si>
  <si>
    <t>Supply and install weatherproof DC protection box, complete with enclosure, DIN rail, glands, internal wiring, labels, termination points and arrangement suitable for the PV string configuration; include fixing to the support or enclosure and connection readiness.</t>
  </si>
  <si>
    <t>Supply and install 20 A, 1000 V DC PV string fuse holders and fuse links within the DC protection arrangement, including labelling, termination, polarity verification and all accessories necessary for safe isolation and protection of PV strings.</t>
  </si>
  <si>
    <t>Supply and install 600 to 1000 V DC, 32 A DC isolator, complete with enclosure or integral mounting, operating handle, labelling, termination, polarity checks, and all accessories necessary for safe disconnection of PV DC circuits.</t>
  </si>
  <si>
    <t>Supply and install Type II DC surge protection device suitable for 600 to 1000 V DC PV circuits, including base, cartridges, earthing connection to the common earth system, labelling and status indication where applicable.</t>
  </si>
  <si>
    <t>Inverter, battery and enclosure services</t>
  </si>
  <si>
    <t>Supply and install 5 kW, 48 V DC, 230 V AC off-grid hybrid inverter with MPPT functionality, complete with mounting bracket, fixing, DC and AC connection interfaces, communication interface, configuration, firmware setup where required and manufacturer-recommended installation accessories.</t>
  </si>
  <si>
    <t>Supply and install 48 V, 5.3 kWh lithium iron phosphate battery system, complete with battery management interface, mounting or rack arrangement, interconnecting hardware, protection during installation, configuration and integration with the hybrid inverter.</t>
  </si>
  <si>
    <t>Supply and install 160 A DC battery fuse and fuse holder or approved protective device, including enclosure/interface, terminations, labelling and coordination with the battery isolator and inverter DC input.</t>
  </si>
  <si>
    <t>Supply and install 160 A DC battery isolator suitable for the battery system, including mounting, cable terminations, labelling and safe access for operation and maintenance.</t>
  </si>
  <si>
    <t>Supply and install 35 mm² copper red and black battery cabling between battery, isolator, fuse and inverter, including lugs, heat shrink, ferrules, routing, support, protection against abrasion, polarity checks and torqueing of terminations.</t>
  </si>
  <si>
    <t>Supply and install digital thermostat or battery cooling controller for automatic control of the battery ventilation system, including sensor placement, wiring, setting of operational parameters and functional testing.</t>
  </si>
  <si>
    <t>Supply and install thermostatic fan controller for inverter ventilation, including sensor installation, wiring, setting of operating temperature range, testing and labelling.</t>
  </si>
  <si>
    <t>AC distribution and interface materials</t>
  </si>
  <si>
    <t>Supply and install AC distribution board complete with enclosure, DIN rail, neutral and earth bars, internal wiring, labels, glands, fixing and all accessories necessary to distribute the inverter AC output to the connected installation.</t>
  </si>
  <si>
    <t>Supply and install 25 A double-pole AC circuit breaker, including mounting in the AC distribution board, wiring, termination, labelling and coordination with the inverter output and downstream circuits.</t>
  </si>
  <si>
    <t>Supply and install Type II, 230 V AC surge protection device, including base, cartridges, earth connection to the common earth busbar, indication, labelling and verification of correct connection.</t>
  </si>
  <si>
    <t>Supply and install 20 A double-pole AC circuit breaker, including mounting, wiring, termination, labelling and coordination with downstream circuits or protection requirements.</t>
  </si>
  <si>
    <t>Supply and install PV system safety labels, operating labels, warning notices, isolation labels, circuit identification labels and OHS notices to each SHS installation and associated equipment enclosures in accordance with applicable SANS and Eskom requirements.</t>
  </si>
  <si>
    <t>Install Eskom-supplied 5.0 m wooden pole, 80-100 mm top diameter, including receipt, handling, setting out, excavation, erection, plumbing, backfilling, compacting and making safe where required by the service arrangement.</t>
  </si>
  <si>
    <t>BILL 4: EARTHING AND LIGHTNING PROTECTION</t>
  </si>
  <si>
    <t>Lightning protection and earth termination system</t>
  </si>
  <si>
    <t>Supply and install copper earth busbar within each equipment enclosure, complete with mounting insulators, fixing hardware, labels and sufficient termination points for inverter, battery, AC and DC SPD, enclosure, support structure and associated bonding conductors.</t>
  </si>
  <si>
    <t>Provide earthing and bonding connections for AC and DC surge protection devices to the common earthing system, including correctly sized conductors, short and direct routes, lugging, labelling, testing and verification of connection integrity.</t>
  </si>
  <si>
    <t>Carry out earth continuity testing of each SHS installation, including continuity between PV support steelwork, equipment enclosure, earth busbar, SPDs, inverter, battery equipment and main earthing system; include test instruments, records and submission of results.</t>
  </si>
  <si>
    <t>Carry out earth resistance testing of each SHS earthing system, including testing before backfilling where required, attendance to witness hold points, recording of readings, and retesting after corrective measures where applicable.</t>
  </si>
  <si>
    <t>Install additional earth electrodes and associated interconnecting conductor where required to achieve the specified earth resistance or accepted performance criteria after pilot or final testing. This item is provisional and shall be used only upon instruction of the Project Manager or Engineer.</t>
  </si>
  <si>
    <t>Prov. Sum</t>
  </si>
  <si>
    <t>BILL 5: TELECOMMUNICATIONS AND REMOTE MONITORING</t>
  </si>
  <si>
    <t>BILL 6: TESTING, COMMISSIONING, ACCEPTANCE AND HANDOVER</t>
  </si>
  <si>
    <t>Install, test and commission one complete pilot Solar Home System before proceeding with the remaining installations, including civil, structural, PV, inverter, battery, earthing, lightning protection, telecommunications and monitoring checks; include all inspection records, measurements, functional tests and corrective actions required before acceptance of the pilot installation.</t>
  </si>
  <si>
    <t>Provide corrective measures and retesting for the pilot installation where the required performance criteria are not achieved, including additional testing, investigation, minor remedial work and updated records. Use only where instructed or accepted by the Engineer or Project Manager.</t>
  </si>
  <si>
    <t>Carry out preliminary cable testing to prove correct installation of DC, AC, battery, communication and associated cabling, including polarity checks, insulation resistance, continuity, integrity of terminations, labelling checks and submission of test records for each SHS installation.</t>
  </si>
  <si>
    <t>Final test and commission the complete SHS electrical equipment installation, including PV array checks, inverter configuration, battery integration, AC distribution, DC protection, SPDs, controls, cooling and operational function tests; include coordination with manufacturer, Eskom or Eskom-appointed contractor where specified.</t>
  </si>
  <si>
    <t>Verify reliable transmission of operational data from each SHS to the monitoring platform, including acceptance record for PV generation, battery state of charge, load consumption, alarms and device status.</t>
  </si>
  <si>
    <t>Compile and submit all relevant test results for materials, workmanship and commissioning, including electrical tests, earthing tests, lightning protection tests, communication tests, inspection checklists, hold-point approvals and corrective action close-out records.</t>
  </si>
  <si>
    <t>Provide Certificates of Compliance and statutory electrical certification for the completed electrical works covered by the contract, including inspection, testing, authorised sign-off and inclusion of certificates in the handover package.</t>
  </si>
  <si>
    <t>Demonstrate successful communication, operation and acceptance of each completed SHS installation to the designated Eskom representative or Engineer prior to completion, including live demonstration, system status review and acceptance record.</t>
  </si>
  <si>
    <t>BILL 7: OPERATION AND MAINTENANCE REQUIREMENTS</t>
  </si>
  <si>
    <t>Prepare and submit a preventative maintenance schedule and corrective maintenance plan for the installed SHS assets, including planned inspections, cleaning, battery checks, corrosion checks, monitoring arrangements, defect response and reporting responsibilities aligned to the defects liability period and Eskom requirements.</t>
  </si>
  <si>
    <t>Establish and maintain monitoring and fault reporting arrangements during the defects liability period, including call logging, escalation, tracking, reporting arrangements and communication channels for operational faults and alarms.</t>
  </si>
  <si>
    <t>Carry out quarterly scheduled inspections of the complete SHS installations, including visual inspection of PV modules, support structures, enclosures, inverter, battery, cabling, protection devices, labels, earthing, lightning protection, cooling systems and general condition; quantity based on 60 installations x 4 inspections.</t>
  </si>
  <si>
    <t>Carry out quarterly cleaning of relevant solar PV and enclosure components, including safe cleaning of PV module surfaces, ventilation grilles, filters and accessible enclosure components; include equipment, consumables, access and recording of completed cleaning activities.</t>
  </si>
  <si>
    <t>Carry out quarterly battery health checks and reporting, including review of battery condition, state of charge, alarms, temperature/ventilation status, terminations and manufacturer-recommended checks; submit records for each installation.</t>
  </si>
  <si>
    <t>Carry out quarterly corrosion inspections of support structures, enclosures, fixings, fasteners, electrical terminations, earthing connections and associated components, including condition reporting and recommendations for remedial action.</t>
  </si>
  <si>
    <t>Monitor system performance and alarms during the defects liability period, including regular review of communications, alarms, system status, abnormal performance and escalation of defects or failures for action.</t>
  </si>
  <si>
    <t>Carry out monthly operational data download, backup and submission to Eskom Engineering, including data checks, file naming, secure storage, report preparation and confirmation of submission.</t>
  </si>
  <si>
    <t>Prepare and submit quarterly maintenance reports, including inspection findings, cleaning records, battery health results, corrosion observations, faults, corrective actions, performance trends and recommendations.</t>
  </si>
  <si>
    <t>Quarter</t>
  </si>
  <si>
    <t>Prepare and submit a recommended spare parts schedule for major equipment, including PV modules, inverters, batteries, communication equipment, protection equipment and ancillary components, with suggested quantities and identification references.</t>
  </si>
  <si>
    <t>Supply initial critical spare holding where instructed by Eskom. This item is provisional and may be adjusted by the Quantity Surveyor or Project Manager based on final equipment selection and approved spare holding strategy.</t>
  </si>
  <si>
    <t>Carry out final defects liability inspection and prepare O&amp;M close-out report, including final status of installations, outstanding defects, corrective actions completed, recommendations and handover confirmation.</t>
  </si>
  <si>
    <t xml:space="preserve"> Supply and fabrication: COLUMN Section designation IPE 160 [Steel:350W], including shop preparation, cutting, drilling, marking, handling and delivery ready for subsequent corrosion protection and erection.</t>
  </si>
  <si>
    <t>Supply and fabrication: RAFTER Section designation IPE-AA 140 [Steel:350W], including cutting, drilling, connection preparation and handling.</t>
  </si>
  <si>
    <t>Supply and fabrication: PURLIN Section designation 100x75x20x2.0 [Steel:350W], including cutting to length, drilling, punching and handling.</t>
  </si>
  <si>
    <t xml:space="preserve"> Supply and fabrication: DIAGONAL BRACING Section designation 100x75x20x2.0 [Steel:350W], including preparation, punching, drilling and handling.</t>
  </si>
  <si>
    <t xml:space="preserve"> Supply and fabrication: Column to Rafter 180x270x5 mm steel plates, including cutting, drilling, edge preparation and handling.</t>
  </si>
  <si>
    <t>Supply and fabrication: Rafter to Purlin 70x70x6 cleats, including cutting, drilling, edge preparation and handling.</t>
  </si>
  <si>
    <t>Corrosion protection to COLUMN Section designation IPE 160 [Steel:350W].</t>
  </si>
  <si>
    <t>Corrosion protection to RAFTER Section designation IPE-AA 140 [Steel:350W].</t>
  </si>
  <si>
    <t xml:space="preserve"> Corrosion protection to PURLIN Section designation 100x75x20x2.0 [Steel:350W].</t>
  </si>
  <si>
    <t xml:space="preserve"> Corrosion protection to DIAGONAL BRACING Section designation 100x75x20x2.0 [Steel:350W].</t>
  </si>
  <si>
    <t>Corrosion protection to Column to Rafter 180x270x5 mm steel plates.</t>
  </si>
  <si>
    <t xml:space="preserve"> Corrosion protection to Rafter to Purlin 70x70x6 cleats.</t>
  </si>
  <si>
    <t>Corrosion protection to Column to Rafter M12 nuts and bolts.</t>
  </si>
  <si>
    <t>Corrosion protection to Rafter to Purlin M12 nuts and bolts.</t>
  </si>
  <si>
    <t xml:space="preserve"> Corrosion protection to Top-Diagonal Bracing to Purlin M10 nuts and bolts.</t>
  </si>
  <si>
    <t>Corrosion protection to Side-Diagonal Bracing to Column M10 nuts and bolts.</t>
  </si>
  <si>
    <t xml:space="preserve"> Corrosion protection to Enclosure-Column to Horizontal Member M12 nuts and bolts.</t>
  </si>
  <si>
    <t xml:space="preserve"> Corrosion protection to Column-Base Plate to Concrete Pad M12 nuts and bolts.</t>
  </si>
  <si>
    <t>Delivery to site: COLUMN Section designation IPE 160 [Steel:350W].</t>
  </si>
  <si>
    <t>Delivery to site: RAFTER Section designation IPE-AA 140 [Steel:350W].</t>
  </si>
  <si>
    <t>Delivery to site: PURLIN Section designation 100x75x20x2.0 [Steel:350W].</t>
  </si>
  <si>
    <t xml:space="preserve"> Delivery to site: DIAGONAL BRACING Section designation 100x75x20x2.0 [Steel:350W].</t>
  </si>
  <si>
    <t>Delivery to site: Column to Rafter 180x270x5 mm steel plates.</t>
  </si>
  <si>
    <t xml:space="preserve"> Delivery to site: Rafter to Purlin 70x70x6 cleats.</t>
  </si>
  <si>
    <t xml:space="preserve"> Delivery to site: Column to Rafter M12 nuts and bolts.</t>
  </si>
  <si>
    <t>Delivery to site: Rafter to Purlin M12 nuts and bolts.</t>
  </si>
  <si>
    <t>Delivery to site: Top-Diagonal Bracing to Purlin M10 nuts and bolts.</t>
  </si>
  <si>
    <t xml:space="preserve"> Delivery to site: Side-Diagonal Bracing to Column M10 nuts and bolts.</t>
  </si>
  <si>
    <t>Delivery to site: Enclosure-Column to Horizontal Member M12 nuts and bolts.</t>
  </si>
  <si>
    <t>Delivery to site: Column-Base Plate to Concrete Pad M12 nuts and bolts.</t>
  </si>
  <si>
    <t>Erection by crane: COLUMN Section designation IPE 160 [Steel:350W], including lifting, positioning, temporary bracing, alignment and making safe.</t>
  </si>
  <si>
    <t xml:space="preserve"> Erection by crane: RAFTER Section designation IPE-AA 140 [Steel:350W], including lifting, positioning, temporary bracing, alignment and making safe.</t>
  </si>
  <si>
    <t xml:space="preserve"> Erection by crane: PURLIN Section designation 100x75x20x2.0 [Steel:350W], including lifting, positioning, temporary bracing, alignment and making safe.</t>
  </si>
  <si>
    <t xml:space="preserve"> Erection by hand: COLUMN Section designation IPE 160 [Steel:350W], including handling, positioning, temporary bracing, alignment and making safe.</t>
  </si>
  <si>
    <t xml:space="preserve"> Erection by hand: RAFTER Section designation IPE-AA 140 [Steel:350W], including handling, positioning, temporary bracing, alignment and making safe.</t>
  </si>
  <si>
    <t>Erection by hand: PURLIN Section designation 100x75x20x2.0 [Steel:350W], including handling, positioning, temporary bracing, alignment and making safe.</t>
  </si>
  <si>
    <t xml:space="preserve"> Erection by hand: DIAGONAL BRACING Section designation 100x75x20x2.0 [Steel:350W], including handling, positioning, temporary bracing, alignment and making safe.</t>
  </si>
  <si>
    <t>Erection by hand: Column to Rafter 180x270x5 mm steel plates.</t>
  </si>
  <si>
    <t xml:space="preserve"> Erection by hand: Rafter to Purlin 70x70x6 cleats.</t>
  </si>
  <si>
    <t>Erection of M12 connection bolts: Column to Rafter M12 nuts and bolts.</t>
  </si>
  <si>
    <t>Erection of M12 connection bolts: Rafter to Purlin M12 nuts and bolts.</t>
  </si>
  <si>
    <t xml:space="preserve"> Erection of M12 connection bolts: Enclosure-Column to Horizontal Member M12 nuts and bolts.</t>
  </si>
  <si>
    <t>Erection of M10 connection bolts: Top-Diagonal Bracing to Purlin M10 nuts and bolts.</t>
  </si>
  <si>
    <t xml:space="preserve"> Erection of M10 connection bolts: Side-Diagonal Bracing to Column M10 nuts and bolts.</t>
  </si>
  <si>
    <t xml:space="preserve"> Erection of M12 holding down bolts: Column-Base Plate to Concrete Pad M12 nuts and bolts.</t>
  </si>
  <si>
    <t>Site welding [6 mm]: Column to Rafter connections, including preparation, welding, inspection, cleaning and touch-up of affected corrosion protection.</t>
  </si>
  <si>
    <t>Site welding [6 mm]: Rafter to Purlin connections, including preparation, welding, inspection, cleaning and touch-up of affected corrosion protection.</t>
  </si>
  <si>
    <t xml:space="preserve"> Preliminary and General</t>
  </si>
  <si>
    <t xml:space="preserve"> Civil Works</t>
  </si>
  <si>
    <t xml:space="preserve"> Solar Home System Equipment and Installation</t>
  </si>
  <si>
    <t xml:space="preserve"> Earthing and Lightning Protection</t>
  </si>
  <si>
    <t xml:space="preserve"> Telecommunications and Remote Monitoring</t>
  </si>
  <si>
    <t>Testing, Commissioning, Acceptance and Handover</t>
  </si>
  <si>
    <t>Operation and Maintenance Requirements</t>
  </si>
  <si>
    <t xml:space="preserve"> Install  Eskom supplied padlocks to metering or service equipment where instructed, including handing-over of keys, key numbering and recording in the completion documentation.</t>
  </si>
  <si>
    <t xml:space="preserve"> Install Eskom supplied meter seals and security seals to metering and service equipment where instructed, including recording of seal numbers and replacement of damaged seals caused by the Contractor.</t>
  </si>
  <si>
    <t>Install Eskom supplied smart DIN G3-PLC electricity service meter, including handling, mounting, connection interface, labelling and coordination with Eskom metering requirements. Final metering work shall be undertaken with the required authorised personnel where applicable.</t>
  </si>
  <si>
    <t>Install Eskom supplied pole-top split-meter box, two-way 50 A, including mounting to support, fixing, alignment, cable entry coordination, weatherproofing and readiness for meter installation.</t>
  </si>
  <si>
    <t>Install Eskom supplied 1 kV, 6 mm² concentric copper service cable where instructed, including handling, stringing/routing, securing, terminations by others where applicable, protection and coordination with the meter and SHS interface.</t>
  </si>
  <si>
    <r>
      <t xml:space="preserve">Supply, haul, place, water and compact approved G8 selected fill material in layers not exceeding 150 mm loose thickness, including all plant, labour, testing, trimming, shaping and compaction to a minimum of 93% Modified AASHTO density, complete in accordance with the Specifications, Drawings and Engineer's requirements. The rate shall include for loading, transport, spreading, moisture conditioning, compaction, proof rolling, removal of unsuitable material where required, and all associated quality control testing. Measured as compacted volume in place.                                                                                            </t>
    </r>
    <r>
      <rPr>
        <b/>
        <sz val="11"/>
        <color rgb="FF000000"/>
        <rFont val="Arial"/>
        <family val="2"/>
      </rPr>
      <t>Note:Final quantities shall be determined from actual site conditions and measured in place and  material to be approved by the Engineer prior to use.</t>
    </r>
  </si>
  <si>
    <r>
      <t xml:space="preserve">Survey, set out and verify the position, levels, orientation and footprint of each complete SHS installation, including the PV carport structure, equipment enclosure, earthing electrodes, earth conductors and any associated civil works; include pegging, checking against drawings, recording coordinates and providing as-built settingo out information. </t>
    </r>
    <r>
      <rPr>
        <b/>
        <sz val="11"/>
        <color rgb="FF000000"/>
        <rFont val="Arial"/>
        <family val="2"/>
      </rPr>
      <t>Ensure all PV panels are installed North-facing and located such that shading from trees, buildings, structures, terrain features or other obstructions is avoided.</t>
    </r>
  </si>
  <si>
    <r>
      <t>Supply and install filtered battery cooling fan, complete with grille, filter, fixing, wiring, protection and testing.</t>
    </r>
    <r>
      <rPr>
        <b/>
        <sz val="11"/>
        <color rgb="FF000000"/>
        <rFont val="Arial"/>
        <family val="2"/>
      </rPr>
      <t xml:space="preserve"> Contractor to determine the actual fan rating based on the enclosure size.</t>
    </r>
  </si>
  <si>
    <r>
      <t xml:space="preserve">Supply and install DC extraction fan for inverter cooling, complete with fixing, grille, wiring, protection and testing. </t>
    </r>
    <r>
      <rPr>
        <b/>
        <sz val="11"/>
        <color rgb="FF000000"/>
        <rFont val="Arial"/>
        <family val="2"/>
      </rPr>
      <t>Contractor to determine the actual fan rating based on the enclosure size.</t>
    </r>
  </si>
  <si>
    <t>b)  Site Storage 6m x 3m</t>
  </si>
  <si>
    <t>e) Site Storage 6m x 3m</t>
  </si>
  <si>
    <t>d) Site office 6m x 3m with aircon</t>
  </si>
  <si>
    <t>a)Site office 6m x 3m with aircon</t>
  </si>
  <si>
    <t>Storeman 
(Storeman is required to reconcile and quantify All material on site including Eskom supplied material using the correct material return to stores forms. The Storeman shall adhere to the implementation and maintenance plan for Materials Management System for the duration of the contract).</t>
  </si>
  <si>
    <t xml:space="preserve">Labour: The Contractor need to submit Weekly Time Sheets for all hourly compensation claims and a Daily attendance register </t>
  </si>
  <si>
    <t xml:space="preserve">a) The supply and complete installation of Diamond mesh fencing including fence posts at 1.8 meters high </t>
  </si>
  <si>
    <t>b) The supply and complete installation of a Diamond mesh Lockable Gate including fence posts 1.8m high x 3.6m wide, including lock</t>
  </si>
  <si>
    <t>c)The supply and complete installation of a temporary diamond mesh lockable pedestrian gate, 1m wide</t>
  </si>
  <si>
    <t>Anti-condensation heater. Contractor to determine the actual heater rating based on the enclosure size.</t>
  </si>
  <si>
    <t>Internal 230 V AC socket outlet complete with wiring, mounting and labelling.</t>
  </si>
  <si>
    <t>Hygrostat (humidity controller) complete with wiring, mounting and commissioning.</t>
  </si>
  <si>
    <t>3.19 a</t>
  </si>
  <si>
    <t>Supply and install passive ventilation louvre assemblies complete with washable or replaceable filtration media, insect screens and weather protection; include fixings, weather seals and all accessories necessary for integration with the enclosure ventilation system.</t>
  </si>
  <si>
    <t>BILL 8: OUTDOOR INVERTER &amp; BATTERY ENCLOSURE</t>
  </si>
  <si>
    <t>The following items comprise complete outdoor IP65 inverter and battery enclosures measuring approximately 1650mm (L) × 1410mm (H) × 400mm (D), including all components and accessories required for a complete installation.</t>
  </si>
  <si>
    <t>IP65 enclosure cabinet complete with mounting plate, weather seals and installation hardware.</t>
  </si>
  <si>
    <t>Lockable enclosure door complete with 3-point locking mechanism, hinges and handles.</t>
  </si>
  <si>
    <t>Weatherproof gland plate complete with cable glands, blanking plugs and sealing accessories.</t>
  </si>
  <si>
    <t>Replaceable dust filter set.</t>
  </si>
  <si>
    <t>Internal wiring trunking, cable ducts, terminals, ferrules and installation hardware.</t>
  </si>
  <si>
    <t>Communication equipment mounting plate and support brackets.</t>
  </si>
  <si>
    <t>External antenna mounting bracket complete with fixings and cable routing accessories.</t>
  </si>
  <si>
    <t>External earth stud complete with protective cover, labels and fixing hardware.</t>
  </si>
  <si>
    <t>Site Acceptance Testing (SAT) of completed enclosure installation.</t>
  </si>
  <si>
    <t>Lot</t>
  </si>
  <si>
    <t>As-built drawings, O&amp;M manuals, datasheets, warranties and commissioning records.</t>
  </si>
  <si>
    <t>Automatic fire suppression system comprising self-activating fire suppression balls or approved equivalent, rated for Class A, B and C fire risks, complete with mounting brackets, fixing accessories and installation within the equipment enclosure (2 devices per enclosure).</t>
  </si>
  <si>
    <t>DATE:</t>
  </si>
  <si>
    <t>QS:</t>
  </si>
  <si>
    <t>End User:</t>
  </si>
  <si>
    <t>Design Engineer (Civil):</t>
  </si>
  <si>
    <t>Design Engineer (Electrical):</t>
  </si>
  <si>
    <t>Outdoor Inverter and Battery Enclosure</t>
  </si>
  <si>
    <t>Supply, install, configure, activate, test and commission complete GPRS communication and remote monitoring facilities for each Solar Home System (SHS), including eSIM-enabled communication device/modem, antenna (where required), SIM/eSIM activation, cabling, mounting accessories, communication setup and verification of network connectivity. The rate shall include all labour, materials, software configuration, commissioning, documentation for each SHS installation.</t>
  </si>
  <si>
    <t>Supply and install 10 mm diameter round copper earth conductor at approximately 0.6 m below finished ground level to interconnect earth electrodes and bond the PV carport structure, equipment enclosure support structure, and all exposed metallic components to the common earthing network. The rate shall include excavation, laying, backfilling, protection, mechanical support, and all Silbralloy brazed copper-to-copper earthmat joints, including joint preparation, sample joint approval prior to production work, brazing materials, cleaning, inspection, corrosion protection, testing, and maintenance of records of completed joints.</t>
  </si>
  <si>
    <t>Supply and install 16 mm diameter × 1.5 m long copper-coated steel earth rods, driven to the required depth at locations shown on the drawings or as directed, including couplings where required, protection of rod tops, connection preparation, and testing support. The rate shall further include all exothermic welded connections between round copper conductors and copper-coated earth rods, including provision of moulds, weld charges, joint preparation, cleaning, inspection, testing support, corrosion protection, and completion of the earthing system ready for commissioning.</t>
  </si>
  <si>
    <t>Supply and install a Class III lightning protection and equipotential bonding system comprising 1 m high aluminium air termination rods fixed at the PV carport structure edges, including brackets, clamps, fixings, corrosion-resistant fasteners, alignment, bonding to the natural down-conductor path, and verification of continuity. The rate shall further include equipotential bonding of the PV carport structure, equipment enclosure support structure, metallic enclosures, exposed conductive parts, and associated support steelwork to the common earthing system, including lugs, clamps, stainless steel or brass hardware, conductor tails, all necessary connections, and continuity testing, complete and ready for commissioning.</t>
  </si>
  <si>
    <t>Supply and install 10 mm diameter round copper earth conductor at approximately 0.6 m below finished ground level to interconnect earth electrodes and provide equipotential bonding of the PV carport structure, equipment enclosure support structure, metallic enclosures, exposed conductive parts, and associated steelwork to the common earthing network. The rate shall include excavation, laying, backfilling, protection, mechanical support, lugs, clamps, stainless steel or brass hardware, conductor tails, and all connections to the earthing system, including Silbralloy brazed copper-to-copper earthmat joints and exothermic welded joints between round copper conductors and copper-coated earth rods. The rate shall further include joint preparation, sample joint approval prior to production work, provision of brazing materials, weld moulds and charges, cleaning, inspection, testing support, continuity verification, corrosion protection, maintenance of records of completed joints, and commissioning of the complete earthing and bonding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</si>
</sst>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
    <numFmt numFmtId="166" formatCode="&quot;R&quot;\ #,##0.00"/>
  </numFmts>
  <fonts count="14">
    <font>
      <sz val="11"/>
      <color theme="1"/>
      <name val="Calibri"/>
      <family val="2"/>
      <scheme val="minor"/>
    </font>
    <font>
      <b/>
      <sz val="11"/>
      <color rgb="FFFFFFFF"/>
      <name val="Arial"/>
      <family val="2"/>
    </font>
    <font>
      <b/>
      <sz val="11"/>
      <color rgb="FF000000"/>
      <name val="Arial"/>
      <family val="2"/>
    </font>
    <font>
      <sz val="11"/>
      <color rgb="FF000000"/>
      <name val="Arial"/>
      <family val="2"/>
    </font>
    <font>
      <b/>
      <sz val="11"/>
      <name val="Arial"/>
      <family val="2"/>
    </font>
    <font>
      <b/>
      <sz val="11"/>
      <color rgb="FFFFFFFF"/>
      <name val="Arial"/>
      <family val="2"/>
    </font>
    <font>
      <b/>
      <sz val="11"/>
      <color rgb="FF000000"/>
      <name val="Arial"/>
      <family val="2"/>
    </font>
    <font>
      <sz val="11"/>
      <color rgb="FF000000"/>
      <name val="Arial"/>
      <family val="2"/>
    </font>
    <font>
      <sz val="11"/>
      <name val="Calibri"/>
      <family val="2"/>
      <scheme val="minor"/>
    </font>
    <font>
      <b/>
      <sz val="11"/>
      <color theme="1"/>
      <name val="Arial "/>
    </font>
    <font>
      <sz val="11"/>
      <color theme="1"/>
      <name val="Arial"/>
      <family val="2"/>
    </font>
    <font>
      <sz val="11"/>
      <name val="Arial"/>
      <family val="2"/>
    </font>
    <font>
      <b/>
      <sz val="11"/>
      <color theme="1"/>
      <name val="Arial"/>
      <family val="2"/>
    </font>
    <font>
      <sz val="11"/>
      <color rgb="FFFF000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1F4E78"/>
      </patternFill>
    </fill>
    <fill>
      <patternFill patternType="solid">
        <fgColor rgb="FFD9EAF7"/>
      </patternFill>
    </fill>
  </fills>
  <borders count="15">
    <border>
      <left/>
      <right/>
      <top/>
      <bottom/>
      <diagonal/>
    </border>
    <border>
      <left/>
      <right/>
      <top style="medium">
        <color rgb="FF000000"/>
      </top>
      <bottom style="medium">
        <color rgb="FF000000"/>
      </bottom>
      <diagonal/>
    </border>
    <border>
      <left/>
      <right style="thin">
        <color rgb="FF808080"/>
      </right>
      <top style="medium">
        <color rgb="FF000000"/>
      </top>
      <bottom style="medium">
        <color rgb="FF000000"/>
      </bottom>
      <diagonal/>
    </border>
    <border>
      <left style="thin">
        <color rgb="FF808080"/>
      </left>
      <right style="thin">
        <color rgb="FF808080"/>
      </right>
      <top style="medium">
        <color rgb="FF000000"/>
      </top>
      <bottom style="medium">
        <color rgb="FF000000"/>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medium">
        <color rgb="FF000000"/>
      </top>
      <bottom/>
      <diagonal/>
    </border>
    <border>
      <left style="thin">
        <color rgb="FF808080"/>
      </left>
      <right style="thin">
        <color rgb="FF808080"/>
      </right>
      <top/>
      <bottom style="thin">
        <color rgb="FF808080"/>
      </bottom>
      <diagonal/>
    </border>
    <border>
      <left style="medium">
        <color indexed="64"/>
      </left>
      <right style="thin">
        <color rgb="FF808080"/>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86">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4" fillId="3" borderId="3" xfId="0" applyFont="1" applyFill="1" applyBorder="1" applyAlignment="1">
      <alignment horizontal="center" vertical="center" wrapText="1"/>
    </xf>
    <xf numFmtId="0" fontId="0" fillId="0" borderId="0" xfId="0" applyAlignment="1">
      <alignment horizontal="center" vertical="center"/>
    </xf>
    <xf numFmtId="0" fontId="3" fillId="0" borderId="4" xfId="0" applyFont="1" applyBorder="1" applyAlignment="1">
      <alignment vertical="center" wrapText="1"/>
    </xf>
    <xf numFmtId="0" fontId="0" fillId="0" borderId="0" xfId="0"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165" fontId="3" fillId="0" borderId="4" xfId="0" applyNumberFormat="1" applyFont="1" applyBorder="1" applyAlignment="1">
      <alignment horizontal="center" vertical="center"/>
    </xf>
    <xf numFmtId="164" fontId="3" fillId="0" borderId="4" xfId="0" applyNumberFormat="1" applyFont="1" applyBorder="1" applyAlignment="1">
      <alignment horizontal="center" vertical="center" wrapText="1"/>
    </xf>
    <xf numFmtId="2" fontId="7" fillId="0" borderId="4" xfId="0" applyNumberFormat="1" applyFont="1" applyBorder="1" applyAlignment="1">
      <alignment horizontal="center" vertical="center"/>
    </xf>
    <xf numFmtId="0" fontId="7" fillId="0" borderId="4" xfId="0" applyFont="1" applyBorder="1" applyAlignment="1">
      <alignment vertical="center" wrapText="1"/>
    </xf>
    <xf numFmtId="0" fontId="7" fillId="0" borderId="4" xfId="0" applyFont="1" applyBorder="1" applyAlignment="1">
      <alignment horizontal="center" vertical="center" wrapText="1"/>
    </xf>
    <xf numFmtId="2" fontId="0" fillId="0" borderId="0" xfId="0" applyNumberFormat="1" applyAlignment="1">
      <alignment horizontal="center" vertical="center"/>
    </xf>
    <xf numFmtId="164" fontId="7" fillId="0" borderId="4" xfId="0" applyNumberFormat="1" applyFont="1" applyBorder="1" applyAlignment="1">
      <alignment horizontal="center" vertical="center"/>
    </xf>
    <xf numFmtId="2" fontId="3" fillId="0" borderId="4" xfId="0" applyNumberFormat="1" applyFont="1" applyBorder="1" applyAlignment="1">
      <alignment horizontal="center" vertical="center"/>
    </xf>
    <xf numFmtId="0" fontId="2" fillId="5" borderId="3" xfId="0" applyFont="1" applyFill="1" applyBorder="1" applyAlignment="1">
      <alignment horizontal="center" vertical="center"/>
    </xf>
    <xf numFmtId="0" fontId="2" fillId="2" borderId="3" xfId="0" applyFont="1" applyFill="1" applyBorder="1" applyAlignment="1">
      <alignment horizontal="center" vertical="center"/>
    </xf>
    <xf numFmtId="164" fontId="2" fillId="2" borderId="3" xfId="0" applyNumberFormat="1" applyFont="1" applyFill="1" applyBorder="1" applyAlignment="1">
      <alignment horizontal="center" vertical="center"/>
    </xf>
    <xf numFmtId="0" fontId="6" fillId="3" borderId="5" xfId="0" applyFont="1" applyFill="1" applyBorder="1" applyAlignment="1">
      <alignment horizontal="center" vertical="center"/>
    </xf>
    <xf numFmtId="2" fontId="6" fillId="3" borderId="5" xfId="0" applyNumberFormat="1" applyFont="1" applyFill="1" applyBorder="1" applyAlignment="1">
      <alignment horizontal="center" vertical="center"/>
    </xf>
    <xf numFmtId="2" fontId="7" fillId="0" borderId="6" xfId="0" applyNumberFormat="1" applyFont="1" applyBorder="1" applyAlignment="1">
      <alignment horizontal="center" vertical="center"/>
    </xf>
    <xf numFmtId="0" fontId="7" fillId="0" borderId="6" xfId="0" applyFont="1" applyBorder="1" applyAlignment="1">
      <alignment vertical="center" wrapText="1"/>
    </xf>
    <xf numFmtId="0" fontId="7" fillId="0" borderId="6" xfId="0" applyFont="1" applyBorder="1" applyAlignment="1">
      <alignment horizontal="center" vertical="center" wrapText="1"/>
    </xf>
    <xf numFmtId="164" fontId="7" fillId="0" borderId="6" xfId="0" applyNumberFormat="1" applyFont="1" applyBorder="1" applyAlignment="1">
      <alignment horizontal="center" vertical="center"/>
    </xf>
    <xf numFmtId="2" fontId="7" fillId="0" borderId="10" xfId="0" applyNumberFormat="1" applyFont="1" applyBorder="1" applyAlignment="1">
      <alignment horizontal="center" vertical="center"/>
    </xf>
    <xf numFmtId="0" fontId="7" fillId="0" borderId="10" xfId="0" applyFont="1" applyBorder="1" applyAlignment="1">
      <alignment vertical="center" wrapText="1"/>
    </xf>
    <xf numFmtId="0" fontId="7" fillId="0" borderId="10" xfId="0" applyFont="1" applyBorder="1" applyAlignment="1">
      <alignment horizontal="center" vertical="center" wrapText="1"/>
    </xf>
    <xf numFmtId="164" fontId="7" fillId="0" borderId="10" xfId="0" applyNumberFormat="1" applyFont="1" applyBorder="1" applyAlignment="1">
      <alignment horizontal="center" vertical="center"/>
    </xf>
    <xf numFmtId="0" fontId="3" fillId="0" borderId="6" xfId="0" applyFont="1" applyBorder="1" applyAlignment="1">
      <alignment vertical="center" wrapText="1"/>
    </xf>
    <xf numFmtId="0" fontId="3" fillId="0" borderId="10" xfId="0" applyFont="1" applyBorder="1" applyAlignment="1">
      <alignment vertical="center" wrapText="1"/>
    </xf>
    <xf numFmtId="2" fontId="7" fillId="0" borderId="11" xfId="0" applyNumberFormat="1" applyFont="1" applyBorder="1" applyAlignment="1">
      <alignment horizontal="center" vertical="center"/>
    </xf>
    <xf numFmtId="0" fontId="3" fillId="0" borderId="11" xfId="0" applyFont="1" applyBorder="1" applyAlignment="1">
      <alignment vertical="center" wrapText="1"/>
    </xf>
    <xf numFmtId="0" fontId="7" fillId="0" borderId="11" xfId="0" applyFont="1" applyBorder="1" applyAlignment="1">
      <alignment horizontal="center" vertical="center" wrapText="1"/>
    </xf>
    <xf numFmtId="164" fontId="7" fillId="0" borderId="11" xfId="0" applyNumberFormat="1" applyFont="1" applyBorder="1" applyAlignment="1">
      <alignment horizontal="center" vertical="center"/>
    </xf>
    <xf numFmtId="164" fontId="6" fillId="3" borderId="2" xfId="0" applyNumberFormat="1"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2" fillId="3" borderId="2" xfId="0" applyNumberFormat="1" applyFont="1" applyFill="1" applyBorder="1" applyAlignment="1">
      <alignment horizontal="center" vertical="center"/>
    </xf>
    <xf numFmtId="0" fontId="2" fillId="3" borderId="3" xfId="0" applyFont="1" applyFill="1" applyBorder="1" applyAlignment="1">
      <alignment vertical="center" wrapText="1"/>
    </xf>
    <xf numFmtId="0" fontId="2" fillId="0" borderId="1" xfId="0" applyFont="1" applyBorder="1" applyAlignment="1">
      <alignment vertical="center" wrapText="1"/>
    </xf>
    <xf numFmtId="0" fontId="10" fillId="0" borderId="0" xfId="0" applyFont="1" applyAlignment="1">
      <alignment horizontal="center" vertical="center"/>
    </xf>
    <xf numFmtId="0" fontId="11" fillId="0" borderId="4" xfId="0" applyFont="1" applyBorder="1" applyAlignment="1">
      <alignment vertical="center" wrapText="1"/>
    </xf>
    <xf numFmtId="0" fontId="12" fillId="0" borderId="13" xfId="0" applyFont="1" applyBorder="1" applyAlignment="1">
      <alignment vertical="center"/>
    </xf>
    <xf numFmtId="0" fontId="12" fillId="0" borderId="13" xfId="0" applyFont="1" applyBorder="1" applyAlignment="1">
      <alignment horizontal="left" vertical="center" wrapText="1"/>
    </xf>
    <xf numFmtId="166" fontId="12" fillId="0" borderId="13" xfId="0" applyNumberFormat="1" applyFont="1" applyBorder="1" applyAlignment="1">
      <alignment vertical="center"/>
    </xf>
    <xf numFmtId="0" fontId="12" fillId="0" borderId="14" xfId="0" applyFont="1" applyBorder="1" applyAlignment="1">
      <alignment vertical="center"/>
    </xf>
    <xf numFmtId="0" fontId="12" fillId="0" borderId="14" xfId="0" applyFont="1" applyBorder="1" applyAlignment="1">
      <alignment horizontal="left" vertical="center" wrapText="1"/>
    </xf>
    <xf numFmtId="166" fontId="12" fillId="0" borderId="14" xfId="0" applyNumberFormat="1" applyFont="1" applyBorder="1" applyAlignment="1">
      <alignment vertical="center"/>
    </xf>
    <xf numFmtId="14" fontId="12" fillId="0" borderId="13" xfId="0" applyNumberFormat="1" applyFont="1" applyBorder="1" applyAlignment="1">
      <alignment vertical="center"/>
    </xf>
    <xf numFmtId="164" fontId="13" fillId="0" borderId="4" xfId="0" applyNumberFormat="1" applyFont="1" applyBorder="1" applyAlignment="1">
      <alignment horizontal="center" vertical="center" wrapText="1"/>
    </xf>
    <xf numFmtId="164" fontId="11" fillId="0" borderId="4" xfId="0" applyNumberFormat="1" applyFont="1" applyBorder="1" applyAlignment="1">
      <alignment horizontal="center" vertical="center"/>
    </xf>
    <xf numFmtId="164" fontId="11" fillId="0" borderId="10" xfId="0" applyNumberFormat="1" applyFont="1" applyBorder="1" applyAlignment="1">
      <alignment horizontal="center" vertical="center"/>
    </xf>
    <xf numFmtId="164" fontId="11" fillId="0" borderId="6" xfId="0" applyNumberFormat="1" applyFont="1" applyBorder="1" applyAlignment="1">
      <alignment horizontal="center" vertical="center"/>
    </xf>
    <xf numFmtId="0" fontId="11" fillId="0" borderId="4" xfId="0" applyFont="1" applyBorder="1" applyAlignment="1">
      <alignment horizontal="center" vertical="center" wrapText="1"/>
    </xf>
    <xf numFmtId="0" fontId="1" fillId="4" borderId="3" xfId="0" applyFont="1" applyFill="1" applyBorder="1" applyAlignment="1">
      <alignment horizontal="center" vertical="center"/>
    </xf>
    <xf numFmtId="0" fontId="0" fillId="0" borderId="1" xfId="0" applyBorder="1"/>
    <xf numFmtId="0" fontId="0" fillId="0" borderId="2" xfId="0" applyBorder="1"/>
    <xf numFmtId="0" fontId="2" fillId="3" borderId="12" xfId="0" applyFont="1" applyFill="1" applyBorder="1" applyAlignment="1">
      <alignment horizontal="center"/>
    </xf>
    <xf numFmtId="0" fontId="2" fillId="3" borderId="8" xfId="0" applyFont="1" applyFill="1" applyBorder="1" applyAlignment="1">
      <alignment horizontal="center"/>
    </xf>
    <xf numFmtId="0" fontId="2" fillId="3" borderId="9" xfId="0" applyFont="1" applyFill="1" applyBorder="1" applyAlignment="1">
      <alignment horizontal="center"/>
    </xf>
    <xf numFmtId="0" fontId="9" fillId="0" borderId="0" xfId="0" applyFont="1" applyAlignment="1">
      <alignment horizontal="center" vertical="center" wrapText="1"/>
    </xf>
    <xf numFmtId="166" fontId="12" fillId="0" borderId="14" xfId="0" applyNumberFormat="1" applyFont="1" applyBorder="1" applyAlignment="1">
      <alignment vertical="center"/>
    </xf>
    <xf numFmtId="0" fontId="1" fillId="4" borderId="0" xfId="0" applyFont="1" applyFill="1" applyAlignment="1">
      <alignment horizontal="center" vertical="center"/>
    </xf>
    <xf numFmtId="0" fontId="0" fillId="0" borderId="0" xfId="0"/>
    <xf numFmtId="0" fontId="4" fillId="3" borderId="3" xfId="0" applyFont="1" applyFill="1" applyBorder="1" applyAlignment="1">
      <alignment vertical="center"/>
    </xf>
    <xf numFmtId="0" fontId="4" fillId="3" borderId="12"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5" fillId="4" borderId="3" xfId="0" applyFont="1" applyFill="1" applyBorder="1" applyAlignment="1">
      <alignment horizontal="center" vertical="center"/>
    </xf>
    <xf numFmtId="0" fontId="4" fillId="3" borderId="7" xfId="0" applyFont="1" applyFill="1" applyBorder="1" applyAlignment="1">
      <alignment vertical="center" wrapText="1"/>
    </xf>
    <xf numFmtId="0" fontId="8" fillId="3" borderId="8" xfId="0" applyFont="1" applyFill="1" applyBorder="1"/>
    <xf numFmtId="0" fontId="8" fillId="3" borderId="9" xfId="0" applyFont="1" applyFill="1" applyBorder="1"/>
    <xf numFmtId="0" fontId="4" fillId="3" borderId="3" xfId="0" applyFont="1" applyFill="1" applyBorder="1" applyAlignment="1">
      <alignment vertical="center" wrapText="1"/>
    </xf>
    <xf numFmtId="0" fontId="8" fillId="3" borderId="0" xfId="0" applyFont="1" applyFill="1"/>
    <xf numFmtId="0" fontId="6" fillId="3" borderId="12" xfId="0" applyFont="1" applyFill="1" applyBorder="1" applyAlignment="1">
      <alignment horizontal="center"/>
    </xf>
    <xf numFmtId="0" fontId="6" fillId="3" borderId="8" xfId="0" applyFont="1" applyFill="1" applyBorder="1" applyAlignment="1">
      <alignment horizontal="center"/>
    </xf>
    <xf numFmtId="0" fontId="6" fillId="3" borderId="9" xfId="0" applyFont="1" applyFill="1" applyBorder="1" applyAlignment="1">
      <alignment horizontal="center"/>
    </xf>
    <xf numFmtId="0" fontId="8" fillId="3" borderId="1" xfId="0" applyFont="1" applyFill="1" applyBorder="1"/>
    <xf numFmtId="0" fontId="8" fillId="3" borderId="2" xfId="0" applyFont="1" applyFill="1" applyBorder="1"/>
    <xf numFmtId="0" fontId="2" fillId="3" borderId="12"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164" fontId="11" fillId="0" borderId="4"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showGridLines="0" tabSelected="1" workbookViewId="0">
      <pane ySplit="3" topLeftCell="A4" activePane="bottomLeft" state="frozen"/>
      <selection pane="bottomLeft" activeCell="G13" sqref="G13"/>
    </sheetView>
  </sheetViews>
  <sheetFormatPr defaultRowHeight="14.5"/>
  <cols>
    <col min="1" max="1" width="12" style="6" customWidth="1"/>
    <col min="2" max="2" width="65" style="6" customWidth="1"/>
    <col min="3" max="3" width="18" style="6" customWidth="1"/>
    <col min="4" max="4" width="11.54296875" bestFit="1" customWidth="1"/>
  </cols>
  <sheetData>
    <row r="1" spans="1:3">
      <c r="A1" s="65" t="s">
        <v>0</v>
      </c>
      <c r="B1" s="66"/>
      <c r="C1" s="66"/>
    </row>
    <row r="3" spans="1:3" ht="15" customHeight="1" thickBot="1">
      <c r="A3" s="19" t="s">
        <v>1</v>
      </c>
      <c r="B3" s="19" t="s">
        <v>2</v>
      </c>
      <c r="C3" s="19" t="s">
        <v>3</v>
      </c>
    </row>
    <row r="4" spans="1:3">
      <c r="A4" s="9">
        <v>1</v>
      </c>
      <c r="B4" s="9" t="s">
        <v>188</v>
      </c>
      <c r="C4" s="12">
        <f>'Bill 1 - P&amp;G'!F45</f>
        <v>0</v>
      </c>
    </row>
    <row r="5" spans="1:3">
      <c r="A5" s="9">
        <v>2</v>
      </c>
      <c r="B5" s="9" t="s">
        <v>189</v>
      </c>
      <c r="C5" s="12">
        <f>'Bill 2 - Civil Works'!F80</f>
        <v>0</v>
      </c>
    </row>
    <row r="6" spans="1:3">
      <c r="A6" s="9">
        <v>3</v>
      </c>
      <c r="B6" s="9" t="s">
        <v>190</v>
      </c>
      <c r="C6" s="12">
        <f>'Bill 3 - SHS'!F42</f>
        <v>0</v>
      </c>
    </row>
    <row r="7" spans="1:3">
      <c r="A7" s="9">
        <v>4</v>
      </c>
      <c r="B7" s="9" t="s">
        <v>191</v>
      </c>
      <c r="C7" s="12">
        <f>'Bill 4 - Earthing'!F13</f>
        <v>0</v>
      </c>
    </row>
    <row r="8" spans="1:3">
      <c r="A8" s="9">
        <v>5</v>
      </c>
      <c r="B8" s="9" t="s">
        <v>192</v>
      </c>
      <c r="C8" s="12">
        <f>'Bill 5 - Telecoms'!F6</f>
        <v>0</v>
      </c>
    </row>
    <row r="9" spans="1:3">
      <c r="A9" s="9">
        <v>6</v>
      </c>
      <c r="B9" s="9" t="s">
        <v>193</v>
      </c>
      <c r="C9" s="12">
        <f>'Bill 6 - Testing'!F13</f>
        <v>0</v>
      </c>
    </row>
    <row r="10" spans="1:3">
      <c r="A10" s="9">
        <v>7</v>
      </c>
      <c r="B10" s="9" t="s">
        <v>194</v>
      </c>
      <c r="C10" s="12">
        <f>'Bill 7 - O&amp;M'!F17</f>
        <v>0</v>
      </c>
    </row>
    <row r="11" spans="1:3">
      <c r="A11" s="9">
        <v>8</v>
      </c>
      <c r="B11" s="9" t="s">
        <v>237</v>
      </c>
      <c r="C11" s="12">
        <f>'Bill 8- Enclosure'!F19</f>
        <v>0</v>
      </c>
    </row>
    <row r="12" spans="1:3" ht="15" thickBot="1"/>
    <row r="13" spans="1:3" ht="15" customHeight="1" thickBot="1">
      <c r="A13" s="20"/>
      <c r="B13" s="20" t="s">
        <v>4</v>
      </c>
      <c r="C13" s="21">
        <f>SUM(C4:C10)</f>
        <v>0</v>
      </c>
    </row>
    <row r="14" spans="1:3" ht="15" customHeight="1" thickBot="1">
      <c r="A14" s="20"/>
      <c r="B14" s="20" t="s">
        <v>5</v>
      </c>
      <c r="C14" s="21">
        <f>C13*15%</f>
        <v>0</v>
      </c>
    </row>
    <row r="15" spans="1:3" ht="15" customHeight="1" thickBot="1">
      <c r="A15" s="20"/>
      <c r="B15" s="20" t="s">
        <v>6</v>
      </c>
      <c r="C15" s="21">
        <f>SUM(C13:C14)</f>
        <v>0</v>
      </c>
    </row>
    <row r="17" spans="1:5">
      <c r="A17" s="45" t="s">
        <v>233</v>
      </c>
      <c r="B17" s="46"/>
      <c r="C17" s="47" t="s">
        <v>232</v>
      </c>
      <c r="D17" s="51">
        <f ca="1">TODAY()</f>
        <v>46269</v>
      </c>
      <c r="E17" s="45"/>
    </row>
    <row r="18" spans="1:5">
      <c r="A18" s="48" t="s">
        <v>234</v>
      </c>
      <c r="B18" s="49"/>
      <c r="C18" s="64" t="s">
        <v>232</v>
      </c>
      <c r="D18" s="64"/>
      <c r="E18" s="64"/>
    </row>
    <row r="19" spans="1:5">
      <c r="A19" s="45" t="s">
        <v>235</v>
      </c>
      <c r="B19" s="46"/>
      <c r="C19" s="47" t="s">
        <v>232</v>
      </c>
      <c r="D19" s="47"/>
      <c r="E19" s="45"/>
    </row>
    <row r="20" spans="1:5">
      <c r="A20" s="48" t="s">
        <v>236</v>
      </c>
      <c r="B20" s="49"/>
      <c r="C20" s="50" t="s">
        <v>232</v>
      </c>
      <c r="D20" s="50"/>
      <c r="E20" s="48"/>
    </row>
  </sheetData>
  <mergeCells count="2">
    <mergeCell ref="A1:C1"/>
    <mergeCell ref="C18:E18"/>
  </mergeCells>
  <pageMargins left="0.75" right="0.75" top="1" bottom="1" header="0.5" footer="0.5"/>
  <pageSetup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0"/>
  <sheetViews>
    <sheetView showGridLines="0" zoomScale="80" zoomScaleNormal="80" workbookViewId="0">
      <pane ySplit="3" topLeftCell="A50" activePane="bottomLeft" state="frozen"/>
      <selection activeCell="G13" sqref="G13"/>
      <selection pane="bottomLeft" activeCell="G13" sqref="G13"/>
    </sheetView>
  </sheetViews>
  <sheetFormatPr defaultRowHeight="14.5"/>
  <cols>
    <col min="1" max="1" width="12" style="8" customWidth="1"/>
    <col min="2" max="2" width="92" style="8" customWidth="1"/>
    <col min="3" max="4" width="14" style="6" customWidth="1"/>
    <col min="5" max="5" width="16" style="6" customWidth="1"/>
    <col min="6" max="6" width="18" style="6" customWidth="1"/>
  </cols>
  <sheetData>
    <row r="1" spans="1:6" ht="26.15" customHeight="1">
      <c r="A1" s="57" t="s">
        <v>7</v>
      </c>
      <c r="B1" s="58"/>
      <c r="C1" s="58"/>
      <c r="D1" s="58"/>
      <c r="E1" s="58"/>
      <c r="F1" s="59"/>
    </row>
    <row r="3" spans="1:6" ht="38.5" customHeight="1" thickBot="1">
      <c r="A3" s="3" t="s">
        <v>8</v>
      </c>
      <c r="B3" s="41" t="s">
        <v>2</v>
      </c>
      <c r="C3" s="3" t="s">
        <v>9</v>
      </c>
      <c r="D3" s="3" t="s">
        <v>10</v>
      </c>
      <c r="E3" s="3" t="s">
        <v>11</v>
      </c>
      <c r="F3" s="3" t="s">
        <v>3</v>
      </c>
    </row>
    <row r="4" spans="1:6" ht="12" customHeight="1" thickBot="1">
      <c r="A4" s="4"/>
      <c r="B4" s="42"/>
      <c r="C4" s="1"/>
      <c r="D4" s="1"/>
      <c r="E4" s="1"/>
      <c r="F4" s="2"/>
    </row>
    <row r="5" spans="1:6" ht="24" customHeight="1" thickBot="1">
      <c r="A5" s="67" t="s">
        <v>12</v>
      </c>
      <c r="B5" s="58"/>
      <c r="C5" s="58"/>
      <c r="D5" s="58"/>
      <c r="E5" s="58"/>
      <c r="F5" s="59"/>
    </row>
    <row r="6" spans="1:6" ht="85" customHeight="1">
      <c r="A6" s="10"/>
      <c r="B6" s="7" t="s">
        <v>13</v>
      </c>
      <c r="C6" s="9" t="s">
        <v>14</v>
      </c>
      <c r="D6" s="9">
        <v>1</v>
      </c>
      <c r="E6" s="12"/>
      <c r="F6" s="12">
        <f>IFERROR(D6*E6,"")</f>
        <v>0</v>
      </c>
    </row>
    <row r="7" spans="1:6" ht="24" customHeight="1">
      <c r="A7" s="67" t="s">
        <v>15</v>
      </c>
      <c r="B7" s="58"/>
      <c r="C7" s="58"/>
      <c r="D7" s="58"/>
      <c r="E7" s="58"/>
      <c r="F7" s="59"/>
    </row>
    <row r="8" spans="1:6" ht="32.15" customHeight="1">
      <c r="A8" s="10"/>
      <c r="B8" s="7" t="s">
        <v>210</v>
      </c>
      <c r="C8" s="9" t="s">
        <v>16</v>
      </c>
      <c r="D8" s="9">
        <v>300</v>
      </c>
      <c r="E8" s="12"/>
      <c r="F8" s="12">
        <f t="shared" ref="F8:F19" si="0">IFERROR(D8*E8,"")</f>
        <v>0</v>
      </c>
    </row>
    <row r="9" spans="1:6" ht="32.15" customHeight="1">
      <c r="A9" s="10"/>
      <c r="B9" s="7" t="s">
        <v>211</v>
      </c>
      <c r="C9" s="9" t="s">
        <v>17</v>
      </c>
      <c r="D9" s="9">
        <v>2</v>
      </c>
      <c r="E9" s="12"/>
      <c r="F9" s="12">
        <f t="shared" si="0"/>
        <v>0</v>
      </c>
    </row>
    <row r="10" spans="1:6" ht="32.15" customHeight="1">
      <c r="A10" s="10"/>
      <c r="B10" s="7" t="s">
        <v>212</v>
      </c>
      <c r="C10" s="9" t="s">
        <v>17</v>
      </c>
      <c r="D10" s="9">
        <v>1</v>
      </c>
      <c r="E10" s="12"/>
      <c r="F10" s="12">
        <f t="shared" si="0"/>
        <v>0</v>
      </c>
    </row>
    <row r="11" spans="1:6" ht="32.15" customHeight="1">
      <c r="A11" s="10"/>
      <c r="B11" s="7" t="s">
        <v>206</v>
      </c>
      <c r="C11" s="9" t="s">
        <v>14</v>
      </c>
      <c r="D11" s="9">
        <v>1</v>
      </c>
      <c r="E11" s="12"/>
      <c r="F11" s="12">
        <f t="shared" si="0"/>
        <v>0</v>
      </c>
    </row>
    <row r="12" spans="1:6" ht="32.15" customHeight="1">
      <c r="A12" s="10"/>
      <c r="B12" s="7" t="s">
        <v>205</v>
      </c>
      <c r="C12" s="9" t="s">
        <v>14</v>
      </c>
      <c r="D12" s="9">
        <v>1</v>
      </c>
      <c r="E12" s="12"/>
      <c r="F12" s="12">
        <f t="shared" si="0"/>
        <v>0</v>
      </c>
    </row>
    <row r="13" spans="1:6" ht="32.15" customHeight="1">
      <c r="A13" s="10"/>
      <c r="B13" s="7" t="s">
        <v>18</v>
      </c>
      <c r="C13" s="9" t="s">
        <v>14</v>
      </c>
      <c r="D13" s="9">
        <v>1</v>
      </c>
      <c r="E13" s="12"/>
      <c r="F13" s="12">
        <f t="shared" si="0"/>
        <v>0</v>
      </c>
    </row>
    <row r="14" spans="1:6" ht="32.15" customHeight="1">
      <c r="A14" s="10"/>
      <c r="B14" s="7" t="s">
        <v>19</v>
      </c>
      <c r="C14" s="9" t="s">
        <v>14</v>
      </c>
      <c r="D14" s="9">
        <v>1</v>
      </c>
      <c r="E14" s="12"/>
      <c r="F14" s="12">
        <f t="shared" si="0"/>
        <v>0</v>
      </c>
    </row>
    <row r="15" spans="1:6" ht="43" customHeight="1">
      <c r="A15" s="11">
        <v>1.3</v>
      </c>
      <c r="B15" s="7" t="s">
        <v>20</v>
      </c>
      <c r="C15" s="9" t="s">
        <v>14</v>
      </c>
      <c r="D15" s="9">
        <v>1</v>
      </c>
      <c r="E15" s="12"/>
      <c r="F15" s="12">
        <f t="shared" si="0"/>
        <v>0</v>
      </c>
    </row>
    <row r="16" spans="1:6" ht="32.15" customHeight="1">
      <c r="A16" s="11">
        <v>1.4</v>
      </c>
      <c r="B16" s="7" t="s">
        <v>21</v>
      </c>
      <c r="C16" s="9" t="s">
        <v>14</v>
      </c>
      <c r="D16" s="9">
        <v>1</v>
      </c>
      <c r="E16" s="12"/>
      <c r="F16" s="12">
        <f t="shared" si="0"/>
        <v>0</v>
      </c>
    </row>
    <row r="17" spans="1:6" ht="48" customHeight="1">
      <c r="A17" s="11">
        <v>1.5</v>
      </c>
      <c r="B17" s="7" t="s">
        <v>22</v>
      </c>
      <c r="C17" s="9" t="s">
        <v>14</v>
      </c>
      <c r="D17" s="9">
        <v>1</v>
      </c>
      <c r="E17" s="12"/>
      <c r="F17" s="12">
        <f t="shared" si="0"/>
        <v>0</v>
      </c>
    </row>
    <row r="18" spans="1:6" ht="34" customHeight="1">
      <c r="A18" s="11">
        <v>1.6</v>
      </c>
      <c r="B18" s="7" t="s">
        <v>23</v>
      </c>
      <c r="C18" s="9" t="s">
        <v>14</v>
      </c>
      <c r="D18" s="9">
        <v>1</v>
      </c>
      <c r="E18" s="12"/>
      <c r="F18" s="12">
        <f t="shared" si="0"/>
        <v>0</v>
      </c>
    </row>
    <row r="19" spans="1:6" ht="40" customHeight="1">
      <c r="A19" s="11">
        <v>1.7</v>
      </c>
      <c r="B19" s="7" t="s">
        <v>24</v>
      </c>
      <c r="C19" s="9" t="s">
        <v>14</v>
      </c>
      <c r="D19" s="9">
        <v>1</v>
      </c>
      <c r="E19" s="12"/>
      <c r="F19" s="12">
        <f t="shared" si="0"/>
        <v>0</v>
      </c>
    </row>
    <row r="20" spans="1:6" ht="24" customHeight="1">
      <c r="A20" s="67" t="s">
        <v>25</v>
      </c>
      <c r="B20" s="58"/>
      <c r="C20" s="58"/>
      <c r="D20" s="58"/>
      <c r="E20" s="58"/>
      <c r="F20" s="59"/>
    </row>
    <row r="21" spans="1:6" ht="37" customHeight="1">
      <c r="A21" s="11">
        <v>2.2000000000000002</v>
      </c>
      <c r="B21" s="7" t="s">
        <v>26</v>
      </c>
      <c r="C21" s="9" t="s">
        <v>14</v>
      </c>
      <c r="D21" s="9">
        <v>1</v>
      </c>
      <c r="E21" s="12"/>
      <c r="F21" s="12">
        <f>IFERROR(D21*E21,"")</f>
        <v>0</v>
      </c>
    </row>
    <row r="22" spans="1:6" ht="32.15" customHeight="1">
      <c r="A22" s="11">
        <v>2.2999999999999998</v>
      </c>
      <c r="B22" s="7" t="s">
        <v>27</v>
      </c>
      <c r="C22" s="9" t="s">
        <v>14</v>
      </c>
      <c r="D22" s="9">
        <v>1</v>
      </c>
      <c r="E22" s="12"/>
      <c r="F22" s="12">
        <f>IFERROR(D22*E22,"")</f>
        <v>0</v>
      </c>
    </row>
    <row r="23" spans="1:6" ht="34" customHeight="1">
      <c r="A23" s="11">
        <v>2.4</v>
      </c>
      <c r="B23" s="7" t="s">
        <v>28</v>
      </c>
      <c r="C23" s="9" t="s">
        <v>14</v>
      </c>
      <c r="D23" s="9">
        <v>1</v>
      </c>
      <c r="E23" s="12"/>
      <c r="F23" s="12">
        <f>IFERROR(D23*E23,"")</f>
        <v>0</v>
      </c>
    </row>
    <row r="24" spans="1:6" ht="24" customHeight="1">
      <c r="A24" s="67" t="s">
        <v>29</v>
      </c>
      <c r="B24" s="58"/>
      <c r="C24" s="58"/>
      <c r="D24" s="58"/>
      <c r="E24" s="58"/>
      <c r="F24" s="59"/>
    </row>
    <row r="25" spans="1:6" ht="24" customHeight="1">
      <c r="A25" s="67" t="s">
        <v>30</v>
      </c>
      <c r="B25" s="58"/>
      <c r="C25" s="58"/>
      <c r="D25" s="58"/>
      <c r="E25" s="58"/>
      <c r="F25" s="59"/>
    </row>
    <row r="26" spans="1:6" ht="34" customHeight="1">
      <c r="A26" s="11">
        <v>3.1</v>
      </c>
      <c r="B26" s="7" t="s">
        <v>31</v>
      </c>
      <c r="C26" s="9" t="s">
        <v>14</v>
      </c>
      <c r="D26" s="9">
        <v>1</v>
      </c>
      <c r="E26" s="12"/>
      <c r="F26" s="12">
        <f>IFERROR(D26*E26,"")</f>
        <v>0</v>
      </c>
    </row>
    <row r="27" spans="1:6" ht="24" customHeight="1">
      <c r="A27" s="67" t="s">
        <v>32</v>
      </c>
      <c r="B27" s="58"/>
      <c r="C27" s="58"/>
      <c r="D27" s="58"/>
      <c r="E27" s="58"/>
      <c r="F27" s="59"/>
    </row>
    <row r="28" spans="1:6" ht="24" customHeight="1">
      <c r="A28" s="67" t="s">
        <v>33</v>
      </c>
      <c r="B28" s="58"/>
      <c r="C28" s="58"/>
      <c r="D28" s="58"/>
      <c r="E28" s="58"/>
      <c r="F28" s="59"/>
    </row>
    <row r="29" spans="1:6" ht="32.15" customHeight="1">
      <c r="A29" s="10"/>
      <c r="B29" s="7" t="s">
        <v>207</v>
      </c>
      <c r="C29" s="9" t="s">
        <v>34</v>
      </c>
      <c r="D29" s="9">
        <v>3.5</v>
      </c>
      <c r="E29" s="12"/>
      <c r="F29" s="12">
        <f t="shared" ref="F29:F35" si="1">IFERROR(D29*E29,"")</f>
        <v>0</v>
      </c>
    </row>
    <row r="30" spans="1:6" ht="32.15" customHeight="1">
      <c r="A30" s="10"/>
      <c r="B30" s="7" t="s">
        <v>204</v>
      </c>
      <c r="C30" s="9" t="s">
        <v>34</v>
      </c>
      <c r="D30" s="9">
        <v>3.5</v>
      </c>
      <c r="E30" s="12"/>
      <c r="F30" s="12">
        <f t="shared" si="1"/>
        <v>0</v>
      </c>
    </row>
    <row r="31" spans="1:6" ht="32.15" customHeight="1">
      <c r="A31" s="10"/>
      <c r="B31" s="7" t="s">
        <v>35</v>
      </c>
      <c r="C31" s="9" t="s">
        <v>34</v>
      </c>
      <c r="D31" s="9">
        <v>3.5</v>
      </c>
      <c r="E31" s="12"/>
      <c r="F31" s="12">
        <f t="shared" si="1"/>
        <v>0</v>
      </c>
    </row>
    <row r="32" spans="1:6" ht="32.15" customHeight="1">
      <c r="A32" s="10"/>
      <c r="B32" s="7" t="s">
        <v>36</v>
      </c>
      <c r="C32" s="9" t="s">
        <v>34</v>
      </c>
      <c r="D32" s="9">
        <v>3.5</v>
      </c>
      <c r="E32" s="12"/>
      <c r="F32" s="12">
        <f t="shared" si="1"/>
        <v>0</v>
      </c>
    </row>
    <row r="33" spans="1:6" ht="32.15" customHeight="1">
      <c r="A33" s="10"/>
      <c r="B33" s="7" t="s">
        <v>37</v>
      </c>
      <c r="C33" s="9" t="s">
        <v>34</v>
      </c>
      <c r="D33" s="9">
        <v>3.5</v>
      </c>
      <c r="E33" s="12"/>
      <c r="F33" s="12">
        <f t="shared" si="1"/>
        <v>0</v>
      </c>
    </row>
    <row r="34" spans="1:6" ht="32.15" customHeight="1">
      <c r="A34" s="10"/>
      <c r="B34" s="7" t="s">
        <v>38</v>
      </c>
      <c r="C34" s="9" t="s">
        <v>34</v>
      </c>
      <c r="D34" s="9">
        <v>3.5</v>
      </c>
      <c r="E34" s="12"/>
      <c r="F34" s="12">
        <f t="shared" si="1"/>
        <v>0</v>
      </c>
    </row>
    <row r="35" spans="1:6" ht="32.15" customHeight="1">
      <c r="A35" s="10"/>
      <c r="B35" s="7" t="s">
        <v>39</v>
      </c>
      <c r="C35" s="9" t="s">
        <v>34</v>
      </c>
      <c r="D35" s="9">
        <v>3.5</v>
      </c>
      <c r="E35" s="12"/>
      <c r="F35" s="12">
        <f t="shared" si="1"/>
        <v>0</v>
      </c>
    </row>
    <row r="36" spans="1:6" ht="24" customHeight="1">
      <c r="A36" s="67" t="s">
        <v>209</v>
      </c>
      <c r="B36" s="58"/>
      <c r="C36" s="58"/>
      <c r="D36" s="58"/>
      <c r="E36" s="58"/>
      <c r="F36" s="59"/>
    </row>
    <row r="37" spans="1:6" ht="46" customHeight="1">
      <c r="A37" s="11">
        <v>4.2</v>
      </c>
      <c r="B37" s="7" t="s">
        <v>40</v>
      </c>
      <c r="C37" s="9" t="s">
        <v>34</v>
      </c>
      <c r="D37" s="9">
        <v>3.5</v>
      </c>
      <c r="E37" s="12"/>
      <c r="F37" s="12">
        <f>IFERROR(D37*E37,"")</f>
        <v>0</v>
      </c>
    </row>
    <row r="38" spans="1:6" ht="32.15" customHeight="1">
      <c r="A38" s="11">
        <v>4.3</v>
      </c>
      <c r="B38" s="7" t="s">
        <v>41</v>
      </c>
      <c r="C38" s="9" t="s">
        <v>34</v>
      </c>
      <c r="D38" s="9">
        <v>3.5</v>
      </c>
      <c r="E38" s="12"/>
      <c r="F38" s="12">
        <f>IFERROR(D38*E38,"")</f>
        <v>0</v>
      </c>
    </row>
    <row r="39" spans="1:6" ht="64" customHeight="1" thickBot="1">
      <c r="A39" s="11">
        <v>4.4000000000000004</v>
      </c>
      <c r="B39" s="7" t="s">
        <v>208</v>
      </c>
      <c r="C39" s="9" t="s">
        <v>34</v>
      </c>
      <c r="D39" s="9">
        <v>3.5</v>
      </c>
      <c r="E39" s="12"/>
      <c r="F39" s="12">
        <f>IFERROR(D39*E39,"")</f>
        <v>0</v>
      </c>
    </row>
    <row r="40" spans="1:6" ht="24" customHeight="1" thickBot="1">
      <c r="A40" s="67" t="s">
        <v>42</v>
      </c>
      <c r="B40" s="58"/>
      <c r="C40" s="58"/>
      <c r="D40" s="58"/>
      <c r="E40" s="58"/>
      <c r="F40" s="59"/>
    </row>
    <row r="41" spans="1:6" ht="54" customHeight="1" thickBot="1">
      <c r="A41" s="11">
        <v>4.5</v>
      </c>
      <c r="B41" s="7" t="s">
        <v>43</v>
      </c>
      <c r="C41" s="9" t="s">
        <v>34</v>
      </c>
      <c r="D41" s="9">
        <v>3.5</v>
      </c>
      <c r="E41" s="12"/>
      <c r="F41" s="12">
        <f>IFERROR(D41*E41,"")</f>
        <v>0</v>
      </c>
    </row>
    <row r="42" spans="1:6" ht="24" customHeight="1">
      <c r="A42" s="67" t="s">
        <v>44</v>
      </c>
      <c r="B42" s="58"/>
      <c r="C42" s="58"/>
      <c r="D42" s="58"/>
      <c r="E42" s="58"/>
      <c r="F42" s="59"/>
    </row>
    <row r="43" spans="1:6" ht="57" customHeight="1">
      <c r="A43" s="11">
        <v>4.5999999999999996</v>
      </c>
      <c r="B43" s="7" t="s">
        <v>45</v>
      </c>
      <c r="C43" s="9" t="s">
        <v>34</v>
      </c>
      <c r="D43" s="9">
        <v>3.5</v>
      </c>
      <c r="E43" s="12"/>
      <c r="F43" s="12">
        <f>IFERROR(D43*E43,"")</f>
        <v>0</v>
      </c>
    </row>
    <row r="44" spans="1:6" ht="15" customHeight="1" thickBot="1"/>
    <row r="45" spans="1:6" ht="15" customHeight="1" thickBot="1">
      <c r="A45" s="68" t="s">
        <v>46</v>
      </c>
      <c r="B45" s="69"/>
      <c r="C45" s="69"/>
      <c r="D45" s="69"/>
      <c r="E45" s="70"/>
      <c r="F45" s="40">
        <f>SUM(F5:F44)</f>
        <v>0</v>
      </c>
    </row>
    <row r="47" spans="1:6">
      <c r="A47" s="45" t="s">
        <v>233</v>
      </c>
      <c r="B47" s="46"/>
      <c r="C47" s="47" t="s">
        <v>232</v>
      </c>
      <c r="D47" s="51">
        <f ca="1">TODAY()</f>
        <v>46269</v>
      </c>
      <c r="E47" s="45"/>
      <c r="F47"/>
    </row>
    <row r="48" spans="1:6">
      <c r="A48" s="48" t="s">
        <v>234</v>
      </c>
      <c r="B48" s="49"/>
      <c r="C48" s="64" t="s">
        <v>232</v>
      </c>
      <c r="D48" s="64"/>
      <c r="E48" s="64"/>
      <c r="F48"/>
    </row>
    <row r="49" spans="1:6">
      <c r="A49" s="45" t="s">
        <v>235</v>
      </c>
      <c r="B49" s="46"/>
      <c r="C49" s="47" t="s">
        <v>232</v>
      </c>
      <c r="D49" s="47"/>
      <c r="E49" s="45"/>
      <c r="F49"/>
    </row>
    <row r="50" spans="1:6">
      <c r="A50" s="48" t="s">
        <v>236</v>
      </c>
      <c r="B50" s="49"/>
      <c r="C50" s="50" t="s">
        <v>232</v>
      </c>
      <c r="D50" s="50"/>
      <c r="E50" s="48"/>
      <c r="F50"/>
    </row>
  </sheetData>
  <mergeCells count="13">
    <mergeCell ref="C48:E48"/>
    <mergeCell ref="A42:F42"/>
    <mergeCell ref="A28:F28"/>
    <mergeCell ref="A36:F36"/>
    <mergeCell ref="A45:E45"/>
    <mergeCell ref="A1:F1"/>
    <mergeCell ref="A5:F5"/>
    <mergeCell ref="A27:F27"/>
    <mergeCell ref="A20:F20"/>
    <mergeCell ref="A40:F40"/>
    <mergeCell ref="A7:F7"/>
    <mergeCell ref="A25:F25"/>
    <mergeCell ref="A24:F24"/>
  </mergeCells>
  <pageMargins left="0.75" right="0.75" top="1" bottom="1" header="0.5" footer="0.5"/>
  <pageSetup scale="4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85"/>
  <sheetViews>
    <sheetView showGridLines="0" zoomScale="80" zoomScaleNormal="80" workbookViewId="0">
      <pane ySplit="3" topLeftCell="A18" activePane="bottomLeft" state="frozen"/>
      <selection activeCell="G13" sqref="G13"/>
      <selection pane="bottomLeft" activeCell="E78" sqref="E78"/>
    </sheetView>
  </sheetViews>
  <sheetFormatPr defaultRowHeight="14.5"/>
  <cols>
    <col min="1" max="1" width="12" style="6" customWidth="1"/>
    <col min="2" max="2" width="95" style="8" customWidth="1"/>
    <col min="3" max="3" width="14" style="6" customWidth="1"/>
    <col min="4" max="4" width="16" style="16" customWidth="1"/>
    <col min="5" max="5" width="16" style="6" customWidth="1"/>
    <col min="6" max="6" width="18" style="6" customWidth="1"/>
  </cols>
  <sheetData>
    <row r="1" spans="1:6">
      <c r="A1" s="71" t="s">
        <v>47</v>
      </c>
      <c r="B1" s="66"/>
      <c r="C1" s="66"/>
      <c r="D1" s="66"/>
      <c r="E1" s="66"/>
      <c r="F1" s="66"/>
    </row>
    <row r="2" spans="1:6" ht="15" thickBot="1"/>
    <row r="3" spans="1:6" ht="15" thickBot="1">
      <c r="A3" s="22" t="s">
        <v>8</v>
      </c>
      <c r="B3" s="22" t="s">
        <v>2</v>
      </c>
      <c r="C3" s="22" t="s">
        <v>9</v>
      </c>
      <c r="D3" s="23" t="s">
        <v>10</v>
      </c>
      <c r="E3" s="22" t="s">
        <v>11</v>
      </c>
      <c r="F3" s="22" t="s">
        <v>3</v>
      </c>
    </row>
    <row r="4" spans="1:6" ht="24" customHeight="1" thickBot="1">
      <c r="A4" s="72" t="s">
        <v>48</v>
      </c>
      <c r="B4" s="73"/>
      <c r="C4" s="73"/>
      <c r="D4" s="73"/>
      <c r="E4" s="73"/>
      <c r="F4" s="74"/>
    </row>
    <row r="5" spans="1:6" ht="102" customHeight="1">
      <c r="A5" s="24">
        <v>2.0099999999999998</v>
      </c>
      <c r="B5" s="25" t="s">
        <v>49</v>
      </c>
      <c r="C5" s="26" t="s">
        <v>50</v>
      </c>
      <c r="D5" s="24">
        <v>4620</v>
      </c>
      <c r="E5" s="27"/>
      <c r="F5" s="27">
        <f t="shared" ref="F5:F10" si="0">IFERROR(D5*E5,"")</f>
        <v>0</v>
      </c>
    </row>
    <row r="6" spans="1:6" ht="62.15" customHeight="1">
      <c r="A6" s="13">
        <v>2.02</v>
      </c>
      <c r="B6" s="14" t="s">
        <v>51</v>
      </c>
      <c r="C6" s="15" t="s">
        <v>52</v>
      </c>
      <c r="D6" s="13">
        <v>12.96</v>
      </c>
      <c r="E6" s="17"/>
      <c r="F6" s="17">
        <f t="shared" si="0"/>
        <v>0</v>
      </c>
    </row>
    <row r="7" spans="1:6" ht="86.5" customHeight="1">
      <c r="A7" s="13">
        <v>2.0299999999999998</v>
      </c>
      <c r="B7" s="7" t="s">
        <v>201</v>
      </c>
      <c r="C7" s="15" t="s">
        <v>53</v>
      </c>
      <c r="D7" s="13">
        <v>60</v>
      </c>
      <c r="E7" s="17"/>
      <c r="F7" s="17">
        <f t="shared" si="0"/>
        <v>0</v>
      </c>
    </row>
    <row r="8" spans="1:6" ht="69" customHeight="1">
      <c r="A8" s="13">
        <v>2.04</v>
      </c>
      <c r="B8" s="14" t="s">
        <v>54</v>
      </c>
      <c r="C8" s="15" t="s">
        <v>52</v>
      </c>
      <c r="D8" s="13">
        <v>1479</v>
      </c>
      <c r="E8" s="17"/>
      <c r="F8" s="17">
        <f t="shared" si="0"/>
        <v>0</v>
      </c>
    </row>
    <row r="9" spans="1:6" ht="54" customHeight="1">
      <c r="A9" s="13">
        <v>2.0499999999999998</v>
      </c>
      <c r="B9" s="14" t="s">
        <v>55</v>
      </c>
      <c r="C9" s="15" t="s">
        <v>52</v>
      </c>
      <c r="D9" s="13">
        <v>259.2</v>
      </c>
      <c r="E9" s="53"/>
      <c r="F9" s="17">
        <f t="shared" si="0"/>
        <v>0</v>
      </c>
    </row>
    <row r="10" spans="1:6" ht="119.5" customHeight="1">
      <c r="A10" s="13">
        <v>2.06</v>
      </c>
      <c r="B10" s="7" t="s">
        <v>200</v>
      </c>
      <c r="C10" s="15" t="s">
        <v>52</v>
      </c>
      <c r="D10" s="13">
        <v>140</v>
      </c>
      <c r="E10" s="53"/>
      <c r="F10" s="17">
        <f t="shared" si="0"/>
        <v>0</v>
      </c>
    </row>
    <row r="11" spans="1:6" ht="24" customHeight="1">
      <c r="A11" s="75" t="s">
        <v>56</v>
      </c>
      <c r="B11" s="76"/>
      <c r="C11" s="76"/>
      <c r="D11" s="76"/>
      <c r="E11" s="76"/>
      <c r="F11" s="76"/>
    </row>
    <row r="12" spans="1:6" ht="57" customHeight="1">
      <c r="A12" s="13">
        <v>2.0699999999999998</v>
      </c>
      <c r="B12" s="14" t="s">
        <v>57</v>
      </c>
      <c r="C12" s="15" t="s">
        <v>50</v>
      </c>
      <c r="D12" s="13">
        <v>1080</v>
      </c>
      <c r="E12" s="53"/>
      <c r="F12" s="17">
        <f>IFERROR(D12*E12,"")</f>
        <v>0</v>
      </c>
    </row>
    <row r="13" spans="1:6" ht="52" customHeight="1">
      <c r="A13" s="13">
        <v>2.08</v>
      </c>
      <c r="B13" s="14" t="s">
        <v>58</v>
      </c>
      <c r="C13" s="15" t="s">
        <v>59</v>
      </c>
      <c r="D13" s="13">
        <v>15600</v>
      </c>
      <c r="E13" s="17"/>
      <c r="F13" s="17">
        <f>IFERROR(D13*E13,"")</f>
        <v>0</v>
      </c>
    </row>
    <row r="14" spans="1:6" ht="50.15" customHeight="1" thickBot="1">
      <c r="A14" s="28">
        <v>2.09</v>
      </c>
      <c r="B14" s="29" t="s">
        <v>60</v>
      </c>
      <c r="C14" s="30" t="s">
        <v>52</v>
      </c>
      <c r="D14" s="28">
        <v>10.8</v>
      </c>
      <c r="E14" s="54"/>
      <c r="F14" s="31">
        <f>IFERROR(D14*E14,"")</f>
        <v>0</v>
      </c>
    </row>
    <row r="15" spans="1:6" ht="24" customHeight="1" thickBot="1">
      <c r="A15" s="72" t="s">
        <v>61</v>
      </c>
      <c r="B15" s="73"/>
      <c r="C15" s="73"/>
      <c r="D15" s="73"/>
      <c r="E15" s="73"/>
      <c r="F15" s="74"/>
    </row>
    <row r="16" spans="1:6" ht="32.15" customHeight="1" thickBot="1">
      <c r="A16" s="24">
        <v>2.1</v>
      </c>
      <c r="B16" s="25" t="s">
        <v>62</v>
      </c>
      <c r="C16" s="26" t="s">
        <v>52</v>
      </c>
      <c r="D16" s="24">
        <v>146</v>
      </c>
      <c r="E16" s="27"/>
      <c r="F16" s="27">
        <f>IFERROR(D16*E16,"")</f>
        <v>0</v>
      </c>
    </row>
    <row r="17" spans="1:6" ht="24" customHeight="1">
      <c r="A17" s="75" t="s">
        <v>63</v>
      </c>
      <c r="B17" s="76"/>
      <c r="C17" s="76"/>
      <c r="D17" s="76"/>
      <c r="E17" s="76"/>
      <c r="F17" s="76"/>
    </row>
    <row r="18" spans="1:6" ht="42" customHeight="1" thickBot="1">
      <c r="A18" s="28">
        <v>2.11</v>
      </c>
      <c r="B18" s="29" t="s">
        <v>64</v>
      </c>
      <c r="C18" s="30" t="s">
        <v>52</v>
      </c>
      <c r="D18" s="28">
        <v>146</v>
      </c>
      <c r="E18" s="31"/>
      <c r="F18" s="31">
        <f>IFERROR(D18*E18,"")</f>
        <v>0</v>
      </c>
    </row>
    <row r="19" spans="1:6" ht="24" customHeight="1" thickBot="1">
      <c r="A19" s="72" t="s">
        <v>65</v>
      </c>
      <c r="B19" s="73"/>
      <c r="C19" s="73"/>
      <c r="D19" s="73"/>
      <c r="E19" s="73"/>
      <c r="F19" s="74"/>
    </row>
    <row r="20" spans="1:6" ht="30" customHeight="1">
      <c r="A20" s="24">
        <v>2.12</v>
      </c>
      <c r="B20" s="25" t="s">
        <v>66</v>
      </c>
      <c r="C20" s="26" t="s">
        <v>53</v>
      </c>
      <c r="D20" s="24">
        <v>10</v>
      </c>
      <c r="E20" s="27"/>
      <c r="F20" s="27">
        <f>IFERROR(D20*E20,"")</f>
        <v>0</v>
      </c>
    </row>
    <row r="21" spans="1:6" ht="30" customHeight="1" thickBot="1">
      <c r="A21" s="28">
        <v>2.13</v>
      </c>
      <c r="B21" s="29" t="s">
        <v>67</v>
      </c>
      <c r="C21" s="30" t="s">
        <v>68</v>
      </c>
      <c r="D21" s="28">
        <v>8</v>
      </c>
      <c r="E21" s="54"/>
      <c r="F21" s="31">
        <f>IFERROR(D21*E21,"")</f>
        <v>0</v>
      </c>
    </row>
    <row r="22" spans="1:6" ht="24" customHeight="1" thickBot="1">
      <c r="A22" s="72" t="s">
        <v>69</v>
      </c>
      <c r="B22" s="73"/>
      <c r="C22" s="73"/>
      <c r="D22" s="73"/>
      <c r="E22" s="73"/>
      <c r="F22" s="74"/>
    </row>
    <row r="23" spans="1:6" ht="24" customHeight="1" thickBot="1">
      <c r="A23" s="72" t="s">
        <v>70</v>
      </c>
      <c r="B23" s="73"/>
      <c r="C23" s="73"/>
      <c r="D23" s="73"/>
      <c r="E23" s="73"/>
      <c r="F23" s="74"/>
    </row>
    <row r="24" spans="1:6" ht="46" customHeight="1">
      <c r="A24" s="24">
        <v>2.14</v>
      </c>
      <c r="B24" s="32" t="s">
        <v>141</v>
      </c>
      <c r="C24" s="26" t="s">
        <v>71</v>
      </c>
      <c r="D24" s="24">
        <v>11.196</v>
      </c>
      <c r="E24" s="55"/>
      <c r="F24" s="27">
        <f t="shared" ref="F24:F29" si="1">IFERROR(D24*E24,"")</f>
        <v>0</v>
      </c>
    </row>
    <row r="25" spans="1:6" ht="37" customHeight="1">
      <c r="A25" s="13">
        <v>2.15</v>
      </c>
      <c r="B25" s="7" t="s">
        <v>142</v>
      </c>
      <c r="C25" s="15" t="s">
        <v>71</v>
      </c>
      <c r="D25" s="13">
        <v>7.758</v>
      </c>
      <c r="E25" s="55"/>
      <c r="F25" s="17">
        <f t="shared" si="1"/>
        <v>0</v>
      </c>
    </row>
    <row r="26" spans="1:6" ht="36" customHeight="1">
      <c r="A26" s="13">
        <v>2.16</v>
      </c>
      <c r="B26" s="7" t="s">
        <v>143</v>
      </c>
      <c r="C26" s="15" t="s">
        <v>71</v>
      </c>
      <c r="D26" s="13">
        <v>8.0939999999999994</v>
      </c>
      <c r="E26" s="55"/>
      <c r="F26" s="17">
        <f t="shared" si="1"/>
        <v>0</v>
      </c>
    </row>
    <row r="27" spans="1:6" ht="37" customHeight="1">
      <c r="A27" s="13">
        <v>2.17</v>
      </c>
      <c r="B27" s="7" t="s">
        <v>144</v>
      </c>
      <c r="C27" s="15" t="s">
        <v>71</v>
      </c>
      <c r="D27" s="13">
        <v>7.17</v>
      </c>
      <c r="E27" s="55"/>
      <c r="F27" s="17">
        <f t="shared" si="1"/>
        <v>0</v>
      </c>
    </row>
    <row r="28" spans="1:6" ht="35.15" customHeight="1">
      <c r="A28" s="13">
        <v>2.1800000000000002</v>
      </c>
      <c r="B28" s="7" t="s">
        <v>145</v>
      </c>
      <c r="C28" s="15" t="s">
        <v>71</v>
      </c>
      <c r="D28" s="13">
        <v>0.91562399999999999</v>
      </c>
      <c r="E28" s="55"/>
      <c r="F28" s="17">
        <f t="shared" si="1"/>
        <v>0</v>
      </c>
    </row>
    <row r="29" spans="1:6" ht="33" customHeight="1" thickBot="1">
      <c r="A29" s="28">
        <v>2.19</v>
      </c>
      <c r="B29" s="33" t="s">
        <v>146</v>
      </c>
      <c r="C29" s="30" t="s">
        <v>71</v>
      </c>
      <c r="D29" s="28">
        <v>0.32184000000000001</v>
      </c>
      <c r="E29" s="55"/>
      <c r="F29" s="31">
        <f t="shared" si="1"/>
        <v>0</v>
      </c>
    </row>
    <row r="30" spans="1:6" ht="24" customHeight="1" thickBot="1">
      <c r="A30" s="72" t="s">
        <v>72</v>
      </c>
      <c r="B30" s="73"/>
      <c r="C30" s="73"/>
      <c r="D30" s="73"/>
      <c r="E30" s="73"/>
      <c r="F30" s="74"/>
    </row>
    <row r="31" spans="1:6" ht="30" customHeight="1">
      <c r="A31" s="24">
        <v>2.2000000000000002</v>
      </c>
      <c r="B31" s="32" t="s">
        <v>147</v>
      </c>
      <c r="C31" s="26" t="s">
        <v>71</v>
      </c>
      <c r="D31" s="24">
        <v>11.196</v>
      </c>
      <c r="E31" s="27"/>
      <c r="F31" s="27">
        <f t="shared" ref="F31:F42" si="2">IFERROR(D31*E31,"")</f>
        <v>0</v>
      </c>
    </row>
    <row r="32" spans="1:6" ht="30" customHeight="1">
      <c r="A32" s="13">
        <v>2.21</v>
      </c>
      <c r="B32" s="7" t="s">
        <v>148</v>
      </c>
      <c r="C32" s="15" t="s">
        <v>71</v>
      </c>
      <c r="D32" s="13">
        <v>7.758</v>
      </c>
      <c r="E32" s="17"/>
      <c r="F32" s="17">
        <f t="shared" si="2"/>
        <v>0</v>
      </c>
    </row>
    <row r="33" spans="1:6" ht="30" customHeight="1">
      <c r="A33" s="13">
        <v>2.2200000000000002</v>
      </c>
      <c r="B33" s="7" t="s">
        <v>149</v>
      </c>
      <c r="C33" s="15" t="s">
        <v>71</v>
      </c>
      <c r="D33" s="13">
        <v>8.0939999999999994</v>
      </c>
      <c r="E33" s="17"/>
      <c r="F33" s="17">
        <f t="shared" si="2"/>
        <v>0</v>
      </c>
    </row>
    <row r="34" spans="1:6" ht="30" customHeight="1">
      <c r="A34" s="13">
        <v>2.23</v>
      </c>
      <c r="B34" s="7" t="s">
        <v>150</v>
      </c>
      <c r="C34" s="15" t="s">
        <v>71</v>
      </c>
      <c r="D34" s="13">
        <v>7.17</v>
      </c>
      <c r="E34" s="17"/>
      <c r="F34" s="17">
        <f t="shared" si="2"/>
        <v>0</v>
      </c>
    </row>
    <row r="35" spans="1:6" ht="30" customHeight="1">
      <c r="A35" s="13">
        <v>2.2400000000000002</v>
      </c>
      <c r="B35" s="7" t="s">
        <v>151</v>
      </c>
      <c r="C35" s="15" t="s">
        <v>71</v>
      </c>
      <c r="D35" s="13">
        <v>0.91562399999999999</v>
      </c>
      <c r="E35" s="17"/>
      <c r="F35" s="17">
        <f t="shared" si="2"/>
        <v>0</v>
      </c>
    </row>
    <row r="36" spans="1:6" ht="30" customHeight="1">
      <c r="A36" s="13">
        <v>2.25</v>
      </c>
      <c r="B36" s="7" t="s">
        <v>152</v>
      </c>
      <c r="C36" s="15" t="s">
        <v>71</v>
      </c>
      <c r="D36" s="13">
        <v>0.32184000000000001</v>
      </c>
      <c r="E36" s="17"/>
      <c r="F36" s="17">
        <f t="shared" si="2"/>
        <v>0</v>
      </c>
    </row>
    <row r="37" spans="1:6" ht="30" customHeight="1">
      <c r="A37" s="13">
        <v>2.2599999999999998</v>
      </c>
      <c r="B37" s="7" t="s">
        <v>153</v>
      </c>
      <c r="C37" s="15" t="s">
        <v>71</v>
      </c>
      <c r="D37" s="13">
        <v>0.182</v>
      </c>
      <c r="E37" s="17"/>
      <c r="F37" s="17">
        <f t="shared" si="2"/>
        <v>0</v>
      </c>
    </row>
    <row r="38" spans="1:6" ht="30" customHeight="1">
      <c r="A38" s="13">
        <v>2.27</v>
      </c>
      <c r="B38" s="7" t="s">
        <v>154</v>
      </c>
      <c r="C38" s="15" t="s">
        <v>71</v>
      </c>
      <c r="D38" s="13">
        <v>0.13700000000000001</v>
      </c>
      <c r="E38" s="17"/>
      <c r="F38" s="17">
        <f t="shared" si="2"/>
        <v>0</v>
      </c>
    </row>
    <row r="39" spans="1:6" ht="30" customHeight="1">
      <c r="A39" s="13">
        <v>2.2799999999999998</v>
      </c>
      <c r="B39" s="7" t="s">
        <v>155</v>
      </c>
      <c r="C39" s="15" t="s">
        <v>71</v>
      </c>
      <c r="D39" s="13">
        <v>3.3000000000000002E-2</v>
      </c>
      <c r="E39" s="17"/>
      <c r="F39" s="17">
        <f t="shared" si="2"/>
        <v>0</v>
      </c>
    </row>
    <row r="40" spans="1:6" ht="30" customHeight="1">
      <c r="A40" s="13">
        <v>2.29</v>
      </c>
      <c r="B40" s="7" t="s">
        <v>156</v>
      </c>
      <c r="C40" s="15" t="s">
        <v>71</v>
      </c>
      <c r="D40" s="13">
        <v>5.2999999999999999E-2</v>
      </c>
      <c r="E40" s="17"/>
      <c r="F40" s="17">
        <f t="shared" si="2"/>
        <v>0</v>
      </c>
    </row>
    <row r="41" spans="1:6" ht="30" customHeight="1">
      <c r="A41" s="13">
        <v>2.2999999999999998</v>
      </c>
      <c r="B41" s="7" t="s">
        <v>157</v>
      </c>
      <c r="C41" s="15" t="s">
        <v>71</v>
      </c>
      <c r="D41" s="13">
        <v>4.5999999999999999E-2</v>
      </c>
      <c r="E41" s="17"/>
      <c r="F41" s="17">
        <f t="shared" si="2"/>
        <v>0</v>
      </c>
    </row>
    <row r="42" spans="1:6" ht="30" customHeight="1" thickBot="1">
      <c r="A42" s="28">
        <v>2.31</v>
      </c>
      <c r="B42" s="33" t="s">
        <v>158</v>
      </c>
      <c r="C42" s="30" t="s">
        <v>71</v>
      </c>
      <c r="D42" s="28">
        <v>0.114</v>
      </c>
      <c r="E42" s="31"/>
      <c r="F42" s="31">
        <f t="shared" si="2"/>
        <v>0</v>
      </c>
    </row>
    <row r="43" spans="1:6" ht="24" customHeight="1" thickBot="1">
      <c r="A43" s="72" t="s">
        <v>73</v>
      </c>
      <c r="B43" s="73"/>
      <c r="C43" s="73"/>
      <c r="D43" s="73"/>
      <c r="E43" s="73"/>
      <c r="F43" s="74"/>
    </row>
    <row r="44" spans="1:6" ht="30" customHeight="1">
      <c r="A44" s="24">
        <v>2.3199999999999998</v>
      </c>
      <c r="B44" s="32" t="s">
        <v>159</v>
      </c>
      <c r="C44" s="26" t="s">
        <v>71</v>
      </c>
      <c r="D44" s="24">
        <v>11.196</v>
      </c>
      <c r="E44" s="27"/>
      <c r="F44" s="27">
        <f t="shared" ref="F44:F55" si="3">IFERROR(D44*E44,"")</f>
        <v>0</v>
      </c>
    </row>
    <row r="45" spans="1:6" ht="30" customHeight="1">
      <c r="A45" s="13">
        <v>2.33</v>
      </c>
      <c r="B45" s="7" t="s">
        <v>160</v>
      </c>
      <c r="C45" s="15" t="s">
        <v>71</v>
      </c>
      <c r="D45" s="13">
        <v>7.758</v>
      </c>
      <c r="E45" s="17"/>
      <c r="F45" s="17">
        <f t="shared" si="3"/>
        <v>0</v>
      </c>
    </row>
    <row r="46" spans="1:6" ht="30" customHeight="1">
      <c r="A46" s="13">
        <v>2.34</v>
      </c>
      <c r="B46" s="7" t="s">
        <v>161</v>
      </c>
      <c r="C46" s="15" t="s">
        <v>71</v>
      </c>
      <c r="D46" s="13">
        <v>8.0939999999999994</v>
      </c>
      <c r="E46" s="17"/>
      <c r="F46" s="17">
        <f t="shared" si="3"/>
        <v>0</v>
      </c>
    </row>
    <row r="47" spans="1:6" ht="30" customHeight="1">
      <c r="A47" s="13">
        <v>2.35</v>
      </c>
      <c r="B47" s="7" t="s">
        <v>162</v>
      </c>
      <c r="C47" s="15" t="s">
        <v>71</v>
      </c>
      <c r="D47" s="13">
        <v>7.17</v>
      </c>
      <c r="E47" s="17"/>
      <c r="F47" s="17">
        <f t="shared" si="3"/>
        <v>0</v>
      </c>
    </row>
    <row r="48" spans="1:6" ht="30" customHeight="1">
      <c r="A48" s="13">
        <v>2.36</v>
      </c>
      <c r="B48" s="7" t="s">
        <v>163</v>
      </c>
      <c r="C48" s="15" t="s">
        <v>71</v>
      </c>
      <c r="D48" s="13">
        <v>0.91600000000000004</v>
      </c>
      <c r="E48" s="17"/>
      <c r="F48" s="17">
        <f t="shared" si="3"/>
        <v>0</v>
      </c>
    </row>
    <row r="49" spans="1:6" ht="30" customHeight="1">
      <c r="A49" s="13">
        <v>2.37</v>
      </c>
      <c r="B49" s="7" t="s">
        <v>164</v>
      </c>
      <c r="C49" s="15" t="s">
        <v>71</v>
      </c>
      <c r="D49" s="13">
        <v>0.45900000000000002</v>
      </c>
      <c r="E49" s="17"/>
      <c r="F49" s="17">
        <f t="shared" si="3"/>
        <v>0</v>
      </c>
    </row>
    <row r="50" spans="1:6" ht="30" customHeight="1">
      <c r="A50" s="13">
        <v>2.38</v>
      </c>
      <c r="B50" s="7" t="s">
        <v>165</v>
      </c>
      <c r="C50" s="15" t="s">
        <v>71</v>
      </c>
      <c r="D50" s="13">
        <v>0.182</v>
      </c>
      <c r="E50" s="17"/>
      <c r="F50" s="17">
        <f t="shared" si="3"/>
        <v>0</v>
      </c>
    </row>
    <row r="51" spans="1:6" ht="30" customHeight="1">
      <c r="A51" s="13">
        <v>2.39</v>
      </c>
      <c r="B51" s="7" t="s">
        <v>166</v>
      </c>
      <c r="C51" s="15" t="s">
        <v>71</v>
      </c>
      <c r="D51" s="13">
        <v>0.13700000000000001</v>
      </c>
      <c r="E51" s="17"/>
      <c r="F51" s="17">
        <f t="shared" si="3"/>
        <v>0</v>
      </c>
    </row>
    <row r="52" spans="1:6" ht="30" customHeight="1">
      <c r="A52" s="13">
        <v>2.4</v>
      </c>
      <c r="B52" s="7" t="s">
        <v>167</v>
      </c>
      <c r="C52" s="15" t="s">
        <v>71</v>
      </c>
      <c r="D52" s="13">
        <v>3.3000000000000002E-2</v>
      </c>
      <c r="E52" s="17"/>
      <c r="F52" s="17">
        <f t="shared" si="3"/>
        <v>0</v>
      </c>
    </row>
    <row r="53" spans="1:6" ht="30" customHeight="1">
      <c r="A53" s="13">
        <v>2.41</v>
      </c>
      <c r="B53" s="7" t="s">
        <v>168</v>
      </c>
      <c r="C53" s="15" t="s">
        <v>71</v>
      </c>
      <c r="D53" s="13">
        <v>5.2999999999999999E-2</v>
      </c>
      <c r="E53" s="17"/>
      <c r="F53" s="17">
        <f t="shared" si="3"/>
        <v>0</v>
      </c>
    </row>
    <row r="54" spans="1:6" ht="30" customHeight="1">
      <c r="A54" s="13">
        <v>2.42</v>
      </c>
      <c r="B54" s="7" t="s">
        <v>169</v>
      </c>
      <c r="C54" s="15" t="s">
        <v>71</v>
      </c>
      <c r="D54" s="13">
        <v>4.5999999999999999E-2</v>
      </c>
      <c r="E54" s="17"/>
      <c r="F54" s="17">
        <f t="shared" si="3"/>
        <v>0</v>
      </c>
    </row>
    <row r="55" spans="1:6" ht="30" customHeight="1" thickBot="1">
      <c r="A55" s="28">
        <v>2.4300000000000002</v>
      </c>
      <c r="B55" s="33" t="s">
        <v>170</v>
      </c>
      <c r="C55" s="30" t="s">
        <v>71</v>
      </c>
      <c r="D55" s="28">
        <v>0.114</v>
      </c>
      <c r="E55" s="31"/>
      <c r="F55" s="31">
        <f t="shared" si="3"/>
        <v>0</v>
      </c>
    </row>
    <row r="56" spans="1:6" ht="24" customHeight="1" thickBot="1">
      <c r="A56" s="72" t="s">
        <v>74</v>
      </c>
      <c r="B56" s="73"/>
      <c r="C56" s="73"/>
      <c r="D56" s="73"/>
      <c r="E56" s="73"/>
      <c r="F56" s="74"/>
    </row>
    <row r="57" spans="1:6" ht="37" customHeight="1">
      <c r="A57" s="24">
        <v>2.44</v>
      </c>
      <c r="B57" s="32" t="s">
        <v>171</v>
      </c>
      <c r="C57" s="26" t="s">
        <v>71</v>
      </c>
      <c r="D57" s="24">
        <v>2.2391999999999999</v>
      </c>
      <c r="E57" s="27"/>
      <c r="F57" s="27">
        <f>IFERROR(D57*E57,"")</f>
        <v>0</v>
      </c>
    </row>
    <row r="58" spans="1:6" ht="38.15" customHeight="1">
      <c r="A58" s="13">
        <v>2.4500000000000002</v>
      </c>
      <c r="B58" s="7" t="s">
        <v>172</v>
      </c>
      <c r="C58" s="15" t="s">
        <v>71</v>
      </c>
      <c r="D58" s="13">
        <v>2.5860000000000001E-2</v>
      </c>
      <c r="E58" s="17"/>
      <c r="F58" s="17">
        <f>IFERROR(D58*E58,"")</f>
        <v>0</v>
      </c>
    </row>
    <row r="59" spans="1:6" ht="38.15" customHeight="1" thickBot="1">
      <c r="A59" s="28">
        <v>2.46</v>
      </c>
      <c r="B59" s="33" t="s">
        <v>173</v>
      </c>
      <c r="C59" s="30" t="s">
        <v>71</v>
      </c>
      <c r="D59" s="28">
        <v>1.6188</v>
      </c>
      <c r="E59" s="31"/>
      <c r="F59" s="31">
        <f>IFERROR(D59*E59,"")</f>
        <v>0</v>
      </c>
    </row>
    <row r="60" spans="1:6" ht="24" customHeight="1" thickBot="1">
      <c r="A60" s="72" t="s">
        <v>75</v>
      </c>
      <c r="B60" s="73"/>
      <c r="C60" s="73"/>
      <c r="D60" s="73"/>
      <c r="E60" s="73"/>
      <c r="F60" s="74"/>
    </row>
    <row r="61" spans="1:6" ht="37" customHeight="1">
      <c r="A61" s="24">
        <v>2.4700000000000002</v>
      </c>
      <c r="B61" s="32" t="s">
        <v>174</v>
      </c>
      <c r="C61" s="26" t="s">
        <v>71</v>
      </c>
      <c r="D61" s="24">
        <v>8.9567999999999994</v>
      </c>
      <c r="E61" s="27"/>
      <c r="F61" s="27">
        <f t="shared" ref="F61:F66" si="4">IFERROR(D61*E61,"")</f>
        <v>0</v>
      </c>
    </row>
    <row r="62" spans="1:6" ht="38.15" customHeight="1">
      <c r="A62" s="13">
        <v>2.48</v>
      </c>
      <c r="B62" s="7" t="s">
        <v>175</v>
      </c>
      <c r="C62" s="15" t="s">
        <v>71</v>
      </c>
      <c r="D62" s="13">
        <v>0.10344</v>
      </c>
      <c r="E62" s="27"/>
      <c r="F62" s="17">
        <f t="shared" si="4"/>
        <v>0</v>
      </c>
    </row>
    <row r="63" spans="1:6" ht="38.15" customHeight="1">
      <c r="A63" s="13">
        <v>2.4900000000000002</v>
      </c>
      <c r="B63" s="7" t="s">
        <v>176</v>
      </c>
      <c r="C63" s="15" t="s">
        <v>71</v>
      </c>
      <c r="D63" s="13">
        <v>6.4752000000000001</v>
      </c>
      <c r="E63" s="27"/>
      <c r="F63" s="17">
        <f t="shared" si="4"/>
        <v>0</v>
      </c>
    </row>
    <row r="64" spans="1:6" ht="39" customHeight="1">
      <c r="A64" s="13">
        <v>2.5</v>
      </c>
      <c r="B64" s="7" t="s">
        <v>177</v>
      </c>
      <c r="C64" s="15" t="s">
        <v>71</v>
      </c>
      <c r="D64" s="13">
        <v>5.7360000000000007</v>
      </c>
      <c r="E64" s="27"/>
      <c r="F64" s="17">
        <f t="shared" si="4"/>
        <v>0</v>
      </c>
    </row>
    <row r="65" spans="1:6" ht="30" customHeight="1">
      <c r="A65" s="13">
        <v>2.5099999999999998</v>
      </c>
      <c r="B65" s="7" t="s">
        <v>178</v>
      </c>
      <c r="C65" s="15" t="s">
        <v>71</v>
      </c>
      <c r="D65" s="13">
        <v>0.91600000000000004</v>
      </c>
      <c r="E65" s="27"/>
      <c r="F65" s="17">
        <f t="shared" si="4"/>
        <v>0</v>
      </c>
    </row>
    <row r="66" spans="1:6" ht="30" customHeight="1" thickBot="1">
      <c r="A66" s="28">
        <v>2.52</v>
      </c>
      <c r="B66" s="33" t="s">
        <v>179</v>
      </c>
      <c r="C66" s="30" t="s">
        <v>71</v>
      </c>
      <c r="D66" s="28">
        <v>0.45900000000000002</v>
      </c>
      <c r="E66" s="27"/>
      <c r="F66" s="31">
        <f t="shared" si="4"/>
        <v>0</v>
      </c>
    </row>
    <row r="67" spans="1:6" ht="24" customHeight="1" thickBot="1">
      <c r="A67" s="72" t="s">
        <v>76</v>
      </c>
      <c r="B67" s="73"/>
      <c r="C67" s="73"/>
      <c r="D67" s="73"/>
      <c r="E67" s="73"/>
      <c r="F67" s="74"/>
    </row>
    <row r="68" spans="1:6" ht="30" customHeight="1">
      <c r="A68" s="24">
        <v>2.5299999999999998</v>
      </c>
      <c r="B68" s="32" t="s">
        <v>180</v>
      </c>
      <c r="C68" s="26" t="s">
        <v>53</v>
      </c>
      <c r="D68" s="24">
        <v>1920</v>
      </c>
      <c r="E68" s="27"/>
      <c r="F68" s="27">
        <f>IFERROR(D68*E68,"")</f>
        <v>0</v>
      </c>
    </row>
    <row r="69" spans="1:6" ht="30" customHeight="1">
      <c r="A69" s="13">
        <v>2.54</v>
      </c>
      <c r="B69" s="7" t="s">
        <v>181</v>
      </c>
      <c r="C69" s="15" t="s">
        <v>53</v>
      </c>
      <c r="D69" s="13">
        <v>2880</v>
      </c>
      <c r="E69" s="17"/>
      <c r="F69" s="17">
        <f>IFERROR(D69*E69,"")</f>
        <v>0</v>
      </c>
    </row>
    <row r="70" spans="1:6" ht="30" customHeight="1" thickBot="1">
      <c r="A70" s="28">
        <v>2.5499999999999998</v>
      </c>
      <c r="B70" s="33" t="s">
        <v>182</v>
      </c>
      <c r="C70" s="30" t="s">
        <v>53</v>
      </c>
      <c r="D70" s="28">
        <v>480</v>
      </c>
      <c r="E70" s="31"/>
      <c r="F70" s="31">
        <f>IFERROR(D70*E70,"")</f>
        <v>0</v>
      </c>
    </row>
    <row r="71" spans="1:6" ht="24" customHeight="1" thickBot="1">
      <c r="A71" s="72" t="s">
        <v>77</v>
      </c>
      <c r="B71" s="73"/>
      <c r="C71" s="73"/>
      <c r="D71" s="73"/>
      <c r="E71" s="73"/>
      <c r="F71" s="74"/>
    </row>
    <row r="72" spans="1:6" ht="30" customHeight="1">
      <c r="A72" s="24">
        <v>2.56</v>
      </c>
      <c r="B72" s="32" t="s">
        <v>183</v>
      </c>
      <c r="C72" s="26" t="s">
        <v>53</v>
      </c>
      <c r="D72" s="24">
        <v>600</v>
      </c>
      <c r="E72" s="27"/>
      <c r="F72" s="27">
        <f>IFERROR(D72*E72,"")</f>
        <v>0</v>
      </c>
    </row>
    <row r="73" spans="1:6" ht="30" customHeight="1" thickBot="1">
      <c r="A73" s="28">
        <v>2.57</v>
      </c>
      <c r="B73" s="33" t="s">
        <v>184</v>
      </c>
      <c r="C73" s="30" t="s">
        <v>53</v>
      </c>
      <c r="D73" s="28">
        <v>960</v>
      </c>
      <c r="E73" s="31"/>
      <c r="F73" s="31">
        <f>IFERROR(D73*E73,"")</f>
        <v>0</v>
      </c>
    </row>
    <row r="74" spans="1:6" ht="24" customHeight="1" thickBot="1">
      <c r="A74" s="72" t="s">
        <v>78</v>
      </c>
      <c r="B74" s="73"/>
      <c r="C74" s="73"/>
      <c r="D74" s="73"/>
      <c r="E74" s="73"/>
      <c r="F74" s="74"/>
    </row>
    <row r="75" spans="1:6" ht="30" customHeight="1" thickBot="1">
      <c r="A75" s="34">
        <v>2.58</v>
      </c>
      <c r="B75" s="35" t="s">
        <v>185</v>
      </c>
      <c r="C75" s="36" t="s">
        <v>53</v>
      </c>
      <c r="D75" s="34">
        <v>1200</v>
      </c>
      <c r="E75" s="37"/>
      <c r="F75" s="37">
        <f>IFERROR(D75*E75,"")</f>
        <v>0</v>
      </c>
    </row>
    <row r="76" spans="1:6" ht="24" customHeight="1" thickBot="1">
      <c r="A76" s="72" t="s">
        <v>79</v>
      </c>
      <c r="B76" s="73"/>
      <c r="C76" s="73"/>
      <c r="D76" s="73"/>
      <c r="E76" s="73"/>
      <c r="F76" s="74"/>
    </row>
    <row r="77" spans="1:6" ht="38.15" customHeight="1">
      <c r="A77" s="24">
        <v>2.59</v>
      </c>
      <c r="B77" s="32" t="s">
        <v>186</v>
      </c>
      <c r="C77" s="26" t="s">
        <v>16</v>
      </c>
      <c r="D77" s="24">
        <v>81.48</v>
      </c>
      <c r="E77" s="27"/>
      <c r="F77" s="27">
        <f>IFERROR(D77*E77,"")</f>
        <v>0</v>
      </c>
    </row>
    <row r="78" spans="1:6" ht="38.15" customHeight="1">
      <c r="A78" s="13">
        <v>2.6</v>
      </c>
      <c r="B78" s="7" t="s">
        <v>187</v>
      </c>
      <c r="C78" s="15" t="s">
        <v>16</v>
      </c>
      <c r="D78" s="13">
        <v>16.8</v>
      </c>
      <c r="E78" s="17"/>
      <c r="F78" s="17">
        <f>IFERROR(D78*E78,"")</f>
        <v>0</v>
      </c>
    </row>
    <row r="79" spans="1:6" ht="15" thickBot="1"/>
    <row r="80" spans="1:6" ht="15" thickBot="1">
      <c r="A80" s="77" t="s">
        <v>80</v>
      </c>
      <c r="B80" s="78"/>
      <c r="C80" s="78"/>
      <c r="D80" s="78"/>
      <c r="E80" s="79"/>
      <c r="F80" s="38">
        <f>SUM(F4:F79)</f>
        <v>0</v>
      </c>
    </row>
    <row r="82" spans="1:6">
      <c r="A82" s="45" t="s">
        <v>233</v>
      </c>
      <c r="B82" s="46"/>
      <c r="C82" s="47" t="s">
        <v>232</v>
      </c>
      <c r="D82" s="51">
        <f ca="1">TODAY()</f>
        <v>46269</v>
      </c>
      <c r="E82" s="45"/>
      <c r="F82"/>
    </row>
    <row r="83" spans="1:6">
      <c r="A83" s="48" t="s">
        <v>234</v>
      </c>
      <c r="B83" s="49"/>
      <c r="C83" s="64" t="s">
        <v>232</v>
      </c>
      <c r="D83" s="64"/>
      <c r="E83" s="64"/>
      <c r="F83"/>
    </row>
    <row r="84" spans="1:6">
      <c r="A84" s="45" t="s">
        <v>235</v>
      </c>
      <c r="B84" s="46"/>
      <c r="C84" s="47" t="s">
        <v>232</v>
      </c>
      <c r="D84" s="47"/>
      <c r="E84" s="45"/>
      <c r="F84"/>
    </row>
    <row r="85" spans="1:6">
      <c r="A85" s="48" t="s">
        <v>236</v>
      </c>
      <c r="B85" s="49"/>
      <c r="C85" s="50" t="s">
        <v>232</v>
      </c>
      <c r="D85" s="50"/>
      <c r="E85" s="48"/>
      <c r="F85"/>
    </row>
  </sheetData>
  <mergeCells count="18">
    <mergeCell ref="C83:E83"/>
    <mergeCell ref="A76:F76"/>
    <mergeCell ref="A19:F19"/>
    <mergeCell ref="A80:E80"/>
    <mergeCell ref="A74:F74"/>
    <mergeCell ref="A71:F71"/>
    <mergeCell ref="A1:F1"/>
    <mergeCell ref="A23:F23"/>
    <mergeCell ref="A67:F67"/>
    <mergeCell ref="A22:F22"/>
    <mergeCell ref="A17:F17"/>
    <mergeCell ref="A56:F56"/>
    <mergeCell ref="A4:F4"/>
    <mergeCell ref="A30:F30"/>
    <mergeCell ref="A15:F15"/>
    <mergeCell ref="A43:F43"/>
    <mergeCell ref="A11:F11"/>
    <mergeCell ref="A60:F60"/>
  </mergeCells>
  <pageMargins left="0.75" right="0.75" top="1" bottom="1" header="0.5" footer="0.5"/>
  <pageSetup scale="2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7"/>
  <sheetViews>
    <sheetView showGridLines="0" zoomScale="80" zoomScaleNormal="80" workbookViewId="0">
      <pane ySplit="3" topLeftCell="A40" activePane="bottomLeft" state="frozen"/>
      <selection activeCell="G13" sqref="G13"/>
      <selection pane="bottomLeft" activeCell="A56" sqref="A56"/>
    </sheetView>
  </sheetViews>
  <sheetFormatPr defaultRowHeight="14.5"/>
  <cols>
    <col min="1" max="1" width="12" style="6" customWidth="1"/>
    <col min="2" max="2" width="92" style="8" customWidth="1"/>
    <col min="3" max="4" width="14" style="6" customWidth="1"/>
    <col min="5" max="5" width="16" style="6" customWidth="1"/>
    <col min="6" max="6" width="18" style="6" customWidth="1"/>
  </cols>
  <sheetData>
    <row r="1" spans="1:6" ht="26.15" customHeight="1">
      <c r="A1" s="57" t="s">
        <v>81</v>
      </c>
      <c r="B1" s="58"/>
      <c r="C1" s="58"/>
      <c r="D1" s="58"/>
      <c r="E1" s="58"/>
      <c r="F1" s="59"/>
    </row>
    <row r="2" spans="1:6" ht="15" thickBot="1"/>
    <row r="3" spans="1:6" ht="15" thickBot="1">
      <c r="A3" s="5" t="s">
        <v>8</v>
      </c>
      <c r="B3" s="5" t="s">
        <v>2</v>
      </c>
      <c r="C3" s="5" t="s">
        <v>9</v>
      </c>
      <c r="D3" s="5" t="s">
        <v>10</v>
      </c>
      <c r="E3" s="5" t="s">
        <v>11</v>
      </c>
      <c r="F3" s="5" t="s">
        <v>3</v>
      </c>
    </row>
    <row r="4" spans="1:6" ht="24" customHeight="1" thickBot="1">
      <c r="A4" s="67" t="s">
        <v>82</v>
      </c>
      <c r="B4" s="80"/>
      <c r="C4" s="80"/>
      <c r="D4" s="80"/>
      <c r="E4" s="80"/>
      <c r="F4" s="81"/>
    </row>
    <row r="5" spans="1:6" ht="76" customHeight="1">
      <c r="A5" s="11">
        <v>3.1</v>
      </c>
      <c r="B5" s="7" t="s">
        <v>83</v>
      </c>
      <c r="C5" s="9" t="s">
        <v>53</v>
      </c>
      <c r="D5" s="9">
        <v>540</v>
      </c>
      <c r="E5" s="12"/>
      <c r="F5" s="12">
        <f t="shared" ref="F5:F14" si="0">IFERROR(D5*E5,"")</f>
        <v>0</v>
      </c>
    </row>
    <row r="6" spans="1:6" ht="72" customHeight="1">
      <c r="A6" s="11">
        <v>3.2</v>
      </c>
      <c r="B6" s="7" t="s">
        <v>84</v>
      </c>
      <c r="C6" s="9" t="s">
        <v>68</v>
      </c>
      <c r="D6" s="9">
        <v>60</v>
      </c>
      <c r="E6" s="12"/>
      <c r="F6" s="12">
        <f t="shared" si="0"/>
        <v>0</v>
      </c>
    </row>
    <row r="7" spans="1:6" ht="67" customHeight="1">
      <c r="A7" s="11">
        <v>3.3</v>
      </c>
      <c r="B7" s="7" t="s">
        <v>85</v>
      </c>
      <c r="C7" s="9" t="s">
        <v>16</v>
      </c>
      <c r="D7" s="9">
        <v>6000</v>
      </c>
      <c r="E7" s="12"/>
      <c r="F7" s="12">
        <f t="shared" si="0"/>
        <v>0</v>
      </c>
    </row>
    <row r="8" spans="1:6" ht="58" customHeight="1">
      <c r="A8" s="11">
        <v>3.4</v>
      </c>
      <c r="B8" s="7" t="s">
        <v>86</v>
      </c>
      <c r="C8" s="9" t="s">
        <v>87</v>
      </c>
      <c r="D8" s="9">
        <v>300</v>
      </c>
      <c r="E8" s="12"/>
      <c r="F8" s="12">
        <f t="shared" si="0"/>
        <v>0</v>
      </c>
    </row>
    <row r="9" spans="1:6" ht="63" customHeight="1">
      <c r="A9" s="11">
        <v>3.5</v>
      </c>
      <c r="B9" s="7" t="s">
        <v>88</v>
      </c>
      <c r="C9" s="9" t="s">
        <v>68</v>
      </c>
      <c r="D9" s="9">
        <v>60</v>
      </c>
      <c r="E9" s="12"/>
      <c r="F9" s="12">
        <f t="shared" si="0"/>
        <v>0</v>
      </c>
    </row>
    <row r="10" spans="1:6" ht="58" customHeight="1">
      <c r="A10" s="11">
        <v>3.6</v>
      </c>
      <c r="B10" s="7" t="s">
        <v>89</v>
      </c>
      <c r="C10" s="9" t="s">
        <v>68</v>
      </c>
      <c r="D10" s="9">
        <v>60</v>
      </c>
      <c r="E10" s="12"/>
      <c r="F10" s="12">
        <f t="shared" si="0"/>
        <v>0</v>
      </c>
    </row>
    <row r="11" spans="1:6" ht="62.15" customHeight="1">
      <c r="A11" s="11">
        <v>3.7</v>
      </c>
      <c r="B11" s="7" t="s">
        <v>90</v>
      </c>
      <c r="C11" s="9" t="s">
        <v>53</v>
      </c>
      <c r="D11" s="9">
        <v>60</v>
      </c>
      <c r="E11" s="12"/>
      <c r="F11" s="12">
        <f t="shared" si="0"/>
        <v>0</v>
      </c>
    </row>
    <row r="12" spans="1:6" ht="58" customHeight="1">
      <c r="A12" s="11">
        <v>3.8</v>
      </c>
      <c r="B12" s="7" t="s">
        <v>91</v>
      </c>
      <c r="C12" s="9" t="s">
        <v>53</v>
      </c>
      <c r="D12" s="9">
        <v>120</v>
      </c>
      <c r="E12" s="12"/>
      <c r="F12" s="12">
        <f t="shared" si="0"/>
        <v>0</v>
      </c>
    </row>
    <row r="13" spans="1:6" ht="56.15" customHeight="1">
      <c r="A13" s="11">
        <v>3.9</v>
      </c>
      <c r="B13" s="7" t="s">
        <v>92</v>
      </c>
      <c r="C13" s="9" t="s">
        <v>53</v>
      </c>
      <c r="D13" s="9">
        <v>60</v>
      </c>
      <c r="E13" s="12"/>
      <c r="F13" s="12">
        <f t="shared" si="0"/>
        <v>0</v>
      </c>
    </row>
    <row r="14" spans="1:6" ht="55" customHeight="1">
      <c r="A14" s="18">
        <v>3.1</v>
      </c>
      <c r="B14" s="7" t="s">
        <v>93</v>
      </c>
      <c r="C14" s="9" t="s">
        <v>53</v>
      </c>
      <c r="D14" s="9">
        <v>60</v>
      </c>
      <c r="E14" s="12"/>
      <c r="F14" s="12">
        <f t="shared" si="0"/>
        <v>0</v>
      </c>
    </row>
    <row r="15" spans="1:6" ht="24" customHeight="1">
      <c r="A15" s="67" t="s">
        <v>94</v>
      </c>
      <c r="B15" s="80"/>
      <c r="C15" s="80"/>
      <c r="D15" s="80"/>
      <c r="E15" s="80"/>
      <c r="F15" s="81"/>
    </row>
    <row r="16" spans="1:6" ht="66" customHeight="1">
      <c r="A16" s="18">
        <v>3.11</v>
      </c>
      <c r="B16" s="7" t="s">
        <v>95</v>
      </c>
      <c r="C16" s="9" t="s">
        <v>53</v>
      </c>
      <c r="D16" s="9">
        <v>60</v>
      </c>
      <c r="E16" s="12"/>
      <c r="F16" s="12">
        <f t="shared" ref="F16:F25" si="1">IFERROR(D16*E16,"")</f>
        <v>0</v>
      </c>
    </row>
    <row r="17" spans="1:6" ht="61" customHeight="1">
      <c r="A17" s="18">
        <v>3.12</v>
      </c>
      <c r="B17" s="7" t="s">
        <v>96</v>
      </c>
      <c r="C17" s="9" t="s">
        <v>53</v>
      </c>
      <c r="D17" s="9">
        <v>60</v>
      </c>
      <c r="E17" s="12"/>
      <c r="F17" s="12">
        <f t="shared" si="1"/>
        <v>0</v>
      </c>
    </row>
    <row r="18" spans="1:6" ht="52" customHeight="1">
      <c r="A18" s="18">
        <v>3.13</v>
      </c>
      <c r="B18" s="7" t="s">
        <v>97</v>
      </c>
      <c r="C18" s="9" t="s">
        <v>53</v>
      </c>
      <c r="D18" s="9">
        <v>60</v>
      </c>
      <c r="E18" s="12"/>
      <c r="F18" s="12">
        <f t="shared" si="1"/>
        <v>0</v>
      </c>
    </row>
    <row r="19" spans="1:6" ht="47.15" customHeight="1">
      <c r="A19" s="18">
        <v>3.14</v>
      </c>
      <c r="B19" s="7" t="s">
        <v>98</v>
      </c>
      <c r="C19" s="9" t="s">
        <v>53</v>
      </c>
      <c r="D19" s="9">
        <v>60</v>
      </c>
      <c r="E19" s="12"/>
      <c r="F19" s="12">
        <f t="shared" si="1"/>
        <v>0</v>
      </c>
    </row>
    <row r="20" spans="1:6" ht="58" customHeight="1">
      <c r="A20" s="18">
        <v>3.15</v>
      </c>
      <c r="B20" s="7" t="s">
        <v>99</v>
      </c>
      <c r="C20" s="9" t="s">
        <v>16</v>
      </c>
      <c r="D20" s="9">
        <v>480</v>
      </c>
      <c r="E20" s="12"/>
      <c r="F20" s="12">
        <f t="shared" si="1"/>
        <v>0</v>
      </c>
    </row>
    <row r="21" spans="1:6" ht="49" customHeight="1">
      <c r="A21" s="18">
        <v>3.16</v>
      </c>
      <c r="B21" s="7" t="s">
        <v>202</v>
      </c>
      <c r="C21" s="9" t="s">
        <v>53</v>
      </c>
      <c r="D21" s="9">
        <v>60</v>
      </c>
      <c r="E21" s="12"/>
      <c r="F21" s="12">
        <f t="shared" si="1"/>
        <v>0</v>
      </c>
    </row>
    <row r="22" spans="1:6" ht="54" customHeight="1">
      <c r="A22" s="18">
        <v>3.17</v>
      </c>
      <c r="B22" s="7" t="s">
        <v>100</v>
      </c>
      <c r="C22" s="9" t="s">
        <v>53</v>
      </c>
      <c r="D22" s="9">
        <v>60</v>
      </c>
      <c r="E22" s="12"/>
      <c r="F22" s="12">
        <f t="shared" si="1"/>
        <v>0</v>
      </c>
    </row>
    <row r="23" spans="1:6" ht="48" customHeight="1">
      <c r="A23" s="18">
        <v>3.18</v>
      </c>
      <c r="B23" s="7" t="s">
        <v>203</v>
      </c>
      <c r="C23" s="9" t="s">
        <v>53</v>
      </c>
      <c r="D23" s="9">
        <v>60</v>
      </c>
      <c r="E23" s="12"/>
      <c r="F23" s="12">
        <f t="shared" si="1"/>
        <v>0</v>
      </c>
    </row>
    <row r="24" spans="1:6" ht="47.15" customHeight="1">
      <c r="A24" s="18">
        <v>3.19</v>
      </c>
      <c r="B24" s="7" t="s">
        <v>101</v>
      </c>
      <c r="C24" s="9" t="s">
        <v>53</v>
      </c>
      <c r="D24" s="9">
        <v>60</v>
      </c>
      <c r="E24" s="12"/>
      <c r="F24" s="12">
        <f t="shared" si="1"/>
        <v>0</v>
      </c>
    </row>
    <row r="25" spans="1:6" ht="47.15" customHeight="1">
      <c r="A25" s="18" t="s">
        <v>216</v>
      </c>
      <c r="B25" s="7" t="s">
        <v>217</v>
      </c>
      <c r="C25" s="9" t="s">
        <v>68</v>
      </c>
      <c r="D25" s="9">
        <v>60</v>
      </c>
      <c r="E25" s="12"/>
      <c r="F25" s="12">
        <f t="shared" si="1"/>
        <v>0</v>
      </c>
    </row>
    <row r="26" spans="1:6" ht="48" customHeight="1">
      <c r="A26" s="18">
        <v>3.2</v>
      </c>
      <c r="B26" s="44" t="s">
        <v>231</v>
      </c>
      <c r="C26" s="9" t="s">
        <v>53</v>
      </c>
      <c r="D26" s="9">
        <v>120</v>
      </c>
      <c r="E26" s="12"/>
      <c r="F26" s="12">
        <f>IFERROR(D26*E26,"")</f>
        <v>0</v>
      </c>
    </row>
    <row r="27" spans="1:6" ht="48" customHeight="1">
      <c r="A27" s="18">
        <v>3.21</v>
      </c>
      <c r="B27" s="7" t="s">
        <v>215</v>
      </c>
      <c r="C27" s="9" t="s">
        <v>53</v>
      </c>
      <c r="D27" s="9">
        <v>60</v>
      </c>
      <c r="E27" s="12"/>
      <c r="F27" s="12">
        <f>IFERROR(D27*E27,"")</f>
        <v>0</v>
      </c>
    </row>
    <row r="28" spans="1:6" ht="48" customHeight="1">
      <c r="A28" s="18">
        <v>3.22</v>
      </c>
      <c r="B28" s="7" t="s">
        <v>213</v>
      </c>
      <c r="C28" s="9" t="s">
        <v>53</v>
      </c>
      <c r="D28" s="9">
        <v>60</v>
      </c>
      <c r="E28" s="12"/>
      <c r="F28" s="12">
        <f>IFERROR(D28*E28,"")</f>
        <v>0</v>
      </c>
    </row>
    <row r="29" spans="1:6" ht="48" customHeight="1" thickBot="1">
      <c r="A29" s="18">
        <v>3.23</v>
      </c>
      <c r="B29" s="7" t="s">
        <v>214</v>
      </c>
      <c r="C29" s="9" t="s">
        <v>53</v>
      </c>
      <c r="D29" s="9">
        <v>60</v>
      </c>
      <c r="E29" s="12"/>
      <c r="F29" s="12">
        <f>IFERROR(D29*E29,"")</f>
        <v>0</v>
      </c>
    </row>
    <row r="30" spans="1:6" ht="24" customHeight="1" thickBot="1">
      <c r="A30" s="67" t="s">
        <v>102</v>
      </c>
      <c r="B30" s="80"/>
      <c r="C30" s="80"/>
      <c r="D30" s="80"/>
      <c r="E30" s="80"/>
      <c r="F30" s="81"/>
    </row>
    <row r="31" spans="1:6" ht="57" customHeight="1">
      <c r="A31" s="18">
        <v>3.24</v>
      </c>
      <c r="B31" s="7" t="s">
        <v>103</v>
      </c>
      <c r="C31" s="9" t="s">
        <v>53</v>
      </c>
      <c r="D31" s="9">
        <v>60</v>
      </c>
      <c r="E31" s="12"/>
      <c r="F31" s="12">
        <f t="shared" ref="F31:F41" si="2">IFERROR(D31*E31,"")</f>
        <v>0</v>
      </c>
    </row>
    <row r="32" spans="1:6" ht="51" customHeight="1">
      <c r="A32" s="18">
        <v>3.25</v>
      </c>
      <c r="B32" s="7" t="s">
        <v>104</v>
      </c>
      <c r="C32" s="9" t="s">
        <v>53</v>
      </c>
      <c r="D32" s="9">
        <v>60</v>
      </c>
      <c r="E32" s="12"/>
      <c r="F32" s="12">
        <f t="shared" si="2"/>
        <v>0</v>
      </c>
    </row>
    <row r="33" spans="1:6" ht="50.15" customHeight="1">
      <c r="A33" s="18">
        <v>3.26</v>
      </c>
      <c r="B33" s="7" t="s">
        <v>105</v>
      </c>
      <c r="C33" s="9" t="s">
        <v>53</v>
      </c>
      <c r="D33" s="9">
        <v>60</v>
      </c>
      <c r="E33" s="12"/>
      <c r="F33" s="12">
        <f t="shared" si="2"/>
        <v>0</v>
      </c>
    </row>
    <row r="34" spans="1:6" ht="47.15" customHeight="1">
      <c r="A34" s="18">
        <v>3.27</v>
      </c>
      <c r="B34" s="7" t="s">
        <v>106</v>
      </c>
      <c r="C34" s="9" t="s">
        <v>53</v>
      </c>
      <c r="D34" s="9">
        <v>60</v>
      </c>
      <c r="E34" s="12"/>
      <c r="F34" s="12">
        <f t="shared" si="2"/>
        <v>0</v>
      </c>
    </row>
    <row r="35" spans="1:6" ht="61" customHeight="1">
      <c r="A35" s="18">
        <v>3.28</v>
      </c>
      <c r="B35" s="7" t="s">
        <v>107</v>
      </c>
      <c r="C35" s="9" t="s">
        <v>68</v>
      </c>
      <c r="D35" s="9">
        <v>60</v>
      </c>
      <c r="E35" s="12"/>
      <c r="F35" s="12">
        <f t="shared" si="2"/>
        <v>0</v>
      </c>
    </row>
    <row r="36" spans="1:6" ht="57" customHeight="1">
      <c r="A36" s="18">
        <v>3.29</v>
      </c>
      <c r="B36" s="7" t="s">
        <v>199</v>
      </c>
      <c r="C36" s="9" t="s">
        <v>16</v>
      </c>
      <c r="D36" s="9">
        <v>3000</v>
      </c>
      <c r="E36" s="12"/>
      <c r="F36" s="12">
        <f t="shared" si="2"/>
        <v>0</v>
      </c>
    </row>
    <row r="37" spans="1:6" ht="55" customHeight="1">
      <c r="A37" s="18">
        <v>3.3</v>
      </c>
      <c r="B37" s="7" t="s">
        <v>108</v>
      </c>
      <c r="C37" s="9" t="s">
        <v>53</v>
      </c>
      <c r="D37" s="9">
        <v>60</v>
      </c>
      <c r="E37" s="12"/>
      <c r="F37" s="12">
        <f t="shared" si="2"/>
        <v>0</v>
      </c>
    </row>
    <row r="38" spans="1:6" ht="50.15" customHeight="1">
      <c r="A38" s="18">
        <v>3.31</v>
      </c>
      <c r="B38" s="7" t="s">
        <v>198</v>
      </c>
      <c r="C38" s="9" t="s">
        <v>53</v>
      </c>
      <c r="D38" s="9">
        <v>60</v>
      </c>
      <c r="E38" s="12"/>
      <c r="F38" s="12">
        <f t="shared" si="2"/>
        <v>0</v>
      </c>
    </row>
    <row r="39" spans="1:6" ht="64" customHeight="1">
      <c r="A39" s="18">
        <v>3.32</v>
      </c>
      <c r="B39" s="7" t="s">
        <v>197</v>
      </c>
      <c r="C39" s="9" t="s">
        <v>53</v>
      </c>
      <c r="D39" s="9">
        <v>60</v>
      </c>
      <c r="E39" s="12"/>
      <c r="F39" s="12">
        <f t="shared" si="2"/>
        <v>0</v>
      </c>
    </row>
    <row r="40" spans="1:6" ht="53.15" customHeight="1">
      <c r="A40" s="18">
        <v>3.33</v>
      </c>
      <c r="B40" s="7" t="s">
        <v>196</v>
      </c>
      <c r="C40" s="9" t="s">
        <v>53</v>
      </c>
      <c r="D40" s="9">
        <v>60</v>
      </c>
      <c r="E40" s="12"/>
      <c r="F40" s="12">
        <f t="shared" si="2"/>
        <v>0</v>
      </c>
    </row>
    <row r="41" spans="1:6" ht="48" customHeight="1" thickBot="1">
      <c r="A41" s="18">
        <v>3.34</v>
      </c>
      <c r="B41" s="7" t="s">
        <v>195</v>
      </c>
      <c r="C41" s="9" t="s">
        <v>53</v>
      </c>
      <c r="D41" s="9">
        <v>60</v>
      </c>
      <c r="E41" s="12"/>
      <c r="F41" s="12">
        <f t="shared" si="2"/>
        <v>0</v>
      </c>
    </row>
    <row r="42" spans="1:6" ht="15" thickBot="1">
      <c r="A42" s="60" t="s">
        <v>80</v>
      </c>
      <c r="B42" s="61"/>
      <c r="C42" s="61"/>
      <c r="D42" s="61"/>
      <c r="E42" s="62"/>
      <c r="F42" s="39">
        <f>SUM(F4:F41)</f>
        <v>0</v>
      </c>
    </row>
    <row r="44" spans="1:6">
      <c r="A44" s="45" t="s">
        <v>233</v>
      </c>
      <c r="B44" s="46"/>
      <c r="C44" s="47" t="s">
        <v>232</v>
      </c>
      <c r="D44" s="51">
        <f ca="1">TODAY()</f>
        <v>46269</v>
      </c>
      <c r="E44" s="45"/>
      <c r="F44"/>
    </row>
    <row r="45" spans="1:6">
      <c r="A45" s="48" t="s">
        <v>234</v>
      </c>
      <c r="B45" s="49"/>
      <c r="C45" s="64" t="s">
        <v>232</v>
      </c>
      <c r="D45" s="64"/>
      <c r="E45" s="64"/>
      <c r="F45"/>
    </row>
    <row r="46" spans="1:6">
      <c r="A46" s="45" t="s">
        <v>235</v>
      </c>
      <c r="B46" s="46"/>
      <c r="C46" s="47" t="s">
        <v>232</v>
      </c>
      <c r="D46" s="47"/>
      <c r="E46" s="45"/>
      <c r="F46"/>
    </row>
    <row r="47" spans="1:6">
      <c r="A47" s="48" t="s">
        <v>236</v>
      </c>
      <c r="B47" s="49"/>
      <c r="C47" s="50" t="s">
        <v>232</v>
      </c>
      <c r="D47" s="50"/>
      <c r="E47" s="48"/>
      <c r="F47"/>
    </row>
  </sheetData>
  <mergeCells count="6">
    <mergeCell ref="C45:E45"/>
    <mergeCell ref="A1:F1"/>
    <mergeCell ref="A15:F15"/>
    <mergeCell ref="A4:F4"/>
    <mergeCell ref="A30:F30"/>
    <mergeCell ref="A42:E42"/>
  </mergeCells>
  <pageMargins left="0.75" right="0.75" top="1" bottom="1" header="0.5" footer="0.5"/>
  <pageSetup scale="2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8"/>
  <sheetViews>
    <sheetView showGridLines="0" zoomScale="80" zoomScaleNormal="80" workbookViewId="0">
      <pane ySplit="3" topLeftCell="A9" activePane="bottomLeft" state="frozen"/>
      <selection activeCell="G13" sqref="G13"/>
      <selection pane="bottomLeft" activeCell="B10" sqref="B10"/>
    </sheetView>
  </sheetViews>
  <sheetFormatPr defaultRowHeight="14.5"/>
  <cols>
    <col min="1" max="1" width="12" style="8" customWidth="1"/>
    <col min="2" max="2" width="92" style="8" customWidth="1"/>
    <col min="3" max="4" width="14" style="6" customWidth="1"/>
    <col min="5" max="5" width="16" style="6" customWidth="1"/>
    <col min="6" max="6" width="18" style="6" customWidth="1"/>
  </cols>
  <sheetData>
    <row r="1" spans="1:6" ht="26.15" customHeight="1">
      <c r="A1" s="57" t="s">
        <v>109</v>
      </c>
      <c r="B1" s="58"/>
      <c r="C1" s="58"/>
      <c r="D1" s="58"/>
      <c r="E1" s="58"/>
      <c r="F1" s="59"/>
    </row>
    <row r="3" spans="1:6">
      <c r="A3" s="5" t="s">
        <v>8</v>
      </c>
      <c r="B3" s="5" t="s">
        <v>2</v>
      </c>
      <c r="C3" s="5" t="s">
        <v>9</v>
      </c>
      <c r="D3" s="5" t="s">
        <v>10</v>
      </c>
      <c r="E3" s="5" t="s">
        <v>11</v>
      </c>
      <c r="F3" s="5" t="s">
        <v>3</v>
      </c>
    </row>
    <row r="4" spans="1:6" ht="24" customHeight="1" thickBot="1">
      <c r="A4" s="67" t="s">
        <v>110</v>
      </c>
      <c r="B4" s="80"/>
      <c r="C4" s="80"/>
      <c r="D4" s="80"/>
      <c r="E4" s="80"/>
      <c r="F4" s="81"/>
    </row>
    <row r="5" spans="1:6" ht="112">
      <c r="A5" s="11">
        <v>4.0999999999999996</v>
      </c>
      <c r="B5" s="7" t="s">
        <v>241</v>
      </c>
      <c r="C5" s="9" t="s">
        <v>53</v>
      </c>
      <c r="D5" s="9">
        <v>240</v>
      </c>
      <c r="E5" s="12"/>
      <c r="F5" s="12">
        <f t="shared" ref="F5:F11" si="0">IFERROR(D5*E5,"")</f>
        <v>0</v>
      </c>
    </row>
    <row r="6" spans="1:6" ht="84">
      <c r="A6" s="11">
        <v>4.2</v>
      </c>
      <c r="B6" s="7" t="s">
        <v>240</v>
      </c>
      <c r="C6" s="9" t="s">
        <v>53</v>
      </c>
      <c r="D6" s="9">
        <v>120</v>
      </c>
      <c r="E6" s="12"/>
      <c r="F6" s="12">
        <f t="shared" si="0"/>
        <v>0</v>
      </c>
    </row>
    <row r="7" spans="1:6" ht="98">
      <c r="A7" s="11">
        <v>4.3</v>
      </c>
      <c r="B7" s="7" t="s">
        <v>239</v>
      </c>
      <c r="C7" s="56" t="s">
        <v>59</v>
      </c>
      <c r="D7" s="56">
        <v>1500</v>
      </c>
      <c r="E7" s="12"/>
      <c r="F7" s="12">
        <f t="shared" si="0"/>
        <v>0</v>
      </c>
    </row>
    <row r="8" spans="1:6" ht="154">
      <c r="A8" s="11">
        <v>4.4000000000000004</v>
      </c>
      <c r="B8" s="7" t="s">
        <v>242</v>
      </c>
      <c r="C8" s="56" t="s">
        <v>59</v>
      </c>
      <c r="D8" s="56">
        <v>600</v>
      </c>
      <c r="E8" s="12"/>
      <c r="F8" s="12">
        <f t="shared" si="0"/>
        <v>0</v>
      </c>
    </row>
    <row r="9" spans="1:6" ht="62.15" customHeight="1">
      <c r="A9" s="11">
        <v>4.5</v>
      </c>
      <c r="B9" s="7" t="s">
        <v>113</v>
      </c>
      <c r="C9" s="9" t="s">
        <v>53</v>
      </c>
      <c r="D9" s="9">
        <v>60</v>
      </c>
      <c r="E9" s="12"/>
      <c r="F9" s="12">
        <f t="shared" si="0"/>
        <v>0</v>
      </c>
    </row>
    <row r="10" spans="1:6" ht="56.15" customHeight="1">
      <c r="A10" s="11">
        <v>4.5999999999999996</v>
      </c>
      <c r="B10" s="7" t="s">
        <v>114</v>
      </c>
      <c r="C10" s="9" t="s">
        <v>53</v>
      </c>
      <c r="D10" s="9">
        <v>60</v>
      </c>
      <c r="E10" s="12"/>
      <c r="F10" s="12">
        <f t="shared" si="0"/>
        <v>0</v>
      </c>
    </row>
    <row r="11" spans="1:6" ht="67" customHeight="1">
      <c r="A11" s="11">
        <v>4.7</v>
      </c>
      <c r="B11" s="7" t="s">
        <v>115</v>
      </c>
      <c r="C11" s="9" t="s">
        <v>116</v>
      </c>
      <c r="D11" s="9">
        <v>1</v>
      </c>
      <c r="E11" s="12"/>
      <c r="F11" s="12">
        <f t="shared" si="0"/>
        <v>0</v>
      </c>
    </row>
    <row r="12" spans="1:6" ht="15" thickBot="1"/>
    <row r="13" spans="1:6" ht="15" thickBot="1">
      <c r="A13" s="82" t="s">
        <v>80</v>
      </c>
      <c r="B13" s="83"/>
      <c r="C13" s="83"/>
      <c r="D13" s="83"/>
      <c r="E13" s="84"/>
      <c r="F13" s="40">
        <f>SUM(F4:F12)</f>
        <v>0</v>
      </c>
    </row>
    <row r="15" spans="1:6">
      <c r="A15" s="45" t="s">
        <v>233</v>
      </c>
      <c r="B15" s="46"/>
      <c r="C15" s="47" t="s">
        <v>232</v>
      </c>
      <c r="D15" s="51">
        <f ca="1">TODAY()</f>
        <v>46269</v>
      </c>
      <c r="E15" s="45"/>
      <c r="F15"/>
    </row>
    <row r="16" spans="1:6">
      <c r="A16" s="48" t="s">
        <v>234</v>
      </c>
      <c r="B16" s="49"/>
      <c r="C16" s="64" t="s">
        <v>232</v>
      </c>
      <c r="D16" s="64"/>
      <c r="E16" s="64"/>
      <c r="F16"/>
    </row>
    <row r="17" spans="1:6">
      <c r="A17" s="45" t="s">
        <v>235</v>
      </c>
      <c r="B17" s="46"/>
      <c r="C17" s="47" t="s">
        <v>232</v>
      </c>
      <c r="D17" s="47"/>
      <c r="E17" s="45"/>
      <c r="F17"/>
    </row>
    <row r="18" spans="1:6">
      <c r="A18" s="48" t="s">
        <v>236</v>
      </c>
      <c r="B18" s="49"/>
      <c r="C18" s="50" t="s">
        <v>232</v>
      </c>
      <c r="D18" s="50"/>
      <c r="E18" s="48"/>
      <c r="F18"/>
    </row>
  </sheetData>
  <mergeCells count="4">
    <mergeCell ref="A1:F1"/>
    <mergeCell ref="A4:F4"/>
    <mergeCell ref="A13:E13"/>
    <mergeCell ref="C16:E16"/>
  </mergeCells>
  <pageMargins left="0.75" right="0.75" top="1" bottom="1" header="0.5" footer="0.5"/>
  <pageSetup scale="5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1"/>
  <sheetViews>
    <sheetView showGridLines="0" zoomScaleNormal="100" workbookViewId="0">
      <pane ySplit="3" topLeftCell="A4" activePane="bottomLeft" state="frozen"/>
      <selection activeCell="G13" sqref="G13"/>
      <selection pane="bottomLeft" activeCell="E5" sqref="E5"/>
    </sheetView>
  </sheetViews>
  <sheetFormatPr defaultRowHeight="14.5"/>
  <cols>
    <col min="1" max="1" width="12" style="6" customWidth="1"/>
    <col min="2" max="2" width="92" style="6" customWidth="1"/>
    <col min="3" max="4" width="14" style="6" customWidth="1"/>
    <col min="5" max="5" width="16" style="6" customWidth="1"/>
    <col min="6" max="6" width="18" style="6" customWidth="1"/>
  </cols>
  <sheetData>
    <row r="1" spans="1:6" ht="26.15" customHeight="1">
      <c r="A1" s="57" t="s">
        <v>117</v>
      </c>
      <c r="B1" s="58"/>
      <c r="C1" s="58"/>
      <c r="D1" s="58"/>
      <c r="E1" s="58"/>
      <c r="F1" s="59"/>
    </row>
    <row r="3" spans="1:6" ht="15" thickBot="1">
      <c r="A3" s="5" t="s">
        <v>8</v>
      </c>
      <c r="B3" s="5" t="s">
        <v>2</v>
      </c>
      <c r="C3" s="5" t="s">
        <v>9</v>
      </c>
      <c r="D3" s="5" t="s">
        <v>10</v>
      </c>
      <c r="E3" s="5" t="s">
        <v>11</v>
      </c>
      <c r="F3" s="5" t="s">
        <v>3</v>
      </c>
    </row>
    <row r="4" spans="1:6" ht="176" customHeight="1">
      <c r="A4" s="11">
        <v>5.0999999999999996</v>
      </c>
      <c r="B4" s="56" t="s">
        <v>238</v>
      </c>
      <c r="C4" s="9" t="s">
        <v>53</v>
      </c>
      <c r="D4" s="9">
        <v>60</v>
      </c>
      <c r="E4" s="12"/>
      <c r="F4" s="12">
        <f t="shared" ref="F4" si="0">IFERROR(D4*E4,"")</f>
        <v>0</v>
      </c>
    </row>
    <row r="5" spans="1:6" ht="15" thickBot="1"/>
    <row r="6" spans="1:6" ht="15" thickBot="1">
      <c r="A6" s="60" t="s">
        <v>80</v>
      </c>
      <c r="B6" s="61"/>
      <c r="C6" s="61"/>
      <c r="D6" s="61"/>
      <c r="E6" s="62"/>
      <c r="F6" s="40">
        <f>SUM(F4:F5)</f>
        <v>0</v>
      </c>
    </row>
    <row r="8" spans="1:6">
      <c r="A8" s="45" t="s">
        <v>233</v>
      </c>
      <c r="B8" s="46"/>
      <c r="C8" s="47" t="s">
        <v>232</v>
      </c>
      <c r="D8" s="51">
        <f ca="1">TODAY()</f>
        <v>46269</v>
      </c>
      <c r="E8" s="45"/>
      <c r="F8"/>
    </row>
    <row r="9" spans="1:6">
      <c r="A9" s="48" t="s">
        <v>234</v>
      </c>
      <c r="B9" s="49"/>
      <c r="C9" s="64" t="s">
        <v>232</v>
      </c>
      <c r="D9" s="64"/>
      <c r="E9" s="64"/>
      <c r="F9"/>
    </row>
    <row r="10" spans="1:6">
      <c r="A10" s="45" t="s">
        <v>235</v>
      </c>
      <c r="B10" s="46"/>
      <c r="C10" s="47" t="s">
        <v>232</v>
      </c>
      <c r="D10" s="47"/>
      <c r="E10" s="45"/>
      <c r="F10"/>
    </row>
    <row r="11" spans="1:6">
      <c r="A11" s="48" t="s">
        <v>236</v>
      </c>
      <c r="B11" s="49"/>
      <c r="C11" s="50" t="s">
        <v>232</v>
      </c>
      <c r="D11" s="50"/>
      <c r="E11" s="48"/>
      <c r="F11"/>
    </row>
  </sheetData>
  <mergeCells count="3">
    <mergeCell ref="A1:F1"/>
    <mergeCell ref="A6:E6"/>
    <mergeCell ref="C9:E9"/>
  </mergeCells>
  <pageMargins left="0.75" right="0.75" top="1" bottom="1" header="0.5" footer="0.5"/>
  <pageSetup scale="5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8"/>
  <sheetViews>
    <sheetView showGridLines="0" zoomScale="80" zoomScaleNormal="80" workbookViewId="0">
      <pane ySplit="3" topLeftCell="A9" activePane="bottomLeft" state="frozen"/>
      <selection activeCell="G13" sqref="G13"/>
      <selection pane="bottomLeft" activeCell="G13" sqref="G13"/>
    </sheetView>
  </sheetViews>
  <sheetFormatPr defaultRowHeight="14.5"/>
  <cols>
    <col min="1" max="1" width="12" style="6" customWidth="1"/>
    <col min="2" max="2" width="92" style="6" customWidth="1"/>
    <col min="3" max="4" width="14" style="6" customWidth="1"/>
    <col min="5" max="5" width="16" style="6" customWidth="1"/>
    <col min="6" max="6" width="18" style="6" customWidth="1"/>
  </cols>
  <sheetData>
    <row r="1" spans="1:6" ht="26.15" customHeight="1">
      <c r="A1" s="57" t="s">
        <v>118</v>
      </c>
      <c r="B1" s="58"/>
      <c r="C1" s="58"/>
      <c r="D1" s="58"/>
      <c r="E1" s="58"/>
      <c r="F1" s="59"/>
    </row>
    <row r="3" spans="1:6">
      <c r="A3" s="3" t="s">
        <v>8</v>
      </c>
      <c r="B3" s="3" t="s">
        <v>2</v>
      </c>
      <c r="C3" s="3" t="s">
        <v>9</v>
      </c>
      <c r="D3" s="3" t="s">
        <v>10</v>
      </c>
      <c r="E3" s="3" t="s">
        <v>11</v>
      </c>
      <c r="F3" s="3" t="s">
        <v>3</v>
      </c>
    </row>
    <row r="4" spans="1:6" ht="81" customHeight="1">
      <c r="A4" s="11">
        <v>6.1</v>
      </c>
      <c r="B4" s="9" t="s">
        <v>119</v>
      </c>
      <c r="C4" s="9" t="s">
        <v>14</v>
      </c>
      <c r="D4" s="9">
        <v>1</v>
      </c>
      <c r="E4" s="12"/>
      <c r="F4" s="12">
        <f t="shared" ref="F4:F11" si="0">IFERROR(D4*E4,"")</f>
        <v>0</v>
      </c>
    </row>
    <row r="5" spans="1:6" ht="65.150000000000006" customHeight="1">
      <c r="A5" s="11">
        <v>6.2</v>
      </c>
      <c r="B5" s="9" t="s">
        <v>120</v>
      </c>
      <c r="C5" s="9" t="s">
        <v>116</v>
      </c>
      <c r="D5" s="9">
        <v>1</v>
      </c>
      <c r="E5" s="12"/>
      <c r="F5" s="12">
        <f t="shared" si="0"/>
        <v>0</v>
      </c>
    </row>
    <row r="6" spans="1:6" ht="65.150000000000006" customHeight="1">
      <c r="A6" s="11">
        <v>6.3</v>
      </c>
      <c r="B6" s="9" t="s">
        <v>121</v>
      </c>
      <c r="C6" s="9" t="s">
        <v>53</v>
      </c>
      <c r="D6" s="9">
        <v>60</v>
      </c>
      <c r="E6" s="12"/>
      <c r="F6" s="12">
        <f t="shared" si="0"/>
        <v>0</v>
      </c>
    </row>
    <row r="7" spans="1:6" ht="73" customHeight="1">
      <c r="A7" s="11">
        <v>6.4</v>
      </c>
      <c r="B7" s="9" t="s">
        <v>122</v>
      </c>
      <c r="C7" s="9" t="s">
        <v>53</v>
      </c>
      <c r="D7" s="9">
        <v>60</v>
      </c>
      <c r="E7" s="12"/>
      <c r="F7" s="12">
        <f t="shared" si="0"/>
        <v>0</v>
      </c>
    </row>
    <row r="8" spans="1:6" ht="52" customHeight="1">
      <c r="A8" s="11">
        <v>6.5</v>
      </c>
      <c r="B8" s="9" t="s">
        <v>123</v>
      </c>
      <c r="C8" s="9" t="s">
        <v>53</v>
      </c>
      <c r="D8" s="9">
        <v>60</v>
      </c>
      <c r="E8" s="12"/>
      <c r="F8" s="12">
        <f t="shared" si="0"/>
        <v>0</v>
      </c>
    </row>
    <row r="9" spans="1:6" ht="62.15" customHeight="1">
      <c r="A9" s="11">
        <v>6.6</v>
      </c>
      <c r="B9" s="9" t="s">
        <v>124</v>
      </c>
      <c r="C9" s="9" t="s">
        <v>14</v>
      </c>
      <c r="D9" s="9">
        <v>1</v>
      </c>
      <c r="E9" s="12"/>
      <c r="F9" s="12">
        <f t="shared" si="0"/>
        <v>0</v>
      </c>
    </row>
    <row r="10" spans="1:6" ht="57" customHeight="1">
      <c r="A10" s="11">
        <v>6.7</v>
      </c>
      <c r="B10" s="9" t="s">
        <v>125</v>
      </c>
      <c r="C10" s="9" t="s">
        <v>53</v>
      </c>
      <c r="D10" s="9">
        <v>60</v>
      </c>
      <c r="E10" s="12"/>
      <c r="F10" s="12">
        <f t="shared" si="0"/>
        <v>0</v>
      </c>
    </row>
    <row r="11" spans="1:6" ht="58" customHeight="1">
      <c r="A11" s="11">
        <v>6.8</v>
      </c>
      <c r="B11" s="9" t="s">
        <v>126</v>
      </c>
      <c r="C11" s="9" t="s">
        <v>53</v>
      </c>
      <c r="D11" s="9">
        <v>60</v>
      </c>
      <c r="E11" s="12"/>
      <c r="F11" s="12">
        <f t="shared" si="0"/>
        <v>0</v>
      </c>
    </row>
    <row r="12" spans="1:6" ht="15" thickBot="1"/>
    <row r="13" spans="1:6" ht="15" thickBot="1">
      <c r="A13" s="60" t="s">
        <v>80</v>
      </c>
      <c r="B13" s="61"/>
      <c r="C13" s="61"/>
      <c r="D13" s="61"/>
      <c r="E13" s="62"/>
      <c r="F13" s="40">
        <f>SUM(F4:F12)</f>
        <v>0</v>
      </c>
    </row>
    <row r="15" spans="1:6">
      <c r="A15" s="45" t="s">
        <v>233</v>
      </c>
      <c r="B15" s="46"/>
      <c r="C15" s="47" t="s">
        <v>232</v>
      </c>
      <c r="D15" s="51">
        <f ca="1">TODAY()</f>
        <v>46269</v>
      </c>
      <c r="E15" s="45"/>
      <c r="F15"/>
    </row>
    <row r="16" spans="1:6">
      <c r="A16" s="48" t="s">
        <v>234</v>
      </c>
      <c r="B16" s="49"/>
      <c r="C16" s="64" t="s">
        <v>232</v>
      </c>
      <c r="D16" s="64"/>
      <c r="E16" s="64"/>
      <c r="F16"/>
    </row>
    <row r="17" spans="1:6">
      <c r="A17" s="45" t="s">
        <v>235</v>
      </c>
      <c r="B17" s="46"/>
      <c r="C17" s="47" t="s">
        <v>232</v>
      </c>
      <c r="D17" s="47"/>
      <c r="E17" s="45"/>
      <c r="F17"/>
    </row>
    <row r="18" spans="1:6">
      <c r="A18" s="48" t="s">
        <v>236</v>
      </c>
      <c r="B18" s="49"/>
      <c r="C18" s="50" t="s">
        <v>232</v>
      </c>
      <c r="D18" s="50"/>
      <c r="E18" s="48"/>
      <c r="F18"/>
    </row>
  </sheetData>
  <mergeCells count="3">
    <mergeCell ref="A1:F1"/>
    <mergeCell ref="A13:E13"/>
    <mergeCell ref="C16:E16"/>
  </mergeCells>
  <pageMargins left="0.75" right="0.75" top="1" bottom="1" header="0.5" footer="0.5"/>
  <pageSetup scale="5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22"/>
  <sheetViews>
    <sheetView showGridLines="0" zoomScale="80" zoomScaleNormal="80" workbookViewId="0">
      <pane ySplit="3" topLeftCell="A13" activePane="bottomLeft" state="frozen"/>
      <selection activeCell="G13" sqref="G13"/>
      <selection pane="bottomLeft" activeCell="G5" sqref="G5"/>
    </sheetView>
  </sheetViews>
  <sheetFormatPr defaultRowHeight="14.5"/>
  <cols>
    <col min="1" max="1" width="12" style="6" customWidth="1"/>
    <col min="2" max="2" width="92" style="6" customWidth="1"/>
    <col min="3" max="4" width="14" style="6" customWidth="1"/>
    <col min="5" max="5" width="16" style="6" customWidth="1"/>
    <col min="6" max="6" width="18" style="6" customWidth="1"/>
  </cols>
  <sheetData>
    <row r="1" spans="1:6" ht="26.15" customHeight="1">
      <c r="A1" s="57" t="s">
        <v>127</v>
      </c>
      <c r="B1" s="58"/>
      <c r="C1" s="58"/>
      <c r="D1" s="58"/>
      <c r="E1" s="58"/>
      <c r="F1" s="59"/>
    </row>
    <row r="3" spans="1:6" ht="15" thickBot="1">
      <c r="A3" s="5" t="s">
        <v>8</v>
      </c>
      <c r="B3" s="5" t="s">
        <v>2</v>
      </c>
      <c r="C3" s="5" t="s">
        <v>9</v>
      </c>
      <c r="D3" s="5" t="s">
        <v>10</v>
      </c>
      <c r="E3" s="5" t="s">
        <v>11</v>
      </c>
      <c r="F3" s="5" t="s">
        <v>3</v>
      </c>
    </row>
    <row r="4" spans="1:6" ht="72" customHeight="1">
      <c r="A4" s="11">
        <v>7.1</v>
      </c>
      <c r="B4" s="9" t="s">
        <v>128</v>
      </c>
      <c r="C4" s="9" t="s">
        <v>14</v>
      </c>
      <c r="D4" s="9">
        <v>1</v>
      </c>
      <c r="E4" s="12"/>
      <c r="F4" s="12">
        <f t="shared" ref="F4:F15" si="0">IFERROR(D4*E4,"")</f>
        <v>0</v>
      </c>
    </row>
    <row r="5" spans="1:6" ht="57" customHeight="1">
      <c r="A5" s="11">
        <v>7.2</v>
      </c>
      <c r="B5" s="9" t="s">
        <v>129</v>
      </c>
      <c r="C5" s="9" t="s">
        <v>14</v>
      </c>
      <c r="D5" s="9">
        <v>1</v>
      </c>
      <c r="E5" s="12"/>
      <c r="F5" s="12">
        <f t="shared" si="0"/>
        <v>0</v>
      </c>
    </row>
    <row r="6" spans="1:6" ht="73" customHeight="1">
      <c r="A6" s="11">
        <v>7.3</v>
      </c>
      <c r="B6" s="9" t="s">
        <v>130</v>
      </c>
      <c r="C6" s="9" t="s">
        <v>53</v>
      </c>
      <c r="D6" s="9">
        <v>240</v>
      </c>
      <c r="E6" s="12"/>
      <c r="F6" s="12">
        <f t="shared" si="0"/>
        <v>0</v>
      </c>
    </row>
    <row r="7" spans="1:6" ht="63" customHeight="1">
      <c r="A7" s="11">
        <v>7.4</v>
      </c>
      <c r="B7" s="9" t="s">
        <v>131</v>
      </c>
      <c r="C7" s="9" t="s">
        <v>53</v>
      </c>
      <c r="D7" s="9">
        <v>240</v>
      </c>
      <c r="E7" s="12"/>
      <c r="F7" s="12">
        <f t="shared" si="0"/>
        <v>0</v>
      </c>
    </row>
    <row r="8" spans="1:6" ht="58" customHeight="1">
      <c r="A8" s="11">
        <v>7.5</v>
      </c>
      <c r="B8" s="9" t="s">
        <v>132</v>
      </c>
      <c r="C8" s="9" t="s">
        <v>53</v>
      </c>
      <c r="D8" s="9">
        <v>240</v>
      </c>
      <c r="E8" s="12"/>
      <c r="F8" s="12">
        <f t="shared" si="0"/>
        <v>0</v>
      </c>
    </row>
    <row r="9" spans="1:6" ht="58" customHeight="1">
      <c r="A9" s="11">
        <v>7.6</v>
      </c>
      <c r="B9" s="9" t="s">
        <v>133</v>
      </c>
      <c r="C9" s="9" t="s">
        <v>53</v>
      </c>
      <c r="D9" s="9">
        <v>240</v>
      </c>
      <c r="E9" s="12"/>
      <c r="F9" s="12">
        <f t="shared" si="0"/>
        <v>0</v>
      </c>
    </row>
    <row r="10" spans="1:6" ht="53.15" customHeight="1">
      <c r="A10" s="11">
        <v>7.7</v>
      </c>
      <c r="B10" s="9" t="s">
        <v>134</v>
      </c>
      <c r="C10" s="9" t="s">
        <v>34</v>
      </c>
      <c r="D10" s="9">
        <v>12</v>
      </c>
      <c r="E10" s="12"/>
      <c r="F10" s="12">
        <f t="shared" si="0"/>
        <v>0</v>
      </c>
    </row>
    <row r="11" spans="1:6" ht="49" customHeight="1">
      <c r="A11" s="11">
        <v>7.8</v>
      </c>
      <c r="B11" s="9" t="s">
        <v>135</v>
      </c>
      <c r="C11" s="9" t="s">
        <v>34</v>
      </c>
      <c r="D11" s="9">
        <v>12</v>
      </c>
      <c r="E11" s="12"/>
      <c r="F11" s="12">
        <f t="shared" si="0"/>
        <v>0</v>
      </c>
    </row>
    <row r="12" spans="1:6" ht="53.15" customHeight="1">
      <c r="A12" s="11">
        <v>7.9</v>
      </c>
      <c r="B12" s="9" t="s">
        <v>136</v>
      </c>
      <c r="C12" s="9" t="s">
        <v>137</v>
      </c>
      <c r="D12" s="9">
        <v>4</v>
      </c>
      <c r="E12" s="12"/>
      <c r="F12" s="12">
        <f t="shared" si="0"/>
        <v>0</v>
      </c>
    </row>
    <row r="13" spans="1:6" ht="59.15" customHeight="1">
      <c r="A13" s="18">
        <v>7.1</v>
      </c>
      <c r="B13" s="9" t="s">
        <v>138</v>
      </c>
      <c r="C13" s="9" t="s">
        <v>14</v>
      </c>
      <c r="D13" s="9">
        <v>1</v>
      </c>
      <c r="E13" s="12"/>
      <c r="F13" s="12">
        <f t="shared" si="0"/>
        <v>0</v>
      </c>
    </row>
    <row r="14" spans="1:6" ht="55" customHeight="1">
      <c r="A14" s="18">
        <v>7.11</v>
      </c>
      <c r="B14" s="9" t="s">
        <v>139</v>
      </c>
      <c r="C14" s="9" t="s">
        <v>116</v>
      </c>
      <c r="D14" s="9">
        <v>1</v>
      </c>
      <c r="E14" s="12"/>
      <c r="F14" s="12">
        <f t="shared" si="0"/>
        <v>0</v>
      </c>
    </row>
    <row r="15" spans="1:6" ht="53.15" customHeight="1">
      <c r="A15" s="18">
        <v>7.12</v>
      </c>
      <c r="B15" s="9" t="s">
        <v>140</v>
      </c>
      <c r="C15" s="9" t="s">
        <v>14</v>
      </c>
      <c r="D15" s="9">
        <v>1</v>
      </c>
      <c r="E15" s="12"/>
      <c r="F15" s="12">
        <f t="shared" si="0"/>
        <v>0</v>
      </c>
    </row>
    <row r="16" spans="1:6" ht="15" thickBot="1"/>
    <row r="17" spans="1:6" ht="15" thickBot="1">
      <c r="A17" s="60" t="s">
        <v>80</v>
      </c>
      <c r="B17" s="61"/>
      <c r="C17" s="61"/>
      <c r="D17" s="61"/>
      <c r="E17" s="62"/>
      <c r="F17" s="40">
        <f>SUM(F4:F16)</f>
        <v>0</v>
      </c>
    </row>
    <row r="19" spans="1:6">
      <c r="A19" s="45" t="s">
        <v>233</v>
      </c>
      <c r="B19" s="46"/>
      <c r="C19" s="47" t="s">
        <v>232</v>
      </c>
      <c r="D19" s="51">
        <f ca="1">TODAY()</f>
        <v>46269</v>
      </c>
      <c r="E19" s="45"/>
      <c r="F19"/>
    </row>
    <row r="20" spans="1:6">
      <c r="A20" s="48" t="s">
        <v>234</v>
      </c>
      <c r="B20" s="49"/>
      <c r="C20" s="64" t="s">
        <v>232</v>
      </c>
      <c r="D20" s="64"/>
      <c r="E20" s="64"/>
      <c r="F20"/>
    </row>
    <row r="21" spans="1:6">
      <c r="A21" s="45" t="s">
        <v>235</v>
      </c>
      <c r="B21" s="46"/>
      <c r="C21" s="47" t="s">
        <v>232</v>
      </c>
      <c r="D21" s="47"/>
      <c r="E21" s="45"/>
      <c r="F21"/>
    </row>
    <row r="22" spans="1:6">
      <c r="A22" s="48" t="s">
        <v>236</v>
      </c>
      <c r="B22" s="49"/>
      <c r="C22" s="50" t="s">
        <v>232</v>
      </c>
      <c r="D22" s="50"/>
      <c r="E22" s="48"/>
      <c r="F22"/>
    </row>
  </sheetData>
  <mergeCells count="3">
    <mergeCell ref="A1:F1"/>
    <mergeCell ref="A17:E17"/>
    <mergeCell ref="C20:E20"/>
  </mergeCells>
  <pageMargins left="0.75" right="0.75" top="1" bottom="1" header="0.5" footer="0.5"/>
  <pageSetup scale="5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76EE-0F54-491E-8DE8-C3EEA790F013}">
  <sheetPr>
    <pageSetUpPr fitToPage="1"/>
  </sheetPr>
  <dimension ref="A1:F24"/>
  <sheetViews>
    <sheetView showGridLines="0" zoomScale="80" zoomScaleNormal="80" workbookViewId="0">
      <pane ySplit="5" topLeftCell="A6" activePane="bottomLeft" state="frozen"/>
      <selection activeCell="G13" sqref="G13"/>
      <selection pane="bottomLeft" activeCell="B17" sqref="B17"/>
    </sheetView>
  </sheetViews>
  <sheetFormatPr defaultRowHeight="14.5"/>
  <cols>
    <col min="1" max="1" width="12" style="6" customWidth="1"/>
    <col min="2" max="2" width="92" style="6" customWidth="1"/>
    <col min="3" max="4" width="14" style="6" customWidth="1"/>
    <col min="5" max="5" width="16" style="6" customWidth="1"/>
    <col min="6" max="6" width="18" style="6" customWidth="1"/>
  </cols>
  <sheetData>
    <row r="1" spans="1:6" ht="26.15" customHeight="1" thickBot="1">
      <c r="A1" s="57" t="s">
        <v>218</v>
      </c>
      <c r="B1" s="58"/>
      <c r="C1" s="58"/>
      <c r="D1" s="58"/>
      <c r="E1" s="58"/>
      <c r="F1" s="59"/>
    </row>
    <row r="3" spans="1:6" ht="48" customHeight="1">
      <c r="A3" s="63" t="s">
        <v>219</v>
      </c>
      <c r="B3" s="63"/>
      <c r="C3" s="63"/>
      <c r="D3" s="63"/>
      <c r="E3" s="63"/>
      <c r="F3" s="63"/>
    </row>
    <row r="4" spans="1:6" ht="15.5" customHeight="1" thickBot="1"/>
    <row r="5" spans="1:6" ht="15" thickBot="1">
      <c r="A5" s="5" t="s">
        <v>8</v>
      </c>
      <c r="B5" s="5" t="s">
        <v>2</v>
      </c>
      <c r="C5" s="5" t="s">
        <v>9</v>
      </c>
      <c r="D5" s="5" t="s">
        <v>10</v>
      </c>
      <c r="E5" s="5" t="s">
        <v>11</v>
      </c>
      <c r="F5" s="5" t="s">
        <v>3</v>
      </c>
    </row>
    <row r="6" spans="1:6" ht="29" customHeight="1">
      <c r="A6" s="11">
        <v>8.1</v>
      </c>
      <c r="B6" s="9" t="s">
        <v>220</v>
      </c>
      <c r="C6" s="9" t="s">
        <v>53</v>
      </c>
      <c r="D6" s="9">
        <v>60</v>
      </c>
      <c r="E6" s="12"/>
      <c r="F6" s="12">
        <f t="shared" ref="F6:F17" si="0">IFERROR(D6*E6,"")</f>
        <v>0</v>
      </c>
    </row>
    <row r="7" spans="1:6" ht="41.5" customHeight="1">
      <c r="A7" s="11">
        <v>8.1999999999999993</v>
      </c>
      <c r="B7" s="9" t="s">
        <v>221</v>
      </c>
      <c r="C7" s="9" t="s">
        <v>53</v>
      </c>
      <c r="D7" s="9">
        <v>60</v>
      </c>
      <c r="E7" s="12"/>
      <c r="F7" s="12">
        <f t="shared" si="0"/>
        <v>0</v>
      </c>
    </row>
    <row r="8" spans="1:6" ht="41.5" customHeight="1">
      <c r="A8" s="11">
        <v>8.3000000000000007</v>
      </c>
      <c r="B8" s="44" t="s">
        <v>111</v>
      </c>
      <c r="C8" s="56" t="s">
        <v>53</v>
      </c>
      <c r="D8" s="56">
        <v>60</v>
      </c>
      <c r="E8" s="52"/>
      <c r="F8" s="85">
        <f>IFERROR(D8*E8,"")</f>
        <v>0</v>
      </c>
    </row>
    <row r="9" spans="1:6" ht="41.5" customHeight="1">
      <c r="A9" s="11">
        <v>8.4</v>
      </c>
      <c r="B9" s="44" t="s">
        <v>112</v>
      </c>
      <c r="C9" s="56" t="s">
        <v>53</v>
      </c>
      <c r="D9" s="56">
        <v>60</v>
      </c>
      <c r="E9" s="52"/>
      <c r="F9" s="85">
        <f>IFERROR(D9*E9,"")</f>
        <v>0</v>
      </c>
    </row>
    <row r="10" spans="1:6" ht="33" customHeight="1">
      <c r="A10" s="11">
        <v>8.5</v>
      </c>
      <c r="B10" s="9" t="s">
        <v>222</v>
      </c>
      <c r="C10" s="9" t="s">
        <v>68</v>
      </c>
      <c r="D10" s="9">
        <v>60</v>
      </c>
      <c r="E10" s="12"/>
      <c r="F10" s="12">
        <f t="shared" si="0"/>
        <v>0</v>
      </c>
    </row>
    <row r="11" spans="1:6" ht="23.5" customHeight="1">
      <c r="A11" s="11">
        <v>8.6</v>
      </c>
      <c r="B11" s="43" t="s">
        <v>223</v>
      </c>
      <c r="C11" s="9" t="s">
        <v>68</v>
      </c>
      <c r="D11" s="9">
        <v>60</v>
      </c>
      <c r="E11" s="12"/>
      <c r="F11" s="12">
        <f t="shared" si="0"/>
        <v>0</v>
      </c>
    </row>
    <row r="12" spans="1:6" ht="22.5" customHeight="1">
      <c r="A12" s="11">
        <v>8.6999999999999993</v>
      </c>
      <c r="B12" s="9" t="s">
        <v>224</v>
      </c>
      <c r="C12" s="9" t="s">
        <v>68</v>
      </c>
      <c r="D12" s="9">
        <v>60</v>
      </c>
      <c r="E12" s="12"/>
      <c r="F12" s="12">
        <f t="shared" si="0"/>
        <v>0</v>
      </c>
    </row>
    <row r="13" spans="1:6" ht="33" customHeight="1">
      <c r="A13" s="11">
        <v>8.8000000000000007</v>
      </c>
      <c r="B13" s="9" t="s">
        <v>225</v>
      </c>
      <c r="C13" s="9" t="s">
        <v>68</v>
      </c>
      <c r="D13" s="9">
        <v>60</v>
      </c>
      <c r="E13" s="12"/>
      <c r="F13" s="12">
        <f t="shared" si="0"/>
        <v>0</v>
      </c>
    </row>
    <row r="14" spans="1:6" ht="25" customHeight="1">
      <c r="A14" s="11">
        <v>8.9</v>
      </c>
      <c r="B14" s="9" t="s">
        <v>226</v>
      </c>
      <c r="C14" s="9" t="s">
        <v>53</v>
      </c>
      <c r="D14" s="9">
        <v>60</v>
      </c>
      <c r="E14" s="12"/>
      <c r="F14" s="12">
        <f t="shared" si="0"/>
        <v>0</v>
      </c>
    </row>
    <row r="15" spans="1:6" ht="29.5" customHeight="1">
      <c r="A15" s="18">
        <v>8.1</v>
      </c>
      <c r="B15" s="9" t="s">
        <v>227</v>
      </c>
      <c r="C15" s="9" t="s">
        <v>53</v>
      </c>
      <c r="D15" s="9">
        <v>60</v>
      </c>
      <c r="E15" s="12"/>
      <c r="F15" s="12">
        <f t="shared" si="0"/>
        <v>0</v>
      </c>
    </row>
    <row r="16" spans="1:6" ht="28.5" customHeight="1">
      <c r="A16" s="18">
        <v>8.11</v>
      </c>
      <c r="B16" s="9" t="s">
        <v>228</v>
      </c>
      <c r="C16" s="9" t="s">
        <v>229</v>
      </c>
      <c r="D16" s="9">
        <v>60</v>
      </c>
      <c r="E16" s="12"/>
      <c r="F16" s="12">
        <f t="shared" si="0"/>
        <v>0</v>
      </c>
    </row>
    <row r="17" spans="1:6" ht="29.5" customHeight="1">
      <c r="A17" s="18">
        <v>8.1199999999999992</v>
      </c>
      <c r="B17" s="9" t="s">
        <v>230</v>
      </c>
      <c r="C17" s="9" t="s">
        <v>229</v>
      </c>
      <c r="D17" s="9">
        <v>60</v>
      </c>
      <c r="E17" s="12"/>
      <c r="F17" s="12">
        <f t="shared" si="0"/>
        <v>0</v>
      </c>
    </row>
    <row r="18" spans="1:6" ht="15" thickBot="1"/>
    <row r="19" spans="1:6" ht="15" thickBot="1">
      <c r="A19" s="60" t="s">
        <v>80</v>
      </c>
      <c r="B19" s="61"/>
      <c r="C19" s="61"/>
      <c r="D19" s="61"/>
      <c r="E19" s="62"/>
      <c r="F19" s="40">
        <f>SUM(F6:F18)</f>
        <v>0</v>
      </c>
    </row>
    <row r="21" spans="1:6">
      <c r="A21" s="45" t="s">
        <v>233</v>
      </c>
      <c r="B21" s="46"/>
      <c r="C21" s="47" t="s">
        <v>232</v>
      </c>
      <c r="D21" s="51">
        <f ca="1">TODAY()</f>
        <v>46269</v>
      </c>
      <c r="E21" s="45"/>
      <c r="F21"/>
    </row>
    <row r="22" spans="1:6">
      <c r="A22" s="48" t="s">
        <v>234</v>
      </c>
      <c r="B22" s="49"/>
      <c r="C22" s="64" t="s">
        <v>232</v>
      </c>
      <c r="D22" s="64"/>
      <c r="E22" s="64"/>
      <c r="F22"/>
    </row>
    <row r="23" spans="1:6">
      <c r="A23" s="45" t="s">
        <v>235</v>
      </c>
      <c r="B23" s="46"/>
      <c r="C23" s="47" t="s">
        <v>232</v>
      </c>
      <c r="D23" s="47"/>
      <c r="E23" s="45"/>
      <c r="F23"/>
    </row>
    <row r="24" spans="1:6">
      <c r="A24" s="48" t="s">
        <v>236</v>
      </c>
      <c r="B24" s="49"/>
      <c r="C24" s="50" t="s">
        <v>232</v>
      </c>
      <c r="D24" s="50"/>
      <c r="E24" s="48"/>
      <c r="F24"/>
    </row>
  </sheetData>
  <mergeCells count="4">
    <mergeCell ref="A1:F1"/>
    <mergeCell ref="A19:E19"/>
    <mergeCell ref="A3:F3"/>
    <mergeCell ref="C22:E22"/>
  </mergeCells>
  <pageMargins left="0.75" right="0.75" top="1" bottom="1" header="0.5" footer="0.5"/>
  <pageSetup scale="53" orientation="portrait"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vt:lpstr>
      <vt:lpstr>Bill 1 - P&amp;G</vt:lpstr>
      <vt:lpstr>Bill 2 - Civil Works</vt:lpstr>
      <vt:lpstr>Bill 3 - SHS</vt:lpstr>
      <vt:lpstr>Bill 4 - Earthing</vt:lpstr>
      <vt:lpstr>Bill 5 - Telecoms</vt:lpstr>
      <vt:lpstr>Bill 6 - Testing</vt:lpstr>
      <vt:lpstr>Bill 7 - O&amp;M</vt:lpstr>
      <vt:lpstr>Bill 8- Enclosure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Akani Masinge</dc:creator>
  <cp:keywords/>
  <dc:description/>
  <cp:lastModifiedBy>Akani Masinge</cp:lastModifiedBy>
  <cp:revision/>
  <cp:lastPrinted>2026-08-26T06:47:01Z</cp:lastPrinted>
  <dcterms:created xsi:type="dcterms:W3CDTF">2026-08-11T11:59:39Z</dcterms:created>
  <dcterms:modified xsi:type="dcterms:W3CDTF">2026-09-04T08:35:56Z</dcterms:modified>
  <cp:category/>
  <cp:contentStatus/>
</cp:coreProperties>
</file>