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9"/>
  <workbookPr/>
  <mc:AlternateContent xmlns:mc="http://schemas.openxmlformats.org/markup-compatibility/2006">
    <mc:Choice Requires="x15">
      <x15ac:absPath xmlns:x15ac="http://schemas.microsoft.com/office/spreadsheetml/2010/11/ac" url="/Users/kgothatsombombi/Desktop/TZANEEN/DDR/"/>
    </mc:Choice>
  </mc:AlternateContent>
  <xr:revisionPtr revIDLastSave="0" documentId="13_ncr:1_{E23CDC86-F562-4C45-8BA5-6DA469488562}" xr6:coauthVersionLast="47" xr6:coauthVersionMax="47" xr10:uidLastSave="{00000000-0000-0000-0000-000000000000}"/>
  <bookViews>
    <workbookView xWindow="60" yWindow="740" windowWidth="29040" windowHeight="15840" activeTab="13" xr2:uid="{00000000-000D-0000-FFFF-FFFF00000000}"/>
  </bookViews>
  <sheets>
    <sheet name="1200" sheetId="7" r:id="rId1"/>
    <sheet name="1300" sheetId="9" r:id="rId2"/>
    <sheet name="1400" sheetId="8" r:id="rId3"/>
    <sheet name="1500" sheetId="10" r:id="rId4"/>
    <sheet name="1700" sheetId="11" r:id="rId5"/>
    <sheet name="1800" sheetId="12" r:id="rId6"/>
    <sheet name="2200" sheetId="15" r:id="rId7"/>
    <sheet name="2300" sheetId="16" r:id="rId8"/>
    <sheet name="3400" sheetId="17" r:id="rId9"/>
    <sheet name="4200" sheetId="18" r:id="rId10"/>
    <sheet name="5100" sheetId="19" r:id="rId11"/>
    <sheet name="5200" sheetId="20" r:id="rId12"/>
    <sheet name="Petanenge" sheetId="14" r:id="rId13"/>
    <sheet name="Summary" sheetId="6" r:id="rId14"/>
  </sheets>
  <definedNames>
    <definedName name="_xlnm.Print_Area" localSheetId="0">'1200'!$A$1:$F$22</definedName>
    <definedName name="_xlnm.Print_Area" localSheetId="6">'2200'!$A$1:$G$9</definedName>
    <definedName name="_xlnm.Print_Area" localSheetId="13">Summary!$B$1:$E$39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4" i="6" l="1"/>
  <c r="B2" i="6"/>
  <c r="A2" i="14"/>
  <c r="A3" i="14"/>
  <c r="A1" i="14"/>
  <c r="A2" i="20"/>
  <c r="A3" i="20"/>
  <c r="A1" i="20"/>
  <c r="A2" i="19"/>
  <c r="A3" i="19"/>
  <c r="A1" i="19"/>
  <c r="A2" i="18"/>
  <c r="A3" i="18"/>
  <c r="A1" i="18"/>
  <c r="A2" i="17"/>
  <c r="A3" i="17"/>
  <c r="A1" i="17"/>
  <c r="A2" i="16"/>
  <c r="A3" i="16"/>
  <c r="A1" i="16"/>
  <c r="A3" i="15"/>
  <c r="A2" i="15"/>
  <c r="A1" i="15"/>
  <c r="A1" i="12"/>
  <c r="A1" i="11"/>
  <c r="A2" i="10"/>
  <c r="A1" i="10"/>
  <c r="A1" i="8"/>
  <c r="A1" i="9"/>
  <c r="C20" i="6" l="1"/>
  <c r="E17" i="20" l="1"/>
  <c r="G20" i="20"/>
  <c r="D25" i="6" s="1"/>
  <c r="G9" i="19"/>
  <c r="D24" i="6" s="1"/>
  <c r="G9" i="18"/>
  <c r="D23" i="6" s="1"/>
  <c r="D8" i="17"/>
  <c r="F10" i="17" s="1"/>
  <c r="D22" i="6" s="1"/>
  <c r="G10" i="16" l="1"/>
  <c r="D21" i="6" s="1"/>
  <c r="G9" i="15"/>
  <c r="D20" i="6" s="1"/>
  <c r="G131" i="14"/>
  <c r="G130" i="14"/>
  <c r="G129" i="14"/>
  <c r="G128" i="14"/>
  <c r="G127" i="14"/>
  <c r="G126" i="14"/>
  <c r="G125" i="14"/>
  <c r="G124" i="14"/>
  <c r="G121" i="14"/>
  <c r="G120" i="14"/>
  <c r="G119" i="14"/>
  <c r="G118" i="14"/>
  <c r="G117" i="14"/>
  <c r="G116" i="14"/>
  <c r="G115" i="14"/>
  <c r="G114" i="14"/>
  <c r="G113" i="14"/>
  <c r="G112" i="14"/>
  <c r="G111" i="14"/>
  <c r="G110" i="14"/>
  <c r="G109" i="14"/>
  <c r="G108" i="14"/>
  <c r="G107" i="14"/>
  <c r="G106" i="14"/>
  <c r="G105" i="14"/>
  <c r="G104" i="14"/>
  <c r="G103" i="14"/>
  <c r="G102" i="14"/>
  <c r="G101" i="14"/>
  <c r="G100" i="14"/>
  <c r="G99" i="14"/>
  <c r="G98" i="14"/>
  <c r="G97" i="14"/>
  <c r="G96" i="14"/>
  <c r="G95" i="14"/>
  <c r="G94" i="14"/>
  <c r="G91" i="14"/>
  <c r="G90" i="14"/>
  <c r="G89" i="14"/>
  <c r="G88" i="14"/>
  <c r="G87" i="14"/>
  <c r="G86" i="14"/>
  <c r="G85" i="14"/>
  <c r="E84" i="14"/>
  <c r="G84" i="14" s="1"/>
  <c r="G83" i="14"/>
  <c r="G82" i="14"/>
  <c r="G81" i="14"/>
  <c r="G80" i="14"/>
  <c r="G79" i="14"/>
  <c r="G78" i="14"/>
  <c r="G77" i="14"/>
  <c r="G76" i="14"/>
  <c r="G73" i="14"/>
  <c r="G72" i="14"/>
  <c r="G71" i="14"/>
  <c r="G70" i="14"/>
  <c r="G69" i="14"/>
  <c r="G68" i="14"/>
  <c r="G67" i="14"/>
  <c r="G64" i="14"/>
  <c r="G63" i="14"/>
  <c r="G62" i="14"/>
  <c r="G61" i="14"/>
  <c r="G60" i="14"/>
  <c r="G59" i="14"/>
  <c r="G26" i="14"/>
  <c r="G12" i="14"/>
  <c r="G9" i="14"/>
  <c r="D26" i="6" s="1"/>
  <c r="D32" i="6" l="1"/>
  <c r="G123" i="14"/>
  <c r="D31" i="6" s="1"/>
  <c r="G75" i="14"/>
  <c r="D29" i="6" s="1"/>
  <c r="G93" i="14"/>
  <c r="D30" i="6" s="1"/>
  <c r="G66" i="14"/>
  <c r="D28" i="6" s="1"/>
  <c r="D27" i="6"/>
  <c r="C19" i="6"/>
  <c r="C18" i="6"/>
  <c r="A2" i="11" l="1"/>
  <c r="A3" i="11"/>
  <c r="A2" i="12"/>
  <c r="A3" i="12"/>
  <c r="F45" i="11"/>
  <c r="D19" i="6" s="1"/>
  <c r="F20" i="7"/>
  <c r="F18" i="7"/>
  <c r="F19" i="7"/>
  <c r="A2" i="9"/>
  <c r="F11" i="7"/>
  <c r="F42" i="10" l="1"/>
  <c r="D18" i="6" s="1"/>
  <c r="D34" i="6" s="1"/>
  <c r="F41" i="9"/>
  <c r="D12" i="6" s="1"/>
  <c r="D70" i="8" l="1"/>
  <c r="A55" i="8"/>
  <c r="F50" i="8"/>
  <c r="F49" i="8"/>
  <c r="F46" i="8"/>
  <c r="D47" i="8" s="1"/>
  <c r="A31" i="8"/>
  <c r="A2" i="8"/>
  <c r="F12" i="7"/>
  <c r="F8" i="7"/>
  <c r="D9" i="7" l="1"/>
  <c r="F47" i="8"/>
  <c r="D51" i="8"/>
  <c r="F29" i="8"/>
  <c r="F35" i="8" s="1"/>
  <c r="D14" i="7"/>
  <c r="D11" i="6" l="1"/>
  <c r="F58" i="8"/>
  <c r="F83" i="8" l="1"/>
  <c r="D13" i="6" s="1"/>
  <c r="D15" i="6" l="1"/>
  <c r="D35" i="6" l="1"/>
  <c r="D36" i="6" s="1"/>
  <c r="D37" i="6" l="1"/>
  <c r="D38" i="6" l="1"/>
  <c r="D39" i="6" s="1"/>
</calcChain>
</file>

<file path=xl/sharedStrings.xml><?xml version="1.0" encoding="utf-8"?>
<sst xmlns="http://schemas.openxmlformats.org/spreadsheetml/2006/main" count="895" uniqueCount="422">
  <si>
    <t>Item Type</t>
  </si>
  <si>
    <t>Description</t>
  </si>
  <si>
    <t>Unit</t>
  </si>
  <si>
    <t>Quantity</t>
  </si>
  <si>
    <t>Rate</t>
  </si>
  <si>
    <t>Amount
R</t>
  </si>
  <si>
    <t>Section</t>
  </si>
  <si>
    <t>5200</t>
  </si>
  <si>
    <t>GABIONS</t>
  </si>
  <si>
    <t>Label</t>
  </si>
  <si>
    <t>Header2</t>
  </si>
  <si>
    <t>52.01</t>
  </si>
  <si>
    <t>Foundation trench excavation and backfilling:</t>
  </si>
  <si>
    <t>Item</t>
  </si>
  <si>
    <t>(a)</t>
  </si>
  <si>
    <t>In solid rock (material which requires blasting)</t>
  </si>
  <si>
    <t>m³</t>
  </si>
  <si>
    <t>(b)</t>
  </si>
  <si>
    <t>In all other classes of material</t>
  </si>
  <si>
    <t>52.02</t>
  </si>
  <si>
    <t>Surface preparation for bedding of gabions</t>
  </si>
  <si>
    <t>m²</t>
  </si>
  <si>
    <t>52.03</t>
  </si>
  <si>
    <t>Gabions:</t>
  </si>
  <si>
    <t>(i)</t>
  </si>
  <si>
    <t>1.0m wide x 1.0m deep with length between 1.0m and 4.0m</t>
  </si>
  <si>
    <t>(ii)</t>
  </si>
  <si>
    <t>1.0m wide x 0.5m deep with length between 1.0m and 4.0m</t>
  </si>
  <si>
    <t>(c)</t>
  </si>
  <si>
    <t>Galvanized gabion mattresses, Class A  80x80mm mesh, 2.7mm diameter wire and 600mm diaphragm spacing</t>
  </si>
  <si>
    <t>6m long x 2m wide x 300mm deep</t>
  </si>
  <si>
    <t>52.04</t>
  </si>
  <si>
    <t>Filter fabric "Kaymat U 34", 270 g/m² or approved equal</t>
  </si>
  <si>
    <t>6100</t>
  </si>
  <si>
    <t>FOUNDATIONS FOR STRUCTURES</t>
  </si>
  <si>
    <t>Sum</t>
  </si>
  <si>
    <t>61.01</t>
  </si>
  <si>
    <t>Additional foundation investigations</t>
  </si>
  <si>
    <t>Prov Sum</t>
  </si>
  <si>
    <t>B61.02</t>
  </si>
  <si>
    <t>Excavation:</t>
  </si>
  <si>
    <t>Note:</t>
  </si>
  <si>
    <t>Excavation quantities allow for 500mm working space around perimeter of excavations and include excavations required for the removal of that part of the existing culvert extending into the new road formation only. Excavations required for the removal of part or whole of the existing culvert outside the new road formation shall be measured and paid for under the relevant earthworks item in the Roadworks Schedule.</t>
  </si>
  <si>
    <t>Excavating soft material situated within the following successive depth ranges:</t>
  </si>
  <si>
    <t>0 m up to 2 m</t>
  </si>
  <si>
    <t>Exceeding 2 m and up to 4 m</t>
  </si>
  <si>
    <t>(iii)</t>
  </si>
  <si>
    <t>Exceeding 4 m and up to 6 m</t>
  </si>
  <si>
    <t>(iv)</t>
  </si>
  <si>
    <t>Exceeding 6 m and up to 8 m</t>
  </si>
  <si>
    <t>(v)</t>
  </si>
  <si>
    <t>Exceeding 8 m and up to 10 m</t>
  </si>
  <si>
    <t>Extra over sub-item 61.02(a) for 
excavation in hard material irrespective of depth (provisional)</t>
  </si>
  <si>
    <t>Extra over sub-item 61.02(a) for additional excavation required by the engineer after the excavation has been completed (provisional)</t>
  </si>
  <si>
    <t>(d)</t>
  </si>
  <si>
    <t>Extra over sub-item 61.02(a) for 
excavation by hand (provisional)</t>
  </si>
  <si>
    <t>61.03</t>
  </si>
  <si>
    <t>Access and drainage:</t>
  </si>
  <si>
    <t>Access</t>
  </si>
  <si>
    <t>lump sum</t>
  </si>
  <si>
    <t>61.04</t>
  </si>
  <si>
    <t>Backfill to excavations utilising:</t>
  </si>
  <si>
    <t>Material from the excavation</t>
  </si>
  <si>
    <t>Imported material</t>
  </si>
  <si>
    <t>Soil cement (provisional)</t>
  </si>
  <si>
    <t>61.05</t>
  </si>
  <si>
    <t>Fill within restricted areas (extra over item 33.01) - No separate payment will be made</t>
  </si>
  <si>
    <t>61.06</t>
  </si>
  <si>
    <t>Overhaul in excess of 1,0 km on excavated material and on material imported for backfill, foundation fill and fill for caissons</t>
  </si>
  <si>
    <t>m³km</t>
  </si>
  <si>
    <t>61.07</t>
  </si>
  <si>
    <t>Overbreak in excavation in hard material (Provisional)</t>
  </si>
  <si>
    <t>61.08</t>
  </si>
  <si>
    <t>Foundation fill consisting of:</t>
  </si>
  <si>
    <t>Rock fill (provisional)</t>
  </si>
  <si>
    <t>Crushed-stone fill (provisional)</t>
  </si>
  <si>
    <t>Mass concrete class 15/38</t>
  </si>
  <si>
    <t>m</t>
  </si>
  <si>
    <t>(e)</t>
  </si>
  <si>
    <t>Concrete screed class 15/19</t>
  </si>
  <si>
    <t>75mm thick to culvert barrel, cut-off walls and wingwalls</t>
  </si>
  <si>
    <t>61.11</t>
  </si>
  <si>
    <t>Drilling of holes:</t>
  </si>
  <si>
    <t>35mm diameter up to 2.5m long 
percussion drilled holes into rock formation (Provisional)</t>
  </si>
  <si>
    <t>61.13</t>
  </si>
  <si>
    <t>Dowel bars:</t>
  </si>
  <si>
    <t>20mm diameter high-yield stress hot-rolled, deformed steel bars up to 3.2m long, cement grouted into rock formation (provisional)</t>
  </si>
  <si>
    <t>kg</t>
  </si>
  <si>
    <t>61.14</t>
  </si>
  <si>
    <t>Foundation lining to sides of rock excavation, consisting of 0.25mm thick polyethylene sheeting (provisional)</t>
  </si>
  <si>
    <t>B61.51</t>
  </si>
  <si>
    <t>Lateral support to excavations</t>
  </si>
  <si>
    <t>0 to 5m depth</t>
  </si>
  <si>
    <t>5 to 10m depth</t>
  </si>
  <si>
    <t>6200</t>
  </si>
  <si>
    <t>FALSEWORK, FORMWORK AND CONCRETE FINISH</t>
  </si>
  <si>
    <t>62.02</t>
  </si>
  <si>
    <t>Vertical formwork to provide:</t>
  </si>
  <si>
    <t>Class F1 surface finish to</t>
  </si>
  <si>
    <t>Concealed surfaces of culvert barrel, wingwalls and stop ends at expansion joints</t>
  </si>
  <si>
    <t>Class F2 surface finish to</t>
  </si>
  <si>
    <t>Exposed surfaces of culvert barrel, headwalls and wingwalls</t>
  </si>
  <si>
    <t>62.03</t>
  </si>
  <si>
    <t>Horizontal formwork to provide:</t>
  </si>
  <si>
    <t>Class F2 surface finish  to</t>
  </si>
  <si>
    <t>Roof slab of culvert barrel</t>
  </si>
  <si>
    <t>B62.04</t>
  </si>
  <si>
    <t>Inclined formwork to provide:</t>
  </si>
  <si>
    <t>Haunches to culvert barrel roof slab</t>
  </si>
  <si>
    <t>6300</t>
  </si>
  <si>
    <t>STEEL REINFORCEMENT FOR STRUCTURES</t>
  </si>
  <si>
    <t>63.01</t>
  </si>
  <si>
    <t>Steel reinforcement for:</t>
  </si>
  <si>
    <t>Foundations, culvert barrel, wingwalls, headwalls and apron slabs</t>
  </si>
  <si>
    <t>Mild steel bars (hot-rolled, plain)</t>
  </si>
  <si>
    <t>t</t>
  </si>
  <si>
    <t>High-yield stress steel bars (hot-rolled, deformed)</t>
  </si>
  <si>
    <t>Welded steel fabric in apron slabs</t>
  </si>
  <si>
    <t>6400</t>
  </si>
  <si>
    <t>CONCRETE FOR STRUCTURES</t>
  </si>
  <si>
    <t>64.01</t>
  </si>
  <si>
    <t>Cast in situ concrete:</t>
  </si>
  <si>
    <t>Durability concrete (Class W)</t>
  </si>
  <si>
    <t>Class W30/19 in foundations, culvert barrel, wingwalls, headwalls and apron slabs</t>
  </si>
  <si>
    <t>64.02</t>
  </si>
  <si>
    <t>Manufacturing precast concrete members</t>
  </si>
  <si>
    <t>Energy dissipaters, 175 x 175 x 350 high, concrete class W30/19</t>
  </si>
  <si>
    <t>No</t>
  </si>
  <si>
    <t>64.03</t>
  </si>
  <si>
    <t>Transporting and erecting precast concrete energy dissipaters of mass 26 kg each, placed on outlet apron as detailed on the drawing</t>
  </si>
  <si>
    <t>B64.07</t>
  </si>
  <si>
    <t>Curing of concrete:</t>
  </si>
  <si>
    <t>Barrel sections:</t>
  </si>
  <si>
    <t>Formed surfaces (tenderer to specify method of curing...........................................................)</t>
  </si>
  <si>
    <t>Unformed surfaces (tenderer to specify method of curing.....................................................)</t>
  </si>
  <si>
    <t>6600</t>
  </si>
  <si>
    <t>NO-FINES CONCRETE, JOINTS, BEARINGS, PARAPETS AND DRAINAGE FOR STRUCTURES</t>
  </si>
  <si>
    <t>66.06</t>
  </si>
  <si>
    <t>Filled joints:</t>
  </si>
  <si>
    <t>Depth greater than 150mm (measured per square metre)</t>
  </si>
  <si>
    <t>10mm thick bitumen impregnated fibre board to expansion joints to culvert barrel and between barrel and wingwalls and apron slab</t>
  </si>
  <si>
    <t>Depth equal or less than 150mm (measured per metre)</t>
  </si>
  <si>
    <t>10mm thick bitumen impregnated fibre board to expansion joints to apron slabs</t>
  </si>
  <si>
    <t>66.08</t>
  </si>
  <si>
    <t>Sealing of joints with:</t>
  </si>
  <si>
    <t>Two component gun-grade polysulphide sealant "Duracol G HM" or approved equal, 10x10mm to expansion joints as shown on the drawings</t>
  </si>
  <si>
    <t>Horizontal to barrel floor, barrel roof and apron slabs</t>
  </si>
  <si>
    <t>Vertical to barrel walls and between barrel and wingwalls</t>
  </si>
  <si>
    <t>66.14</t>
  </si>
  <si>
    <t>Dowels/guides:</t>
  </si>
  <si>
    <t>Galvanised mild steel dowels</t>
  </si>
  <si>
    <t>16mm diameter,1200 long, one half sleeved with end cap as detailed, between barrel end sections and apron slabs</t>
  </si>
  <si>
    <t>66.18</t>
  </si>
  <si>
    <t>Numbers for structures:</t>
  </si>
  <si>
    <t>Number plates</t>
  </si>
  <si>
    <t>Type 1 mounted onto concrete face of culvert headwall</t>
  </si>
  <si>
    <t>Type 1 onto type 2 mounting block positioned behind guardrail</t>
  </si>
  <si>
    <t>66.19</t>
  </si>
  <si>
    <t>Drainage pipes and weep holes:</t>
  </si>
  <si>
    <t>Weepholes in culvert barrel walls and wingwalls:</t>
  </si>
  <si>
    <t>75mm OD filled with no-fines concrete</t>
  </si>
  <si>
    <t>66.21</t>
  </si>
  <si>
    <t>Synthetic-fibre filter fabric:</t>
  </si>
  <si>
    <t>"KAYMAT U34" 270g/m² or approved equivalent (provisional)</t>
  </si>
  <si>
    <t>B66.28</t>
  </si>
  <si>
    <t>Drainage strips:</t>
  </si>
  <si>
    <t>Synthetic drainage strips,"Wickdrain GPA 250" with "Flownet" drainage core and a "Bidim A2" filter jacket or approved equal</t>
  </si>
  <si>
    <t>B66.30</t>
  </si>
  <si>
    <t>Joint protection plates:</t>
  </si>
  <si>
    <t>Galvanised mild steel cover plate 300mm wide x 1,6mm thick to filled joints in contact with soil to walls and deck slab, including fixing with concrete nails</t>
  </si>
  <si>
    <t>8100</t>
  </si>
  <si>
    <t>TESTING MATERIALS AND WORKMANSHIP</t>
  </si>
  <si>
    <t>B81.02</t>
  </si>
  <si>
    <t>Other special tests requested by the engineer</t>
  </si>
  <si>
    <t>Employer's contribution to concrete durability tests</t>
  </si>
  <si>
    <t>Tests for water absortivity</t>
  </si>
  <si>
    <t>Tests for oxygen permeability</t>
  </si>
  <si>
    <t>Tests for concrete cover</t>
  </si>
  <si>
    <t>Other tests</t>
  </si>
  <si>
    <t xml:space="preserve"> </t>
  </si>
  <si>
    <t>5400</t>
  </si>
  <si>
    <t>GUARDRAILS</t>
  </si>
  <si>
    <t>54.05</t>
  </si>
  <si>
    <t>Additional guardrail posts:</t>
  </si>
  <si>
    <t>50mm thick to wingwalls</t>
  </si>
  <si>
    <t>4200</t>
  </si>
  <si>
    <t>ASPHALT BASE AND SURFACING</t>
  </si>
  <si>
    <t>42.02</t>
  </si>
  <si>
    <t>Asphalt Surfacing :</t>
  </si>
  <si>
    <t>Continuosly graded asphalt (medium grade) 40mm nominal thickness using 60/70 penetration bitumen applied in two layers (levelling + final layer)</t>
  </si>
  <si>
    <t>SUB TOTAL</t>
  </si>
  <si>
    <t>g</t>
  </si>
  <si>
    <t>20mm diameter,1200 long, one half sleeved with end cap as detailed between barrel sections, complete as per drawings</t>
  </si>
  <si>
    <t>Wingwall footings, retaining wall and barrel floor slabs</t>
  </si>
  <si>
    <t>Wingwalls and apron slabs and retaining walls:</t>
  </si>
  <si>
    <t>Excavations:</t>
  </si>
  <si>
    <t>TOTAL CONTRACT VALUE</t>
  </si>
  <si>
    <t xml:space="preserve">Amount
</t>
  </si>
  <si>
    <t xml:space="preserve">Steel (800mm nominal height IPEAA 180 post welded to 300x300x16mm base plate, all galvanised, bolted to concrete plinths with 5No M16 3000mm long                 </t>
  </si>
  <si>
    <t xml:space="preserve">3400     </t>
  </si>
  <si>
    <t xml:space="preserve">PAVEMENT LAYERS OF GRAVEL MATERIAL              </t>
  </si>
  <si>
    <t xml:space="preserve">300 x 300mm Concrete guide blocks </t>
  </si>
  <si>
    <t>No'</t>
  </si>
  <si>
    <t xml:space="preserve">PITCHING, STONEWORK AND PROTECTION AGAINST EROSION                                               </t>
  </si>
  <si>
    <t xml:space="preserve">Stone pitching                                  </t>
  </si>
  <si>
    <t xml:space="preserve">(b) Grouted stone pitching                      </t>
  </si>
  <si>
    <t xml:space="preserve">     m²     </t>
  </si>
  <si>
    <t xml:space="preserve">CONCRETE KERBING, CONCRETE CHANNELLING, CHUTES AND DOWNPIPES, AND CONCRETE LININGS FOR OPEN DRAINS                         </t>
  </si>
  <si>
    <t>SECTION 1200</t>
  </si>
  <si>
    <t>SCHEDULE A : GENERAL</t>
  </si>
  <si>
    <t>ITEM</t>
  </si>
  <si>
    <t>DESCRIPTION</t>
  </si>
  <si>
    <t>UNIT</t>
  </si>
  <si>
    <t>QTY</t>
  </si>
  <si>
    <t xml:space="preserve"> RATE </t>
  </si>
  <si>
    <t xml:space="preserve"> AMOUNT </t>
  </si>
  <si>
    <t>1200</t>
  </si>
  <si>
    <t>GENERAL REQUIREMENTS AND PROVISIONS</t>
  </si>
  <si>
    <t>B12.03</t>
  </si>
  <si>
    <t>Provision for Relocation/Protection of Services</t>
  </si>
  <si>
    <t>(a) Allow a provisional sum for existing services to be relocated and/or protected as ordered  by the engineer</t>
  </si>
  <si>
    <t>(b) Handling cost and profit in respect of subitem B12.03(a)</t>
  </si>
  <si>
    <t>%</t>
  </si>
  <si>
    <t>B12.04</t>
  </si>
  <si>
    <t>Provision for a Community Liaison Officer</t>
  </si>
  <si>
    <t>(b) Provisional Sum for PSC</t>
  </si>
  <si>
    <t>(c) Handling costs and profit in respect of subitem B12.04(a) &amp;(b)</t>
  </si>
  <si>
    <t>B12.05</t>
  </si>
  <si>
    <t>(a) Health and Safety obligations</t>
  </si>
  <si>
    <t>Month</t>
  </si>
  <si>
    <t>PC Sum</t>
  </si>
  <si>
    <t>B12.06</t>
  </si>
  <si>
    <t>Supply and Install Contract Notice boards as instructed by the Engineer (as per drawing)</t>
  </si>
  <si>
    <t>No.</t>
  </si>
  <si>
    <t>TOTAL CARRIED TO SUMMARY</t>
  </si>
  <si>
    <t>SECTION 1300</t>
  </si>
  <si>
    <t xml:space="preserve">CONTRACTORS ESTABLISHMENT ON </t>
  </si>
  <si>
    <t>SITE AND GENERAL OBLIGATIONS</t>
  </si>
  <si>
    <t>The contractors general obligations</t>
  </si>
  <si>
    <t>Fixed obligations</t>
  </si>
  <si>
    <t>L/sum</t>
  </si>
  <si>
    <t>Value related obligations</t>
  </si>
  <si>
    <t>Time related obligations</t>
  </si>
  <si>
    <t>NB: The combined tendered total for subitem (a)</t>
  </si>
  <si>
    <t xml:space="preserve">(b) and (c) should not exceed 15% of the tender </t>
  </si>
  <si>
    <t xml:space="preserve">sum, excluding VAT. (refer to form H; </t>
  </si>
  <si>
    <t>CONTRACTORS ESTABLISHMENT ON SITE)</t>
  </si>
  <si>
    <t>B13.02</t>
  </si>
  <si>
    <t xml:space="preserve">Contractor's initial obligations in respect of the Occupational </t>
  </si>
  <si>
    <t>Health and Safety Act and Construction Regulations.</t>
  </si>
  <si>
    <t>Preparation of Health &amp; Safety Plan</t>
  </si>
  <si>
    <t>L/Sum</t>
  </si>
  <si>
    <t xml:space="preserve">Compilation of a Risk Assessment prior to </t>
  </si>
  <si>
    <t>commencement of Construction.</t>
  </si>
  <si>
    <t>Health &amp; safety induction training of employees</t>
  </si>
  <si>
    <t>month</t>
  </si>
  <si>
    <t>B13.04</t>
  </si>
  <si>
    <t xml:space="preserve">Submission of the Health and Safety File, and obtaining </t>
  </si>
  <si>
    <t>the construction permit</t>
  </si>
  <si>
    <t xml:space="preserve">The combined total tendered for Items B13.02, B13.03 </t>
  </si>
  <si>
    <t xml:space="preserve">and B13.04 shall not be less than 1% of the total tendered </t>
  </si>
  <si>
    <t>sum, excluding VAT.</t>
  </si>
  <si>
    <t>SECTION 1400</t>
  </si>
  <si>
    <t>HOUSING, OFFICES AND LABORATORIES FOR THE ENGINEER’S SITE PERSONNEL</t>
  </si>
  <si>
    <t>14.01</t>
  </si>
  <si>
    <t xml:space="preserve">Office and Laboratory </t>
  </si>
  <si>
    <t>Accommodation:</t>
  </si>
  <si>
    <r>
      <t>m</t>
    </r>
    <r>
      <rPr>
        <vertAlign val="superscript"/>
        <sz val="10"/>
        <rFont val="Arial"/>
        <family val="2"/>
      </rPr>
      <t>2</t>
    </r>
  </si>
  <si>
    <t>(c)  Open concrete working floors, 150mm thick</t>
  </si>
  <si>
    <t>(d)  Roof cover open concrete working floors</t>
  </si>
  <si>
    <t>(e)  Ablution units</t>
  </si>
  <si>
    <t>14.02</t>
  </si>
  <si>
    <t>Office and laboratory furniture:</t>
  </si>
  <si>
    <t>(a)   Chairs</t>
  </si>
  <si>
    <t>(d)   Desks, complete with drawers and locks</t>
  </si>
  <si>
    <t>(e)   Drawing table</t>
  </si>
  <si>
    <t>B14.03</t>
  </si>
  <si>
    <t xml:space="preserve">Office and laboratory fittings, </t>
  </si>
  <si>
    <t>installations and equipment</t>
  </si>
  <si>
    <r>
      <t>(a</t>
    </r>
    <r>
      <rPr>
        <b/>
        <sz val="10"/>
        <color indexed="8"/>
        <rFont val="Arial"/>
        <family val="2"/>
      </rPr>
      <t>)   Items measured by number:</t>
    </r>
  </si>
  <si>
    <t>(i)    220/250 volt power points</t>
  </si>
  <si>
    <t xml:space="preserve">       </t>
  </si>
  <si>
    <t>TOTAL CARRIED FORWARD</t>
  </si>
  <si>
    <t>TOTAL BROUGHT FORWARD</t>
  </si>
  <si>
    <t xml:space="preserve"> No.</t>
  </si>
  <si>
    <t>(xv)   Steel filing cabinets with Drawers</t>
  </si>
  <si>
    <t xml:space="preserve">No </t>
  </si>
  <si>
    <t>(ix) 1. Provision of cellular telephone</t>
  </si>
  <si>
    <t>(x) Supply of computer equipment</t>
  </si>
  <si>
    <t>(1) Computer</t>
  </si>
  <si>
    <t>(2) Printer/fax/copier</t>
  </si>
  <si>
    <t>3(i) Handling costs and profit in respect of subitems B14,03(b)(x)(1 &amp; 2) above</t>
  </si>
  <si>
    <t>(4) Supply of ink, paper and other consumables</t>
  </si>
  <si>
    <t>14.04</t>
  </si>
  <si>
    <t>Car ports:</t>
  </si>
  <si>
    <t>14.07</t>
  </si>
  <si>
    <t xml:space="preserve">Housing </t>
  </si>
  <si>
    <t xml:space="preserve">  %</t>
  </si>
  <si>
    <t>14.08</t>
  </si>
  <si>
    <t>Services</t>
  </si>
  <si>
    <t>Provision of water, electricity, low pressure Gas, sewerage, septic tank, sewage and Rubbish removals, cleaning services, Maintenance and repairs, all as Specified in clause 1404, including the Construction and maintenance of access roads and paths etc</t>
  </si>
  <si>
    <t>(a)  Services at offices and laboratories</t>
  </si>
  <si>
    <t>(I)  Fixed Costs</t>
  </si>
  <si>
    <t>L. sum</t>
  </si>
  <si>
    <t>(ii) Running costs</t>
  </si>
  <si>
    <t xml:space="preserve">(a) Provisional Sum for the payment of the Community Liaison Officer </t>
  </si>
  <si>
    <t>(b) Handling costs and profit in respect of subitem B12.05(a)+(b)</t>
  </si>
  <si>
    <t xml:space="preserve">SCHEDULE A : </t>
  </si>
  <si>
    <t xml:space="preserve">      </t>
  </si>
  <si>
    <t>(a)  Provisional sum for providing  rented housing, hotel or other accommodation as described in sub-clause 14.03(c)(ii)</t>
  </si>
  <si>
    <t>(b)  Handling costs and profit in respect of sub item 14.05(a)</t>
  </si>
  <si>
    <t>Rented, hotel and other Accommodation for the engineer:</t>
  </si>
  <si>
    <t>Car ports, as specified, at offices and laboratory buildings</t>
  </si>
  <si>
    <t xml:space="preserve">          </t>
  </si>
  <si>
    <t xml:space="preserve">      3. Handling cost and profit in respect of sub item B14.03 (b) (ix) 2</t>
  </si>
  <si>
    <t xml:space="preserve">        </t>
  </si>
  <si>
    <t>(b)    Prime-cost items and items paid in a lump sum:</t>
  </si>
  <si>
    <t>(xiv)  General-purpose steel cup- boards with shelves</t>
  </si>
  <si>
    <t>(x)    Fire extinguishers, 9kg, All Purpose dry powder complete, mounted on wall with brackets</t>
  </si>
  <si>
    <t>(vi)  Wash - hand basins complete with taps and drains</t>
  </si>
  <si>
    <t>(iii)  Double 80 watt fluorescent light fittings complete with ballast and tubes</t>
  </si>
  <si>
    <t>(a)   Offices (interior floor space only - engineer's office and conference room)</t>
  </si>
  <si>
    <t>CONTRACTORS ESTABLISHMENT ON SITE AND GENERAL OBLIGATIONS</t>
  </si>
  <si>
    <t>CONTINGENCIES @ 5%</t>
  </si>
  <si>
    <t>VALUE ADDED TAX AT 15%</t>
  </si>
  <si>
    <t>96% mod AASHTO density (150mm thick)</t>
  </si>
  <si>
    <t>B12.07</t>
  </si>
  <si>
    <t>Training:</t>
  </si>
  <si>
    <t>(b) Handling costs and profit in respect of subitem B12.07(a)</t>
  </si>
  <si>
    <t>QUANTITY</t>
  </si>
  <si>
    <t>RATE</t>
  </si>
  <si>
    <t>AMOUNT</t>
  </si>
  <si>
    <t>ACCOMMODATION OF TRAFFIC</t>
  </si>
  <si>
    <t>B15.01</t>
  </si>
  <si>
    <t xml:space="preserve">Accommodating traffic and maintaining </t>
  </si>
  <si>
    <t>temporary deviations (incl watering of bypasses)</t>
  </si>
  <si>
    <t>km</t>
  </si>
  <si>
    <t>Earthworks for temporary deviations:</t>
  </si>
  <si>
    <t>(a)    Shaping of temporary deviations</t>
  </si>
  <si>
    <t>Temporary traffic-control facilities:</t>
  </si>
  <si>
    <t>(a)    Flagmen</t>
  </si>
  <si>
    <t>man-days</t>
  </si>
  <si>
    <t>(d)    Amber flicker lights</t>
  </si>
  <si>
    <t>(e)    Road signs, R- and TR-series, 1 200mm in</t>
  </si>
  <si>
    <t xml:space="preserve">        diameter</t>
  </si>
  <si>
    <t>(f)    Road signs, TW-series, 1200mm sides</t>
  </si>
  <si>
    <t>(g)   Road signs, STW-, DTG-, TGS- and TG-series</t>
  </si>
  <si>
    <t xml:space="preserve">       (excluding delineators and barricades)</t>
  </si>
  <si>
    <t>(h)   Delineators (DTG50J)  (1000mm x 250mm):</t>
  </si>
  <si>
    <t xml:space="preserve">       (i)   Single</t>
  </si>
  <si>
    <t xml:space="preserve">       (ii)   Mounted back to back</t>
  </si>
  <si>
    <t>(i)   Movable barricade/road sign combination</t>
  </si>
  <si>
    <t xml:space="preserve">       (900mm diameter and 2400mm x 400mm)</t>
  </si>
  <si>
    <t>-</t>
  </si>
  <si>
    <t>CLEARING AND GRUBBING</t>
  </si>
  <si>
    <t>B17.01</t>
  </si>
  <si>
    <t xml:space="preserve">Clearing and grubbing </t>
  </si>
  <si>
    <t>(a) Normal areas:</t>
  </si>
  <si>
    <t xml:space="preserve">     (i) Within the borrow-areas</t>
  </si>
  <si>
    <t>ha</t>
  </si>
  <si>
    <t>Removal and grubbing of large trees and</t>
  </si>
  <si>
    <t>tree stumps:</t>
  </si>
  <si>
    <t>(a)    Girth exceeding 1m up to and including 2m</t>
  </si>
  <si>
    <t>Rate Only</t>
  </si>
  <si>
    <t>DAYWORKS</t>
  </si>
  <si>
    <t>B18.01</t>
  </si>
  <si>
    <t>Labourers:</t>
  </si>
  <si>
    <t>(i)   Unskilled</t>
  </si>
  <si>
    <t>hour</t>
  </si>
  <si>
    <t>(ii)   Semi-skilled</t>
  </si>
  <si>
    <t>(iii)   Skilled</t>
  </si>
  <si>
    <t>B18.02</t>
  </si>
  <si>
    <t>Foreman</t>
  </si>
  <si>
    <t>B18.03</t>
  </si>
  <si>
    <t>Tipper trucks:</t>
  </si>
  <si>
    <t>(i)   3 - 5 ton</t>
  </si>
  <si>
    <t>(ii)   5,1 - 10 ton</t>
  </si>
  <si>
    <t>B18.04</t>
  </si>
  <si>
    <t>Loader (0,5m³)</t>
  </si>
  <si>
    <t>B18.05</t>
  </si>
  <si>
    <t>Grader (CAT 140G or similar)</t>
  </si>
  <si>
    <t>B18.06</t>
  </si>
  <si>
    <t>LDV</t>
  </si>
  <si>
    <t>B18.07</t>
  </si>
  <si>
    <t>Compaction Rollers:</t>
  </si>
  <si>
    <t>(i)   Vibrator roller</t>
  </si>
  <si>
    <t>(ii)   Tamping roller</t>
  </si>
  <si>
    <t>(iii)   Grid roller</t>
  </si>
  <si>
    <t>B18.08</t>
  </si>
  <si>
    <t>Hand controlled compactors:</t>
  </si>
  <si>
    <t>(i)   Pedestrian roller (Bomag BW90)</t>
  </si>
  <si>
    <t>(ii)   Vibratory plate</t>
  </si>
  <si>
    <t>(iii)   Rammers</t>
  </si>
  <si>
    <t>B18.09</t>
  </si>
  <si>
    <t>Water truck (min. 10 000 l)</t>
  </si>
  <si>
    <t>B18.10</t>
  </si>
  <si>
    <t>Dozer (D7 or similar)</t>
  </si>
  <si>
    <t>B18.11</t>
  </si>
  <si>
    <t>Tracked Excavator (92kw)</t>
  </si>
  <si>
    <t xml:space="preserve">TOTAL CARRIED TO SUMMARY   </t>
  </si>
  <si>
    <t>Pavement layers constructed from gravel taken from cut or borrow or commercial sources of G5 quality</t>
  </si>
  <si>
    <t xml:space="preserve">a)   Accredited training and approved courses for local labourers </t>
  </si>
  <si>
    <t xml:space="preserve">PREFABRICATED CULVERTS                          </t>
  </si>
  <si>
    <t>Concrete pipe culverts</t>
  </si>
  <si>
    <t xml:space="preserve">a) Class B bedding 750mm dia. 75D ogee            </t>
  </si>
  <si>
    <t xml:space="preserve">      m     </t>
  </si>
  <si>
    <t>ITEM TYPE</t>
  </si>
  <si>
    <t>TOTAL CARRIEED TO SUMMARY</t>
  </si>
  <si>
    <t xml:space="preserve">TOTAL CARRIED TO SUMMARY </t>
  </si>
  <si>
    <t>PETANENGE BRIDGE</t>
  </si>
  <si>
    <t>GREATER TZANEEN LOCAL MUNICIPALITY</t>
  </si>
  <si>
    <t>SCHEDULE B : BRIDGEWORKS</t>
  </si>
  <si>
    <t>SECTION 1500</t>
  </si>
  <si>
    <t>SECTION 2200</t>
  </si>
  <si>
    <t>SECTION 2300</t>
  </si>
  <si>
    <t>SECTION 3400</t>
  </si>
  <si>
    <t>SECTION 4200</t>
  </si>
  <si>
    <t>SECTION 5100</t>
  </si>
  <si>
    <t>SUMMARY OF SCHEDULES OF QUANTITIES</t>
  </si>
  <si>
    <t>TOTAL SCHEDULE A : GENERAL</t>
  </si>
  <si>
    <t>TOTAL SCHEDULE B : BRIDGEWORKS</t>
  </si>
  <si>
    <t>SUB TOTAL(A+B)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</si>
</sst>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R&quot;* #,##0.00_);_(&quot;R&quot;* \(#,##0.00\);_(&quot;R&quot;* &quot;-&quot;??_);_(@_)"/>
    <numFmt numFmtId="43" formatCode="_(* #,##0.00_);_(* \(#,##0.00\);_(* &quot;-&quot;??_);_(@_)"/>
    <numFmt numFmtId="164" formatCode="_-&quot;R&quot;* #,##0.00_-;\-&quot;R&quot;* #,##0.00_-;_-&quot;R&quot;* &quot;-&quot;??_-;_-@_-"/>
    <numFmt numFmtId="165" formatCode="#,##0.00_ ;[Red]\-#,##0.00\ "/>
    <numFmt numFmtId="166" formatCode="&quot;R&quot;\ #,##0.00"/>
    <numFmt numFmtId="167" formatCode="[$R-1C09]#,##0.00"/>
    <numFmt numFmtId="168" formatCode="[$R-432]#,##0.00"/>
    <numFmt numFmtId="169" formatCode="&quot;R&quot;#,##0.00"/>
    <numFmt numFmtId="170" formatCode="_ [$R-1C09]\ * #,##0.00_ ;_ [$R-1C09]\ * \-#,##0.00_ ;_ [$R-1C09]\ * &quot;-&quot;??_ ;_ @_ "/>
    <numFmt numFmtId="171" formatCode="_-[$R-1C09]* #,##0.00_-;\-[$R-1C09]* #,##0.00_-;_-[$R-1C09]* &quot;-&quot;??_-;_-@_-"/>
    <numFmt numFmtId="172" formatCode="&quot;R&quot;\ #,##0.00;[Red]&quot;R&quot;\ \-#,##0.00"/>
    <numFmt numFmtId="173" formatCode="0.000"/>
  </numFmts>
  <fonts count="31">
    <font>
      <sz val="10"/>
      <color rgb="FF000000"/>
      <name val="Arial"/>
    </font>
    <font>
      <sz val="9"/>
      <color rgb="FF000000"/>
      <name val="Arial"/>
      <family val="2"/>
    </font>
    <font>
      <sz val="10"/>
      <name val="Arial"/>
      <family val="2"/>
    </font>
    <font>
      <b/>
      <sz val="9"/>
      <color rgb="FF000000"/>
      <name val="Arial"/>
      <family val="2"/>
    </font>
    <font>
      <sz val="9"/>
      <color rgb="FF008000"/>
      <name val="Arial"/>
      <family val="2"/>
    </font>
    <font>
      <sz val="9"/>
      <color rgb="FF0066CC"/>
      <name val="Arial"/>
      <family val="2"/>
    </font>
    <font>
      <sz val="9"/>
      <name val="Arial"/>
      <family val="2"/>
    </font>
    <font>
      <b/>
      <sz val="9"/>
      <name val="Arial"/>
      <family val="2"/>
    </font>
    <font>
      <sz val="10"/>
      <color rgb="FF000000"/>
      <name val="Arial"/>
      <family val="2"/>
    </font>
    <font>
      <b/>
      <sz val="10"/>
      <color theme="1"/>
      <name val="Arial"/>
      <family val="2"/>
    </font>
    <font>
      <b/>
      <sz val="9"/>
      <color theme="1"/>
      <name val="Arial"/>
      <family val="2"/>
    </font>
    <font>
      <sz val="10"/>
      <color rgb="FF000000"/>
      <name val="Arial"/>
      <family val="2"/>
    </font>
    <font>
      <sz val="9"/>
      <color theme="1"/>
      <name val="Arial"/>
      <family val="2"/>
    </font>
    <font>
      <b/>
      <sz val="10"/>
      <color rgb="FF000000"/>
      <name val="Arial"/>
      <family val="2"/>
    </font>
    <font>
      <b/>
      <sz val="12"/>
      <color rgb="FF000000"/>
      <name val="Arial"/>
      <family val="2"/>
    </font>
    <font>
      <sz val="10"/>
      <color theme="1" tint="0.499984740745262"/>
      <name val="Arial"/>
      <family val="2"/>
    </font>
    <font>
      <sz val="10"/>
      <color theme="0" tint="-0.34998626667073579"/>
      <name val="Arial"/>
      <family val="2"/>
    </font>
    <font>
      <sz val="10"/>
      <color theme="1"/>
      <name val="Arial"/>
      <family val="2"/>
    </font>
    <font>
      <sz val="10"/>
      <color rgb="FF000000"/>
      <name val="Arial"/>
      <family val="2"/>
    </font>
    <font>
      <b/>
      <sz val="10"/>
      <name val="Arial"/>
      <family val="2"/>
    </font>
    <font>
      <sz val="10"/>
      <color indexed="8"/>
      <name val="Arial"/>
      <family val="2"/>
    </font>
    <font>
      <sz val="10"/>
      <name val="MS Sans Serif"/>
      <family val="2"/>
    </font>
    <font>
      <b/>
      <sz val="10"/>
      <color indexed="8"/>
      <name val="Arial"/>
      <family val="2"/>
    </font>
    <font>
      <b/>
      <u/>
      <sz val="10"/>
      <name val="Arial"/>
      <family val="2"/>
    </font>
    <font>
      <vertAlign val="superscript"/>
      <sz val="10"/>
      <name val="Arial"/>
      <family val="2"/>
    </font>
    <font>
      <u/>
      <sz val="10"/>
      <color theme="10"/>
      <name val="Arial"/>
      <family val="2"/>
    </font>
    <font>
      <sz val="11"/>
      <name val="Arial"/>
      <family val="2"/>
    </font>
    <font>
      <b/>
      <u/>
      <sz val="9"/>
      <name val="Arial"/>
      <family val="2"/>
    </font>
    <font>
      <b/>
      <sz val="11"/>
      <color rgb="FF000000"/>
      <name val="Arial"/>
      <family val="2"/>
    </font>
    <font>
      <b/>
      <sz val="14"/>
      <color rgb="FF000000"/>
      <name val="Arial"/>
      <family val="2"/>
    </font>
    <font>
      <b/>
      <sz val="11"/>
      <name val="Arial"/>
      <family val="2"/>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5" tint="0.79998168889431442"/>
        <bgColor indexed="64"/>
      </patternFill>
    </fill>
  </fills>
  <borders count="2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bottom style="double">
        <color indexed="64"/>
      </bottom>
      <diagonal/>
    </border>
  </borders>
  <cellStyleXfs count="6">
    <xf numFmtId="0" fontId="0" fillId="0" borderId="0"/>
    <xf numFmtId="164" fontId="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21" fillId="0" borderId="1"/>
    <xf numFmtId="0" fontId="25" fillId="0" borderId="0" applyNumberFormat="0" applyFill="0" applyBorder="0" applyAlignment="0" applyProtection="0"/>
  </cellStyleXfs>
  <cellXfs count="317">
    <xf numFmtId="0" fontId="0" fillId="0" borderId="0" xfId="0"/>
    <xf numFmtId="0" fontId="1" fillId="0" borderId="0" xfId="0" applyFont="1"/>
    <xf numFmtId="2" fontId="4" fillId="0" borderId="0" xfId="0" applyNumberFormat="1" applyFont="1" applyAlignment="1">
      <alignment vertical="top"/>
    </xf>
    <xf numFmtId="0" fontId="5" fillId="0" borderId="0" xfId="0" applyFont="1"/>
    <xf numFmtId="49" fontId="1" fillId="0" borderId="2" xfId="0" applyNumberFormat="1" applyFont="1" applyBorder="1" applyAlignment="1">
      <alignment vertical="top"/>
    </xf>
    <xf numFmtId="0" fontId="6" fillId="0" borderId="0" xfId="0" applyFont="1" applyAlignment="1">
      <alignment vertical="top"/>
    </xf>
    <xf numFmtId="0" fontId="7" fillId="0" borderId="2" xfId="0" applyFont="1" applyBorder="1" applyAlignment="1">
      <alignment horizontal="center" vertical="center" wrapText="1"/>
    </xf>
    <xf numFmtId="49" fontId="1" fillId="0" borderId="3" xfId="0" applyNumberFormat="1" applyFont="1" applyBorder="1" applyAlignment="1">
      <alignment vertical="top"/>
    </xf>
    <xf numFmtId="0" fontId="3" fillId="0" borderId="2" xfId="0" applyFont="1" applyBorder="1" applyAlignment="1">
      <alignment horizontal="center" vertical="center" wrapText="1"/>
    </xf>
    <xf numFmtId="49" fontId="12" fillId="0" borderId="3" xfId="0" applyNumberFormat="1" applyFont="1" applyBorder="1" applyAlignment="1">
      <alignment vertical="top"/>
    </xf>
    <xf numFmtId="0" fontId="6" fillId="0" borderId="2" xfId="0" applyFont="1" applyBorder="1" applyAlignment="1">
      <alignment horizontal="center" vertical="center" wrapText="1"/>
    </xf>
    <xf numFmtId="0" fontId="0" fillId="0" borderId="0" xfId="0" applyAlignment="1">
      <alignment horizontal="center"/>
    </xf>
    <xf numFmtId="40" fontId="0" fillId="0" borderId="0" xfId="0" applyNumberFormat="1"/>
    <xf numFmtId="0" fontId="11" fillId="0" borderId="0" xfId="0" applyFont="1"/>
    <xf numFmtId="0" fontId="6" fillId="0" borderId="1" xfId="0" applyFont="1" applyBorder="1" applyAlignment="1">
      <alignment vertical="top"/>
    </xf>
    <xf numFmtId="0" fontId="3" fillId="0" borderId="6" xfId="0" applyFont="1" applyBorder="1" applyAlignment="1">
      <alignment horizontal="center" vertical="center" wrapText="1"/>
    </xf>
    <xf numFmtId="0" fontId="1" fillId="0" borderId="6" xfId="0" applyFont="1" applyBorder="1" applyAlignment="1">
      <alignment horizontal="center" vertical="center" wrapText="1"/>
    </xf>
    <xf numFmtId="49" fontId="10" fillId="0" borderId="6" xfId="0" applyNumberFormat="1" applyFont="1" applyBorder="1" applyAlignment="1">
      <alignment vertical="top" wrapText="1"/>
    </xf>
    <xf numFmtId="49" fontId="10" fillId="0" borderId="6"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49" fontId="1" fillId="0" borderId="6" xfId="0" applyNumberFormat="1" applyFont="1" applyBorder="1" applyAlignment="1">
      <alignment vertical="top" wrapText="1"/>
    </xf>
    <xf numFmtId="166" fontId="10" fillId="0" borderId="1" xfId="0" applyNumberFormat="1" applyFont="1" applyBorder="1" applyAlignment="1">
      <alignment horizontal="center"/>
    </xf>
    <xf numFmtId="166" fontId="9" fillId="2" borderId="1" xfId="0" applyNumberFormat="1" applyFont="1" applyFill="1" applyBorder="1" applyAlignment="1">
      <alignment horizontal="center"/>
    </xf>
    <xf numFmtId="164" fontId="3" fillId="0" borderId="1" xfId="0" applyNumberFormat="1" applyFont="1" applyBorder="1" applyAlignment="1">
      <alignment horizontal="right" vertical="top" wrapText="1"/>
    </xf>
    <xf numFmtId="40" fontId="11" fillId="0" borderId="0" xfId="0" applyNumberFormat="1" applyFont="1"/>
    <xf numFmtId="0" fontId="1" fillId="0" borderId="2" xfId="0" applyFont="1" applyBorder="1" applyAlignment="1">
      <alignment horizontal="left" vertical="center" wrapText="1"/>
    </xf>
    <xf numFmtId="2" fontId="0" fillId="0" borderId="0" xfId="0" applyNumberFormat="1"/>
    <xf numFmtId="0" fontId="1" fillId="0" borderId="0" xfId="0" applyFont="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0" fillId="0" borderId="2" xfId="0" applyBorder="1" applyAlignment="1">
      <alignment horizontal="center" vertical="center"/>
    </xf>
    <xf numFmtId="49" fontId="3"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1" fontId="6" fillId="0" borderId="2" xfId="0" applyNumberFormat="1" applyFont="1" applyBorder="1" applyAlignment="1">
      <alignment horizontal="center" vertical="center"/>
    </xf>
    <xf numFmtId="164" fontId="4" fillId="0" borderId="0" xfId="1" applyFont="1" applyAlignment="1">
      <alignment horizontal="center" vertical="center"/>
    </xf>
    <xf numFmtId="49" fontId="3" fillId="0" borderId="6" xfId="0" applyNumberFormat="1" applyFont="1" applyBorder="1" applyAlignment="1">
      <alignment vertical="top" wrapText="1"/>
    </xf>
    <xf numFmtId="49" fontId="10" fillId="0" borderId="2" xfId="0" applyNumberFormat="1" applyFont="1" applyBorder="1" applyAlignment="1">
      <alignment horizontal="center" vertical="top"/>
    </xf>
    <xf numFmtId="49" fontId="0" fillId="0" borderId="2" xfId="0" applyNumberFormat="1" applyBorder="1" applyAlignment="1">
      <alignment horizontal="center" vertical="top"/>
    </xf>
    <xf numFmtId="49" fontId="3" fillId="0" borderId="2" xfId="0" applyNumberFormat="1" applyFont="1" applyBorder="1" applyAlignment="1">
      <alignment horizontal="center" vertical="top"/>
    </xf>
    <xf numFmtId="49" fontId="1" fillId="0" borderId="2" xfId="0" applyNumberFormat="1" applyFont="1" applyBorder="1" applyAlignment="1">
      <alignment horizontal="center" vertical="top"/>
    </xf>
    <xf numFmtId="0" fontId="1" fillId="0" borderId="0" xfId="0" applyFont="1" applyAlignment="1">
      <alignment horizontal="center"/>
    </xf>
    <xf numFmtId="0" fontId="0" fillId="0" borderId="2" xfId="0" applyBorder="1"/>
    <xf numFmtId="0" fontId="10" fillId="0" borderId="2" xfId="0" applyFont="1" applyBorder="1" applyAlignment="1">
      <alignment horizontal="center"/>
    </xf>
    <xf numFmtId="0" fontId="10" fillId="0" borderId="2" xfId="0" applyFont="1" applyBorder="1"/>
    <xf numFmtId="0" fontId="8" fillId="0" borderId="2" xfId="0" applyFont="1" applyBorder="1"/>
    <xf numFmtId="167" fontId="0" fillId="0" borderId="0" xfId="0" applyNumberFormat="1"/>
    <xf numFmtId="0" fontId="8" fillId="0" borderId="0" xfId="0" applyFont="1"/>
    <xf numFmtId="49" fontId="6" fillId="0" borderId="6" xfId="0" applyNumberFormat="1" applyFont="1" applyBorder="1" applyAlignment="1">
      <alignment vertical="top" wrapText="1"/>
    </xf>
    <xf numFmtId="164" fontId="1" fillId="0" borderId="0" xfId="1" applyFont="1" applyAlignment="1">
      <alignment horizontal="center" vertical="center"/>
    </xf>
    <xf numFmtId="164" fontId="3" fillId="0" borderId="2" xfId="1" applyFont="1" applyBorder="1" applyAlignment="1">
      <alignment horizontal="center" vertical="center" wrapText="1"/>
    </xf>
    <xf numFmtId="164" fontId="7" fillId="0" borderId="2" xfId="1" applyFont="1" applyBorder="1" applyAlignment="1">
      <alignment horizontal="center" vertical="center" wrapText="1"/>
    </xf>
    <xf numFmtId="164" fontId="1" fillId="0" borderId="2" xfId="1" applyFont="1" applyBorder="1" applyAlignment="1">
      <alignment horizontal="center" vertical="center" wrapText="1"/>
    </xf>
    <xf numFmtId="164" fontId="6" fillId="0" borderId="2" xfId="1" applyFont="1" applyBorder="1" applyAlignment="1">
      <alignment horizontal="center" vertical="center" wrapText="1"/>
    </xf>
    <xf numFmtId="164" fontId="1" fillId="0" borderId="2" xfId="1" applyFont="1" applyBorder="1" applyAlignment="1">
      <alignment horizontal="center" vertical="center"/>
    </xf>
    <xf numFmtId="164" fontId="0" fillId="0" borderId="2" xfId="1" applyFont="1" applyBorder="1" applyAlignment="1">
      <alignment horizontal="center" vertical="center"/>
    </xf>
    <xf numFmtId="164" fontId="6" fillId="0" borderId="2" xfId="1" applyFont="1" applyBorder="1" applyAlignment="1">
      <alignment horizontal="center" vertical="center"/>
    </xf>
    <xf numFmtId="1" fontId="6" fillId="3" borderId="2" xfId="0" applyNumberFormat="1" applyFont="1" applyFill="1" applyBorder="1" applyAlignment="1">
      <alignment horizontal="center" vertical="center"/>
    </xf>
    <xf numFmtId="0" fontId="15" fillId="0" borderId="0" xfId="0" applyFont="1"/>
    <xf numFmtId="0" fontId="16" fillId="0" borderId="0" xfId="0" applyFont="1"/>
    <xf numFmtId="0" fontId="13" fillId="4" borderId="2" xfId="0" applyFont="1" applyFill="1" applyBorder="1" applyAlignment="1">
      <alignment horizontal="center"/>
    </xf>
    <xf numFmtId="49" fontId="1" fillId="3" borderId="2" xfId="0" applyNumberFormat="1" applyFont="1" applyFill="1" applyBorder="1" applyAlignment="1">
      <alignment vertical="top"/>
    </xf>
    <xf numFmtId="49" fontId="3" fillId="3" borderId="2" xfId="0" applyNumberFormat="1" applyFont="1" applyFill="1" applyBorder="1" applyAlignment="1">
      <alignment horizontal="center" vertical="top"/>
    </xf>
    <xf numFmtId="49" fontId="3" fillId="3" borderId="6" xfId="0" applyNumberFormat="1" applyFont="1" applyFill="1" applyBorder="1" applyAlignment="1">
      <alignment vertical="top" wrapText="1"/>
    </xf>
    <xf numFmtId="49" fontId="3" fillId="3"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xf>
    <xf numFmtId="164" fontId="1" fillId="3" borderId="2" xfId="1" applyFont="1" applyFill="1" applyBorder="1" applyAlignment="1">
      <alignment horizontal="center" vertical="center"/>
    </xf>
    <xf numFmtId="164" fontId="6" fillId="3" borderId="2" xfId="1" applyFont="1" applyFill="1" applyBorder="1" applyAlignment="1">
      <alignment horizontal="center" vertical="center" wrapText="1"/>
    </xf>
    <xf numFmtId="49" fontId="1" fillId="3" borderId="2" xfId="0" applyNumberFormat="1" applyFont="1" applyFill="1" applyBorder="1" applyAlignment="1">
      <alignment horizontal="center" vertical="top"/>
    </xf>
    <xf numFmtId="49" fontId="1" fillId="3" borderId="6" xfId="0" applyNumberFormat="1" applyFont="1" applyFill="1" applyBorder="1" applyAlignment="1">
      <alignment vertical="top" wrapText="1"/>
    </xf>
    <xf numFmtId="49" fontId="1" fillId="3" borderId="2" xfId="0" applyNumberFormat="1" applyFont="1" applyFill="1" applyBorder="1" applyAlignment="1">
      <alignment horizontal="center" vertical="center" wrapText="1"/>
    </xf>
    <xf numFmtId="0" fontId="0" fillId="3" borderId="2" xfId="0" applyFill="1" applyBorder="1" applyAlignment="1">
      <alignment horizontal="center" vertical="center"/>
    </xf>
    <xf numFmtId="164" fontId="0" fillId="3" borderId="2" xfId="1" applyFont="1" applyFill="1" applyBorder="1" applyAlignment="1">
      <alignment horizontal="center" vertical="center"/>
    </xf>
    <xf numFmtId="0" fontId="8" fillId="3" borderId="2" xfId="0" applyFont="1" applyFill="1" applyBorder="1" applyAlignment="1">
      <alignment horizontal="center" vertical="center"/>
    </xf>
    <xf numFmtId="0" fontId="17" fillId="0" borderId="2" xfId="0" applyFont="1" applyBorder="1" applyAlignment="1">
      <alignment wrapText="1"/>
    </xf>
    <xf numFmtId="0" fontId="17" fillId="0" borderId="2" xfId="0" applyFont="1" applyBorder="1"/>
    <xf numFmtId="0" fontId="8" fillId="0" borderId="2" xfId="0" applyFont="1" applyBorder="1" applyAlignment="1">
      <alignment horizontal="center"/>
    </xf>
    <xf numFmtId="0" fontId="8" fillId="0" borderId="2" xfId="0" applyFont="1" applyBorder="1" applyAlignment="1">
      <alignment wrapText="1"/>
    </xf>
    <xf numFmtId="0" fontId="8" fillId="0" borderId="0" xfId="0" applyFont="1" applyAlignment="1">
      <alignment horizontal="center"/>
    </xf>
    <xf numFmtId="40" fontId="8" fillId="0" borderId="0" xfId="0" applyNumberFormat="1" applyFont="1"/>
    <xf numFmtId="165" fontId="8" fillId="0" borderId="0" xfId="0" applyNumberFormat="1" applyFont="1"/>
    <xf numFmtId="164" fontId="8" fillId="0" borderId="0" xfId="1" applyFont="1"/>
    <xf numFmtId="0" fontId="2" fillId="0" borderId="7" xfId="0" applyFont="1" applyBorder="1"/>
    <xf numFmtId="0" fontId="2" fillId="0" borderId="0" xfId="0" applyFont="1"/>
    <xf numFmtId="0" fontId="2" fillId="0" borderId="0" xfId="0" applyFont="1" applyAlignment="1">
      <alignment horizontal="center"/>
    </xf>
    <xf numFmtId="2" fontId="2" fillId="0" borderId="0" xfId="0" applyNumberFormat="1" applyFont="1"/>
    <xf numFmtId="169" fontId="2" fillId="0" borderId="0" xfId="2" applyNumberFormat="1" applyFont="1"/>
    <xf numFmtId="0" fontId="2" fillId="0" borderId="8" xfId="0" applyFont="1" applyBorder="1"/>
    <xf numFmtId="43" fontId="19" fillId="0" borderId="8" xfId="2" applyFont="1" applyBorder="1" applyAlignment="1">
      <alignment horizontal="right"/>
    </xf>
    <xf numFmtId="43" fontId="2" fillId="0" borderId="8" xfId="2" applyFont="1" applyBorder="1"/>
    <xf numFmtId="0" fontId="2" fillId="0" borderId="2" xfId="0" applyFont="1" applyBorder="1"/>
    <xf numFmtId="0" fontId="19" fillId="0" borderId="2" xfId="0" applyFont="1" applyBorder="1"/>
    <xf numFmtId="0" fontId="19" fillId="0" borderId="2" xfId="0" applyFont="1" applyBorder="1" applyAlignment="1">
      <alignment horizontal="center"/>
    </xf>
    <xf numFmtId="43" fontId="19" fillId="0" borderId="2" xfId="2" applyFont="1" applyBorder="1"/>
    <xf numFmtId="0" fontId="2" fillId="0" borderId="8" xfId="0" applyFont="1" applyBorder="1" applyAlignment="1">
      <alignment horizontal="center" wrapText="1"/>
    </xf>
    <xf numFmtId="0" fontId="2" fillId="0" borderId="7" xfId="0" applyFont="1" applyBorder="1" applyAlignment="1">
      <alignment horizontal="center"/>
    </xf>
    <xf numFmtId="0" fontId="2" fillId="0" borderId="8" xfId="0" applyFont="1" applyBorder="1" applyAlignment="1">
      <alignment horizontal="left" vertical="top" wrapText="1"/>
    </xf>
    <xf numFmtId="0" fontId="2" fillId="0" borderId="8" xfId="0" applyFont="1" applyBorder="1" applyAlignment="1">
      <alignment horizontal="center"/>
    </xf>
    <xf numFmtId="2" fontId="2" fillId="0" borderId="8" xfId="0" applyNumberFormat="1" applyFont="1" applyBorder="1"/>
    <xf numFmtId="170" fontId="20" fillId="0" borderId="8"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0" fillId="0" borderId="8" xfId="0" applyFont="1" applyBorder="1" applyAlignment="1">
      <alignment vertical="center" wrapText="1"/>
    </xf>
    <xf numFmtId="0" fontId="22" fillId="0" borderId="8" xfId="0" applyFont="1" applyBorder="1" applyAlignment="1">
      <alignment horizontal="center" vertical="center" wrapText="1"/>
    </xf>
    <xf numFmtId="0" fontId="20" fillId="0" borderId="8" xfId="0" applyFont="1" applyBorder="1" applyAlignment="1">
      <alignment horizontal="right" vertical="center" wrapText="1"/>
    </xf>
    <xf numFmtId="0" fontId="20" fillId="0" borderId="8" xfId="0" applyFont="1" applyBorder="1" applyAlignment="1">
      <alignment horizontal="center" vertical="center" wrapText="1"/>
    </xf>
    <xf numFmtId="172" fontId="20" fillId="0" borderId="8"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0" fontId="2" fillId="0" borderId="9" xfId="0" applyFont="1" applyBorder="1"/>
    <xf numFmtId="0" fontId="2" fillId="0" borderId="9" xfId="0" applyFont="1" applyBorder="1" applyAlignment="1">
      <alignment horizontal="center"/>
    </xf>
    <xf numFmtId="43" fontId="2" fillId="0" borderId="9" xfId="2" applyFont="1" applyBorder="1"/>
    <xf numFmtId="0" fontId="19" fillId="0" borderId="9" xfId="0" applyFont="1" applyBorder="1"/>
    <xf numFmtId="43" fontId="19" fillId="0" borderId="9" xfId="2" applyFont="1" applyBorder="1"/>
    <xf numFmtId="0" fontId="2" fillId="0" borderId="2" xfId="0" applyFont="1" applyBorder="1" applyAlignment="1">
      <alignment horizontal="center"/>
    </xf>
    <xf numFmtId="169" fontId="19" fillId="0" borderId="2" xfId="2" applyNumberFormat="1" applyFont="1" applyBorder="1"/>
    <xf numFmtId="43" fontId="2" fillId="0" borderId="7" xfId="2" applyFont="1" applyBorder="1"/>
    <xf numFmtId="0" fontId="23" fillId="0" borderId="8" xfId="0" applyFont="1" applyBorder="1"/>
    <xf numFmtId="0" fontId="19" fillId="0" borderId="8" xfId="0" applyFont="1" applyBorder="1"/>
    <xf numFmtId="170" fontId="20" fillId="0" borderId="8" xfId="0" applyNumberFormat="1" applyFont="1" applyBorder="1" applyAlignment="1">
      <alignment horizontal="right" vertical="center" wrapText="1"/>
    </xf>
    <xf numFmtId="43" fontId="19" fillId="0" borderId="8" xfId="2" applyFont="1" applyBorder="1"/>
    <xf numFmtId="0" fontId="19" fillId="0" borderId="8" xfId="0" applyFont="1" applyBorder="1" applyAlignment="1">
      <alignment horizontal="center"/>
    </xf>
    <xf numFmtId="0" fontId="22" fillId="0" borderId="8" xfId="0" applyFont="1" applyBorder="1" applyAlignment="1">
      <alignment vertical="center" wrapText="1"/>
    </xf>
    <xf numFmtId="0" fontId="2" fillId="0" borderId="8" xfId="0" applyFont="1" applyBorder="1" applyAlignment="1">
      <alignment vertical="center" wrapText="1"/>
    </xf>
    <xf numFmtId="170" fontId="2" fillId="0" borderId="8" xfId="0" applyNumberFormat="1" applyFont="1" applyBorder="1" applyAlignment="1">
      <alignment horizontal="center" vertical="center" wrapText="1"/>
    </xf>
    <xf numFmtId="0" fontId="19" fillId="0" borderId="8" xfId="0" applyFont="1" applyBorder="1" applyAlignment="1">
      <alignment horizontal="center" vertical="center" wrapText="1"/>
    </xf>
    <xf numFmtId="0" fontId="19" fillId="0" borderId="8" xfId="0" applyFont="1" applyBorder="1" applyAlignment="1">
      <alignment vertical="center" wrapText="1"/>
    </xf>
    <xf numFmtId="43" fontId="2" fillId="0" borderId="8" xfId="2" applyFont="1" applyFill="1" applyBorder="1"/>
    <xf numFmtId="169" fontId="19" fillId="0" borderId="2" xfId="2" applyNumberFormat="1" applyFont="1" applyFill="1" applyBorder="1"/>
    <xf numFmtId="43" fontId="19" fillId="0" borderId="8" xfId="2" applyFont="1" applyFill="1" applyBorder="1" applyAlignment="1">
      <alignment horizontal="right"/>
    </xf>
    <xf numFmtId="43" fontId="19" fillId="0" borderId="8" xfId="2" applyFont="1" applyFill="1" applyBorder="1"/>
    <xf numFmtId="43" fontId="19" fillId="0" borderId="2" xfId="2" applyFont="1" applyFill="1" applyBorder="1"/>
    <xf numFmtId="169" fontId="19" fillId="0" borderId="8" xfId="2" applyNumberFormat="1" applyFont="1" applyFill="1" applyBorder="1"/>
    <xf numFmtId="170" fontId="20" fillId="0" borderId="8" xfId="0" applyNumberFormat="1" applyFont="1" applyBorder="1" applyAlignment="1">
      <alignment horizontal="justify" vertical="center" wrapText="1"/>
    </xf>
    <xf numFmtId="171" fontId="20" fillId="0" borderId="8" xfId="0" applyNumberFormat="1" applyFont="1" applyBorder="1" applyAlignment="1">
      <alignment vertical="center" wrapText="1"/>
    </xf>
    <xf numFmtId="9" fontId="20" fillId="0" borderId="8" xfId="3" applyFont="1" applyFill="1" applyBorder="1" applyAlignment="1">
      <alignment horizontal="center" vertical="center" wrapText="1"/>
    </xf>
    <xf numFmtId="9" fontId="20" fillId="0" borderId="8" xfId="3" applyFont="1" applyFill="1" applyBorder="1" applyAlignment="1">
      <alignment horizontal="right" vertical="center" wrapText="1"/>
    </xf>
    <xf numFmtId="0" fontId="20" fillId="0" borderId="9" xfId="0" applyFont="1" applyBorder="1" applyAlignment="1">
      <alignment vertical="center" wrapText="1"/>
    </xf>
    <xf numFmtId="0" fontId="20" fillId="0" borderId="9" xfId="0" applyFont="1" applyBorder="1" applyAlignment="1">
      <alignment horizontal="center" vertical="center" wrapText="1"/>
    </xf>
    <xf numFmtId="170" fontId="20" fillId="0" borderId="9" xfId="0" applyNumberFormat="1" applyFont="1" applyBorder="1" applyAlignment="1">
      <alignment horizontal="right" vertical="center" wrapText="1"/>
    </xf>
    <xf numFmtId="169" fontId="19" fillId="0" borderId="8" xfId="2" applyNumberFormat="1" applyFont="1" applyBorder="1"/>
    <xf numFmtId="170" fontId="20" fillId="0" borderId="8" xfId="0" applyNumberFormat="1" applyFont="1" applyBorder="1" applyAlignment="1">
      <alignment vertical="center" wrapText="1"/>
    </xf>
    <xf numFmtId="166" fontId="19" fillId="0" borderId="9" xfId="2" applyNumberFormat="1" applyFont="1" applyBorder="1"/>
    <xf numFmtId="0" fontId="8" fillId="4" borderId="2" xfId="0" applyFont="1" applyFill="1" applyBorder="1"/>
    <xf numFmtId="0" fontId="17" fillId="0" borderId="2" xfId="5" applyNumberFormat="1" applyFont="1" applyFill="1" applyBorder="1"/>
    <xf numFmtId="0" fontId="12" fillId="0" borderId="2" xfId="0" applyFont="1" applyBorder="1" applyAlignment="1">
      <alignment horizontal="center" vertical="center"/>
    </xf>
    <xf numFmtId="0" fontId="17" fillId="0" borderId="2" xfId="0" applyFont="1" applyBorder="1" applyAlignment="1">
      <alignment horizontal="center" vertical="center"/>
    </xf>
    <xf numFmtId="0" fontId="8" fillId="0" borderId="2" xfId="0" applyFont="1" applyBorder="1" applyAlignment="1">
      <alignment horizontal="center" vertical="center"/>
    </xf>
    <xf numFmtId="168" fontId="0" fillId="0" borderId="0" xfId="0" applyNumberFormat="1"/>
    <xf numFmtId="164" fontId="0" fillId="0" borderId="0" xfId="0" applyNumberFormat="1"/>
    <xf numFmtId="44" fontId="0" fillId="0" borderId="0" xfId="0" applyNumberFormat="1"/>
    <xf numFmtId="169" fontId="2" fillId="0" borderId="0" xfId="0" applyNumberFormat="1" applyFont="1"/>
    <xf numFmtId="49" fontId="2" fillId="0" borderId="2" xfId="0" applyNumberFormat="1" applyFont="1" applyBorder="1" applyAlignment="1">
      <alignment vertical="top" wrapText="1"/>
    </xf>
    <xf numFmtId="0" fontId="19" fillId="0" borderId="2" xfId="0" applyFont="1" applyBorder="1" applyAlignment="1">
      <alignment horizontal="left" vertical="top" wrapText="1"/>
    </xf>
    <xf numFmtId="0" fontId="2" fillId="0" borderId="2" xfId="0" applyFont="1" applyBorder="1" applyAlignment="1">
      <alignment horizontal="center" wrapText="1"/>
    </xf>
    <xf numFmtId="0" fontId="2" fillId="0" borderId="2" xfId="0" applyFont="1" applyBorder="1" applyAlignment="1">
      <alignment wrapText="1"/>
    </xf>
    <xf numFmtId="166" fontId="2" fillId="0" borderId="2" xfId="1" applyNumberFormat="1" applyFont="1" applyBorder="1" applyAlignment="1">
      <alignment horizontal="right" wrapText="1"/>
    </xf>
    <xf numFmtId="0" fontId="2" fillId="0" borderId="2" xfId="0" applyFont="1" applyBorder="1" applyAlignment="1">
      <alignment horizontal="left" vertical="top" wrapText="1"/>
    </xf>
    <xf numFmtId="171" fontId="2" fillId="0" borderId="2" xfId="0" applyNumberFormat="1" applyFont="1" applyBorder="1" applyAlignment="1">
      <alignment wrapText="1"/>
    </xf>
    <xf numFmtId="170" fontId="20" fillId="0" borderId="2" xfId="0" applyNumberFormat="1" applyFont="1" applyBorder="1" applyAlignment="1">
      <alignment horizontal="center" wrapText="1"/>
    </xf>
    <xf numFmtId="166" fontId="2" fillId="0" borderId="2" xfId="0" applyNumberFormat="1" applyFont="1" applyBorder="1" applyAlignment="1">
      <alignment horizontal="center" wrapText="1"/>
    </xf>
    <xf numFmtId="9" fontId="2" fillId="0" borderId="2" xfId="3" applyFont="1" applyFill="1" applyBorder="1" applyAlignment="1">
      <alignment wrapText="1"/>
    </xf>
    <xf numFmtId="170" fontId="20" fillId="0" borderId="2" xfId="0" applyNumberFormat="1" applyFont="1" applyBorder="1" applyAlignment="1">
      <alignment horizontal="center" vertical="center" wrapText="1"/>
    </xf>
    <xf numFmtId="166" fontId="2" fillId="0" borderId="2" xfId="1" applyNumberFormat="1" applyFont="1" applyFill="1" applyBorder="1" applyAlignment="1">
      <alignment horizontal="right" wrapText="1"/>
    </xf>
    <xf numFmtId="0" fontId="20" fillId="0" borderId="2" xfId="0" applyFont="1" applyBorder="1" applyAlignment="1">
      <alignment vertical="center"/>
    </xf>
    <xf numFmtId="0" fontId="20" fillId="0" borderId="2" xfId="0" applyFont="1" applyBorder="1" applyAlignment="1">
      <alignment horizontal="justify" vertical="center"/>
    </xf>
    <xf numFmtId="0" fontId="2" fillId="0" borderId="2" xfId="4" applyFont="1" applyBorder="1" applyAlignment="1">
      <alignment vertical="center" wrapText="1"/>
    </xf>
    <xf numFmtId="0" fontId="2" fillId="0" borderId="2" xfId="4" applyFont="1" applyBorder="1" applyAlignment="1">
      <alignment horizontal="center" vertical="center" wrapText="1"/>
    </xf>
    <xf numFmtId="0" fontId="2" fillId="0" borderId="2" xfId="0" applyFont="1" applyBorder="1" applyAlignment="1">
      <alignment horizontal="center" vertical="center" wrapText="1"/>
    </xf>
    <xf numFmtId="170" fontId="20" fillId="3" borderId="2" xfId="0" applyNumberFormat="1" applyFont="1" applyFill="1" applyBorder="1" applyAlignment="1">
      <alignment horizontal="center" vertical="center" wrapText="1"/>
    </xf>
    <xf numFmtId="0" fontId="6" fillId="0" borderId="2" xfId="0" applyFont="1" applyBorder="1" applyAlignment="1">
      <alignment horizontal="left" vertical="center"/>
    </xf>
    <xf numFmtId="43" fontId="2" fillId="0" borderId="2" xfId="2" applyFont="1" applyBorder="1"/>
    <xf numFmtId="0" fontId="6" fillId="0" borderId="2" xfId="0" applyFont="1" applyBorder="1" applyAlignment="1">
      <alignment horizontal="left" vertical="center" wrapText="1"/>
    </xf>
    <xf numFmtId="169" fontId="2" fillId="0" borderId="2" xfId="0" applyNumberFormat="1" applyFont="1" applyBorder="1" applyAlignment="1">
      <alignment horizontal="center"/>
    </xf>
    <xf numFmtId="4" fontId="6" fillId="0" borderId="10" xfId="0" applyNumberFormat="1" applyFont="1" applyBorder="1" applyAlignment="1">
      <alignment horizontal="right"/>
    </xf>
    <xf numFmtId="0" fontId="6" fillId="0" borderId="10" xfId="0" applyFont="1" applyBorder="1"/>
    <xf numFmtId="0" fontId="6" fillId="0" borderId="1" xfId="0" applyFont="1" applyBorder="1"/>
    <xf numFmtId="0" fontId="6" fillId="0" borderId="10" xfId="0" applyFont="1" applyBorder="1" applyAlignment="1">
      <alignment horizontal="right"/>
    </xf>
    <xf numFmtId="4" fontId="6" fillId="0" borderId="19" xfId="0" applyNumberFormat="1" applyFont="1" applyBorder="1" applyAlignment="1">
      <alignment horizontal="right"/>
    </xf>
    <xf numFmtId="0" fontId="7" fillId="0" borderId="10" xfId="0" applyFont="1" applyBorder="1" applyAlignment="1">
      <alignment horizontal="center"/>
    </xf>
    <xf numFmtId="0" fontId="7" fillId="0" borderId="1" xfId="0" applyFont="1" applyBorder="1" applyAlignment="1">
      <alignment vertical="center"/>
    </xf>
    <xf numFmtId="0" fontId="6" fillId="0" borderId="10" xfId="0" applyFont="1" applyBorder="1" applyAlignment="1">
      <alignment horizontal="center"/>
    </xf>
    <xf numFmtId="0" fontId="6" fillId="0" borderId="1" xfId="0" applyFont="1" applyBorder="1" applyAlignment="1">
      <alignment vertical="center"/>
    </xf>
    <xf numFmtId="0" fontId="7" fillId="0" borderId="1" xfId="0" applyFont="1" applyBorder="1"/>
    <xf numFmtId="0" fontId="6" fillId="0" borderId="1" xfId="0" applyFont="1" applyBorder="1" applyAlignment="1">
      <alignment horizontal="center"/>
    </xf>
    <xf numFmtId="2" fontId="6" fillId="0" borderId="10" xfId="0" applyNumberFormat="1" applyFont="1" applyBorder="1" applyAlignment="1">
      <alignment horizontal="right"/>
    </xf>
    <xf numFmtId="0" fontId="6" fillId="0" borderId="19" xfId="0" applyFont="1" applyBorder="1" applyAlignment="1">
      <alignment horizontal="center"/>
    </xf>
    <xf numFmtId="173" fontId="6" fillId="0" borderId="1" xfId="0" applyNumberFormat="1" applyFont="1" applyBorder="1" applyAlignment="1">
      <alignment horizontal="center"/>
    </xf>
    <xf numFmtId="0" fontId="7" fillId="0" borderId="19" xfId="0" applyFont="1" applyBorder="1"/>
    <xf numFmtId="0" fontId="6" fillId="0" borderId="19" xfId="0" applyFont="1" applyBorder="1"/>
    <xf numFmtId="0" fontId="7" fillId="0" borderId="11" xfId="0" applyFont="1" applyBorder="1" applyAlignment="1">
      <alignment horizontal="center"/>
    </xf>
    <xf numFmtId="0" fontId="27" fillId="0" borderId="10" xfId="0" applyFont="1" applyBorder="1" applyAlignment="1">
      <alignment horizontal="left"/>
    </xf>
    <xf numFmtId="0" fontId="27" fillId="0" borderId="0" xfId="0" applyFont="1" applyAlignment="1">
      <alignment horizontal="left"/>
    </xf>
    <xf numFmtId="2" fontId="27" fillId="0" borderId="10" xfId="0" applyNumberFormat="1" applyFont="1" applyBorder="1" applyAlignment="1">
      <alignment horizontal="right"/>
    </xf>
    <xf numFmtId="0" fontId="7" fillId="0" borderId="10" xfId="0" applyFont="1" applyBorder="1" applyAlignment="1">
      <alignment horizontal="left"/>
    </xf>
    <xf numFmtId="0" fontId="7" fillId="0" borderId="10" xfId="0" applyFont="1" applyBorder="1"/>
    <xf numFmtId="0" fontId="6" fillId="0" borderId="0" xfId="0" applyFont="1"/>
    <xf numFmtId="2" fontId="7" fillId="0" borderId="10" xfId="0" applyNumberFormat="1" applyFont="1" applyBorder="1" applyAlignment="1">
      <alignment horizontal="right"/>
    </xf>
    <xf numFmtId="0" fontId="6" fillId="0" borderId="0" xfId="0" applyFont="1" applyAlignment="1">
      <alignment horizontal="center"/>
    </xf>
    <xf numFmtId="0" fontId="6" fillId="0" borderId="10" xfId="0" applyFont="1" applyBorder="1" applyAlignment="1">
      <alignment horizontal="left"/>
    </xf>
    <xf numFmtId="4" fontId="6" fillId="0" borderId="2" xfId="0" applyNumberFormat="1" applyFont="1" applyBorder="1" applyAlignment="1">
      <alignment horizontal="right"/>
    </xf>
    <xf numFmtId="0" fontId="6" fillId="0" borderId="2" xfId="0" applyFont="1" applyBorder="1" applyAlignment="1">
      <alignment horizontal="center"/>
    </xf>
    <xf numFmtId="0" fontId="7" fillId="0" borderId="2" xfId="0" applyFont="1" applyBorder="1"/>
    <xf numFmtId="0" fontId="6" fillId="0" borderId="2" xfId="0" applyFont="1" applyBorder="1"/>
    <xf numFmtId="4" fontId="6" fillId="0" borderId="2" xfId="0" applyNumberFormat="1" applyFont="1" applyBorder="1" applyAlignment="1">
      <alignment horizontal="center"/>
    </xf>
    <xf numFmtId="0" fontId="7" fillId="0" borderId="2" xfId="0" applyFont="1" applyBorder="1" applyAlignment="1">
      <alignment horizontal="center"/>
    </xf>
    <xf numFmtId="0" fontId="6" fillId="0" borderId="2" xfId="0" applyFont="1" applyBorder="1" applyAlignment="1">
      <alignment horizontal="left"/>
    </xf>
    <xf numFmtId="0" fontId="7" fillId="0" borderId="2" xfId="0" applyFont="1" applyBorder="1" applyAlignment="1">
      <alignment horizontal="left"/>
    </xf>
    <xf numFmtId="169" fontId="12" fillId="0" borderId="2" xfId="0" applyNumberFormat="1" applyFont="1" applyBorder="1" applyAlignment="1">
      <alignment horizontal="center" wrapText="1"/>
    </xf>
    <xf numFmtId="169" fontId="17" fillId="0" borderId="2" xfId="1" applyNumberFormat="1" applyFont="1" applyBorder="1" applyAlignment="1">
      <alignment horizontal="center" wrapText="1"/>
    </xf>
    <xf numFmtId="169" fontId="8" fillId="0" borderId="2" xfId="1" applyNumberFormat="1" applyFont="1" applyBorder="1" applyAlignment="1">
      <alignment horizontal="center"/>
    </xf>
    <xf numFmtId="169" fontId="13" fillId="4" borderId="2" xfId="1" applyNumberFormat="1" applyFont="1" applyFill="1" applyBorder="1" applyAlignment="1">
      <alignment horizontal="center"/>
    </xf>
    <xf numFmtId="168" fontId="10" fillId="0" borderId="2" xfId="0" applyNumberFormat="1" applyFont="1" applyBorder="1" applyAlignment="1">
      <alignment horizontal="center" vertical="center" wrapText="1"/>
    </xf>
    <xf numFmtId="169" fontId="0" fillId="0" borderId="0" xfId="0" applyNumberFormat="1"/>
    <xf numFmtId="0" fontId="1" fillId="0" borderId="2" xfId="0" applyFont="1" applyBorder="1" applyAlignment="1">
      <alignment horizontal="center" vertical="center" wrapText="1"/>
    </xf>
    <xf numFmtId="49" fontId="8" fillId="0" borderId="6" xfId="0" applyNumberFormat="1" applyFont="1" applyBorder="1" applyAlignment="1">
      <alignment vertical="top" wrapText="1"/>
    </xf>
    <xf numFmtId="49" fontId="8" fillId="0" borderId="2" xfId="0" applyNumberFormat="1" applyFont="1" applyBorder="1" applyAlignment="1">
      <alignment horizontal="center" vertical="top"/>
    </xf>
    <xf numFmtId="0" fontId="3" fillId="0" borderId="2" xfId="0" applyFont="1" applyBorder="1" applyAlignment="1">
      <alignment horizontal="left" vertical="center" wrapText="1"/>
    </xf>
    <xf numFmtId="0" fontId="1" fillId="0" borderId="2" xfId="0" applyFont="1" applyBorder="1" applyAlignment="1">
      <alignment vertical="center" wrapText="1"/>
    </xf>
    <xf numFmtId="166" fontId="19" fillId="0" borderId="2" xfId="2" applyNumberFormat="1" applyFont="1" applyBorder="1"/>
    <xf numFmtId="49" fontId="1" fillId="3" borderId="2" xfId="0" applyNumberFormat="1" applyFont="1" applyFill="1" applyBorder="1" applyAlignment="1">
      <alignment vertical="top" wrapText="1"/>
    </xf>
    <xf numFmtId="164" fontId="13" fillId="0" borderId="2" xfId="0" applyNumberFormat="1" applyFont="1" applyBorder="1"/>
    <xf numFmtId="164" fontId="14" fillId="0" borderId="2" xfId="0" applyNumberFormat="1" applyFont="1" applyBorder="1"/>
    <xf numFmtId="0" fontId="10" fillId="0" borderId="2" xfId="0" applyFont="1" applyBorder="1" applyAlignment="1">
      <alignment horizontal="center" vertical="top"/>
    </xf>
    <xf numFmtId="0" fontId="0" fillId="0" borderId="2" xfId="0" applyBorder="1" applyAlignment="1">
      <alignment horizontal="center" vertical="top"/>
    </xf>
    <xf numFmtId="164" fontId="30" fillId="3" borderId="2" xfId="1" applyFont="1" applyFill="1" applyBorder="1" applyAlignment="1">
      <alignment horizontal="center" vertical="center" wrapText="1"/>
    </xf>
    <xf numFmtId="164" fontId="30" fillId="0" borderId="2" xfId="1" applyFont="1" applyBorder="1" applyAlignment="1">
      <alignment horizontal="center" vertical="center" wrapText="1"/>
    </xf>
    <xf numFmtId="49" fontId="1" fillId="0" borderId="4" xfId="0" applyNumberFormat="1" applyFont="1" applyBorder="1" applyAlignment="1">
      <alignment vertical="top"/>
    </xf>
    <xf numFmtId="49" fontId="1" fillId="0" borderId="5" xfId="0" applyNumberFormat="1" applyFont="1" applyBorder="1" applyAlignment="1">
      <alignment horizontal="center" vertical="top"/>
    </xf>
    <xf numFmtId="49" fontId="1" fillId="0" borderId="5" xfId="0" applyNumberFormat="1" applyFont="1" applyBorder="1" applyAlignment="1">
      <alignment vertical="top" wrapText="1"/>
    </xf>
    <xf numFmtId="49" fontId="1" fillId="0" borderId="5" xfId="0" applyNumberFormat="1" applyFont="1" applyBorder="1" applyAlignment="1">
      <alignment horizontal="center" vertical="center" wrapText="1"/>
    </xf>
    <xf numFmtId="0" fontId="6" fillId="0" borderId="5" xfId="0" applyFont="1" applyBorder="1" applyAlignment="1">
      <alignment horizontal="center" vertical="center"/>
    </xf>
    <xf numFmtId="164" fontId="1" fillId="0" borderId="6" xfId="1" applyFont="1" applyBorder="1" applyAlignment="1">
      <alignment horizontal="center" vertical="center"/>
    </xf>
    <xf numFmtId="0" fontId="13" fillId="0" borderId="0" xfId="0" applyFont="1"/>
    <xf numFmtId="0" fontId="13" fillId="0" borderId="0" xfId="0" applyFont="1" applyAlignment="1">
      <alignment horizontal="center"/>
    </xf>
    <xf numFmtId="0" fontId="13" fillId="0" borderId="2" xfId="0" applyFont="1" applyBorder="1"/>
    <xf numFmtId="49" fontId="10" fillId="0" borderId="2" xfId="0" applyNumberFormat="1" applyFont="1" applyBorder="1" applyAlignment="1">
      <alignment vertical="top" wrapText="1"/>
    </xf>
    <xf numFmtId="49" fontId="8" fillId="0" borderId="2" xfId="0" applyNumberFormat="1" applyFont="1" applyBorder="1" applyAlignment="1">
      <alignment vertical="top" wrapText="1"/>
    </xf>
    <xf numFmtId="49" fontId="3" fillId="0" borderId="2" xfId="0" applyNumberFormat="1" applyFont="1" applyBorder="1" applyAlignment="1">
      <alignment vertical="top" wrapText="1"/>
    </xf>
    <xf numFmtId="49" fontId="1" fillId="0" borderId="2" xfId="0" applyNumberFormat="1" applyFont="1" applyBorder="1" applyAlignment="1">
      <alignment vertical="top" wrapText="1"/>
    </xf>
    <xf numFmtId="49" fontId="13" fillId="0" borderId="2" xfId="0" applyNumberFormat="1" applyFont="1" applyBorder="1" applyAlignment="1">
      <alignment horizontal="center" vertical="top"/>
    </xf>
    <xf numFmtId="49" fontId="13" fillId="0" borderId="6" xfId="0" applyNumberFormat="1" applyFont="1" applyBorder="1" applyAlignment="1">
      <alignment vertical="top" wrapText="1"/>
    </xf>
    <xf numFmtId="0" fontId="7" fillId="0" borderId="25" xfId="0" applyFont="1" applyBorder="1"/>
    <xf numFmtId="0" fontId="2" fillId="0" borderId="25" xfId="0" applyFont="1" applyBorder="1"/>
    <xf numFmtId="0" fontId="2" fillId="0" borderId="1" xfId="0" applyFont="1" applyBorder="1"/>
    <xf numFmtId="0" fontId="7" fillId="0" borderId="6" xfId="0" applyFont="1" applyBorder="1" applyAlignment="1">
      <alignment horizontal="left"/>
    </xf>
    <xf numFmtId="169" fontId="7" fillId="0" borderId="2" xfId="0" applyNumberFormat="1" applyFont="1" applyBorder="1" applyAlignment="1">
      <alignment horizontal="center" wrapText="1"/>
    </xf>
    <xf numFmtId="0" fontId="12" fillId="0" borderId="5" xfId="0" applyFont="1" applyBorder="1" applyAlignment="1">
      <alignment horizontal="center" vertical="center"/>
    </xf>
    <xf numFmtId="0" fontId="17" fillId="0" borderId="6" xfId="0" applyFont="1" applyBorder="1"/>
    <xf numFmtId="0" fontId="7" fillId="0" borderId="5" xfId="0" applyFont="1" applyBorder="1" applyAlignment="1">
      <alignment horizontal="left"/>
    </xf>
    <xf numFmtId="0" fontId="7" fillId="0" borderId="27" xfId="0" applyFont="1" applyBorder="1"/>
    <xf numFmtId="169" fontId="13" fillId="0" borderId="2" xfId="1" applyNumberFormat="1" applyFont="1" applyBorder="1" applyAlignment="1">
      <alignment horizontal="center"/>
    </xf>
    <xf numFmtId="0" fontId="19" fillId="0" borderId="3" xfId="0" applyFont="1" applyBorder="1" applyAlignment="1">
      <alignment horizontal="center"/>
    </xf>
    <xf numFmtId="0" fontId="19" fillId="0" borderId="1" xfId="0" applyFont="1" applyBorder="1" applyAlignment="1">
      <alignment horizontal="center"/>
    </xf>
    <xf numFmtId="0" fontId="19" fillId="0" borderId="12" xfId="0" applyFont="1" applyBorder="1" applyAlignment="1">
      <alignment horizontal="center"/>
    </xf>
    <xf numFmtId="0" fontId="8" fillId="0" borderId="0" xfId="0" applyFont="1" applyAlignment="1">
      <alignment horizont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vertical="center"/>
    </xf>
    <xf numFmtId="0" fontId="19" fillId="0" borderId="17" xfId="0" applyFont="1" applyBorder="1" applyAlignment="1">
      <alignment vertical="center"/>
    </xf>
    <xf numFmtId="0" fontId="19" fillId="0" borderId="20" xfId="0" applyFont="1" applyBorder="1" applyAlignment="1">
      <alignment vertical="center"/>
    </xf>
    <xf numFmtId="0" fontId="19" fillId="0" borderId="16" xfId="0" applyFont="1" applyBorder="1" applyAlignment="1">
      <alignment vertical="center"/>
    </xf>
    <xf numFmtId="0" fontId="19" fillId="0" borderId="18" xfId="0" applyFont="1" applyBorder="1" applyAlignment="1">
      <alignment vertical="center"/>
    </xf>
    <xf numFmtId="0" fontId="19" fillId="0" borderId="21" xfId="0" applyFont="1" applyBorder="1" applyAlignment="1">
      <alignment vertical="center"/>
    </xf>
    <xf numFmtId="4" fontId="19" fillId="0" borderId="13" xfId="0" applyNumberFormat="1" applyFont="1" applyBorder="1" applyAlignment="1">
      <alignment horizontal="right" vertical="center"/>
    </xf>
    <xf numFmtId="4" fontId="19" fillId="0" borderId="14" xfId="0" applyNumberFormat="1" applyFont="1" applyBorder="1" applyAlignment="1">
      <alignment horizontal="right" vertical="center"/>
    </xf>
    <xf numFmtId="4" fontId="19" fillId="0" borderId="13" xfId="0" applyNumberFormat="1" applyFont="1" applyBorder="1" applyAlignment="1">
      <alignment horizontal="center" vertical="center"/>
    </xf>
    <xf numFmtId="4" fontId="19" fillId="0" borderId="14" xfId="0" applyNumberFormat="1" applyFont="1" applyBorder="1" applyAlignment="1">
      <alignment horizontal="center" vertical="center"/>
    </xf>
    <xf numFmtId="0" fontId="26" fillId="0" borderId="14" xfId="0" applyFont="1" applyBorder="1"/>
    <xf numFmtId="0" fontId="26" fillId="0" borderId="17" xfId="0" applyFont="1" applyBorder="1"/>
    <xf numFmtId="0" fontId="26" fillId="0" borderId="20" xfId="0" applyFont="1" applyBorder="1"/>
    <xf numFmtId="0" fontId="26" fillId="0" borderId="16" xfId="0" applyFont="1" applyBorder="1"/>
    <xf numFmtId="0" fontId="26" fillId="0" borderId="18" xfId="0" applyFont="1" applyBorder="1"/>
    <xf numFmtId="0" fontId="26" fillId="0" borderId="21" xfId="0" applyFont="1" applyBorder="1"/>
    <xf numFmtId="0" fontId="19" fillId="0" borderId="15" xfId="0" applyFont="1" applyBorder="1" applyAlignment="1">
      <alignment horizontal="center" vertical="center"/>
    </xf>
    <xf numFmtId="0" fontId="19" fillId="0" borderId="17" xfId="0" applyFont="1" applyBorder="1" applyAlignment="1">
      <alignment horizontal="center" vertical="center"/>
    </xf>
    <xf numFmtId="0" fontId="19" fillId="0" borderId="2" xfId="0" applyFont="1" applyBorder="1" applyAlignment="1">
      <alignment horizontal="center" vertical="center"/>
    </xf>
    <xf numFmtId="0" fontId="26" fillId="0" borderId="2" xfId="0" applyFont="1" applyBorder="1"/>
    <xf numFmtId="0" fontId="19" fillId="0" borderId="2" xfId="0" applyFont="1" applyBorder="1" applyAlignment="1">
      <alignment vertical="center"/>
    </xf>
    <xf numFmtId="4" fontId="19" fillId="0" borderId="2" xfId="0" applyNumberFormat="1" applyFont="1" applyBorder="1" applyAlignment="1">
      <alignment horizontal="right" vertical="center"/>
    </xf>
    <xf numFmtId="4" fontId="19" fillId="0" borderId="2" xfId="0" applyNumberFormat="1" applyFont="1" applyBorder="1" applyAlignment="1">
      <alignment horizontal="center" vertical="center"/>
    </xf>
    <xf numFmtId="0" fontId="19" fillId="0" borderId="4" xfId="0" applyFont="1" applyBorder="1" applyAlignment="1">
      <alignment horizontal="center"/>
    </xf>
    <xf numFmtId="0" fontId="19" fillId="0" borderId="5" xfId="0" applyFont="1" applyBorder="1" applyAlignment="1">
      <alignment horizontal="center"/>
    </xf>
    <xf numFmtId="0" fontId="19" fillId="0" borderId="6" xfId="0" applyFont="1" applyBorder="1" applyAlignment="1">
      <alignment horizontal="center"/>
    </xf>
    <xf numFmtId="0" fontId="0" fillId="0" borderId="0" xfId="0" applyAlignment="1">
      <alignment horizontal="center"/>
    </xf>
    <xf numFmtId="0" fontId="13" fillId="0" borderId="2"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29" fillId="0" borderId="2" xfId="0" applyFont="1" applyBorder="1" applyAlignment="1">
      <alignment horizontal="center"/>
    </xf>
    <xf numFmtId="0" fontId="14" fillId="0" borderId="4" xfId="0" applyFont="1" applyBorder="1" applyAlignment="1">
      <alignment horizontal="center"/>
    </xf>
    <xf numFmtId="0" fontId="14" fillId="0" borderId="5" xfId="0" applyFont="1" applyBorder="1" applyAlignment="1">
      <alignment horizontal="center"/>
    </xf>
    <xf numFmtId="0" fontId="14" fillId="0" borderId="6" xfId="0" applyFont="1" applyBorder="1" applyAlignment="1">
      <alignment horizontal="center"/>
    </xf>
    <xf numFmtId="0" fontId="14" fillId="0" borderId="2" xfId="0" applyFont="1" applyBorder="1" applyAlignment="1">
      <alignment horizontal="center" vertical="center"/>
    </xf>
    <xf numFmtId="49" fontId="28" fillId="0" borderId="4" xfId="0" applyNumberFormat="1" applyFont="1" applyBorder="1" applyAlignment="1">
      <alignment horizontal="center" vertical="top"/>
    </xf>
    <xf numFmtId="49" fontId="28" fillId="0" borderId="5" xfId="0" applyNumberFormat="1" applyFont="1" applyBorder="1" applyAlignment="1">
      <alignment horizontal="center" vertical="top"/>
    </xf>
    <xf numFmtId="49" fontId="28" fillId="0" borderId="6" xfId="0" applyNumberFormat="1" applyFont="1" applyBorder="1" applyAlignment="1">
      <alignment horizontal="center" vertical="top"/>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23" xfId="0" applyNumberFormat="1" applyFont="1" applyBorder="1" applyAlignment="1">
      <alignment horizontal="center" vertical="top"/>
    </xf>
    <xf numFmtId="49" fontId="3" fillId="0" borderId="24" xfId="0" applyNumberFormat="1" applyFont="1" applyBorder="1" applyAlignment="1">
      <alignment horizontal="center" vertical="top"/>
    </xf>
    <xf numFmtId="49" fontId="3" fillId="0" borderId="22" xfId="0" applyNumberFormat="1" applyFont="1" applyBorder="1" applyAlignment="1">
      <alignment horizontal="center" vertical="top"/>
    </xf>
    <xf numFmtId="49" fontId="3" fillId="0" borderId="4"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6" xfId="0" applyNumberFormat="1" applyFont="1" applyBorder="1" applyAlignment="1">
      <alignment horizontal="center" vertical="top"/>
    </xf>
    <xf numFmtId="49" fontId="13" fillId="0" borderId="4"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6" xfId="0" applyNumberFormat="1" applyFont="1" applyBorder="1" applyAlignment="1">
      <alignment horizontal="center" vertical="center"/>
    </xf>
    <xf numFmtId="49" fontId="28" fillId="3" borderId="4" xfId="0" applyNumberFormat="1" applyFont="1" applyFill="1" applyBorder="1" applyAlignment="1">
      <alignment horizontal="center" vertical="top"/>
    </xf>
    <xf numFmtId="49" fontId="28" fillId="3" borderId="5" xfId="0" applyNumberFormat="1" applyFont="1" applyFill="1" applyBorder="1" applyAlignment="1">
      <alignment horizontal="center" vertical="top"/>
    </xf>
    <xf numFmtId="49" fontId="28" fillId="3" borderId="6" xfId="0" applyNumberFormat="1" applyFont="1" applyFill="1" applyBorder="1" applyAlignment="1">
      <alignment horizontal="center" vertical="top"/>
    </xf>
    <xf numFmtId="0" fontId="10" fillId="0" borderId="1" xfId="0" applyFont="1" applyBorder="1" applyAlignment="1">
      <alignment horizontal="left"/>
    </xf>
    <xf numFmtId="0" fontId="9" fillId="2" borderId="1" xfId="0" applyFont="1" applyFill="1" applyBorder="1" applyAlignment="1">
      <alignment horizontal="left"/>
    </xf>
    <xf numFmtId="0" fontId="7" fillId="0" borderId="26" xfId="0" applyFont="1" applyBorder="1" applyAlignment="1">
      <alignment horizontal="left"/>
    </xf>
    <xf numFmtId="0" fontId="7" fillId="0" borderId="6" xfId="0" applyFont="1" applyBorder="1" applyAlignment="1">
      <alignment horizontal="left"/>
    </xf>
    <xf numFmtId="0" fontId="12" fillId="0" borderId="4" xfId="0" applyFont="1" applyBorder="1" applyAlignment="1">
      <alignment horizontal="left" vertical="center"/>
    </xf>
    <xf numFmtId="0" fontId="12" fillId="0" borderId="6" xfId="0" applyFont="1" applyBorder="1" applyAlignment="1">
      <alignment horizontal="left" vertical="center"/>
    </xf>
    <xf numFmtId="0" fontId="10" fillId="0" borderId="4" xfId="0" applyFont="1" applyBorder="1" applyAlignment="1">
      <alignment horizontal="left" vertical="center"/>
    </xf>
    <xf numFmtId="0" fontId="10" fillId="0" borderId="6" xfId="0" applyFont="1" applyBorder="1" applyAlignment="1">
      <alignment horizontal="left" vertical="center"/>
    </xf>
  </cellXfs>
  <cellStyles count="6">
    <cellStyle name="Comma" xfId="2" builtinId="3"/>
    <cellStyle name="Currency" xfId="1" builtinId="4"/>
    <cellStyle name="Hyperlink" xfId="5" builtinId="8"/>
    <cellStyle name="Normal" xfId="0" builtinId="0"/>
    <cellStyle name="Normal 4" xfId="4" xr:uid="{6494F0DA-BD74-4F48-9846-554203F61AB3}"/>
    <cellStyle name="Per 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9BDFF-B4AE-0B48-86CA-1F08661CC093}">
  <dimension ref="A1:L22"/>
  <sheetViews>
    <sheetView view="pageBreakPreview" zoomScale="130" zoomScaleNormal="100" zoomScaleSheetLayoutView="130" workbookViewId="0">
      <selection activeCell="G20" sqref="G20"/>
    </sheetView>
  </sheetViews>
  <sheetFormatPr baseColWidth="10" defaultRowHeight="13"/>
  <cols>
    <col min="2" max="2" width="48.83203125" customWidth="1"/>
    <col min="5" max="5" width="16.5" customWidth="1"/>
    <col min="6" max="6" width="13.5" customWidth="1"/>
  </cols>
  <sheetData>
    <row r="1" spans="1:12">
      <c r="A1" s="46" t="s">
        <v>410</v>
      </c>
      <c r="B1" s="86"/>
      <c r="C1" s="86"/>
      <c r="D1" s="86"/>
      <c r="E1" s="86"/>
      <c r="F1" s="87" t="s">
        <v>208</v>
      </c>
      <c r="G1" s="82"/>
      <c r="H1" s="83"/>
      <c r="I1" s="84"/>
      <c r="J1" s="82"/>
      <c r="K1" s="85"/>
      <c r="L1" s="85"/>
    </row>
    <row r="2" spans="1:12">
      <c r="A2" s="86" t="s">
        <v>409</v>
      </c>
      <c r="B2" s="86"/>
      <c r="C2" s="86"/>
      <c r="D2" s="86"/>
      <c r="E2" s="86"/>
      <c r="F2" s="87"/>
      <c r="G2" s="82"/>
      <c r="H2" s="83"/>
      <c r="I2" s="84"/>
      <c r="J2" s="82"/>
      <c r="K2" s="85"/>
      <c r="L2" s="85"/>
    </row>
    <row r="3" spans="1:12">
      <c r="A3" s="86" t="s">
        <v>209</v>
      </c>
      <c r="B3" s="86"/>
      <c r="C3" s="86"/>
      <c r="D3" s="86"/>
      <c r="E3" s="86"/>
      <c r="F3" s="87"/>
      <c r="G3" s="82"/>
      <c r="H3" s="83"/>
      <c r="I3" s="84"/>
      <c r="J3" s="82"/>
      <c r="K3" s="85"/>
      <c r="L3" s="85"/>
    </row>
    <row r="4" spans="1:12">
      <c r="A4" s="86"/>
      <c r="B4" s="86"/>
      <c r="C4" s="86"/>
      <c r="D4" s="86"/>
      <c r="E4" s="86"/>
      <c r="F4" s="88"/>
      <c r="G4" s="82"/>
      <c r="H4" s="83"/>
      <c r="I4" s="84"/>
      <c r="J4" s="82"/>
      <c r="K4" s="85"/>
      <c r="L4" s="85"/>
    </row>
    <row r="5" spans="1:12">
      <c r="A5" s="89" t="s">
        <v>210</v>
      </c>
      <c r="B5" s="90" t="s">
        <v>211</v>
      </c>
      <c r="C5" s="90" t="s">
        <v>212</v>
      </c>
      <c r="D5" s="91" t="s">
        <v>213</v>
      </c>
      <c r="E5" s="90" t="s">
        <v>214</v>
      </c>
      <c r="F5" s="92" t="s">
        <v>215</v>
      </c>
    </row>
    <row r="6" spans="1:12" ht="14">
      <c r="A6" s="149" t="s">
        <v>216</v>
      </c>
      <c r="B6" s="150" t="s">
        <v>217</v>
      </c>
      <c r="C6" s="151"/>
      <c r="D6" s="151"/>
      <c r="E6" s="152"/>
      <c r="F6" s="153"/>
    </row>
    <row r="7" spans="1:12" ht="14">
      <c r="A7" s="149" t="s">
        <v>218</v>
      </c>
      <c r="B7" s="154" t="s">
        <v>219</v>
      </c>
      <c r="C7" s="151"/>
      <c r="D7" s="151"/>
      <c r="E7" s="152"/>
      <c r="F7" s="153"/>
    </row>
    <row r="8" spans="1:12" ht="28">
      <c r="A8" s="149"/>
      <c r="B8" s="154" t="s">
        <v>220</v>
      </c>
      <c r="C8" s="151" t="s">
        <v>38</v>
      </c>
      <c r="D8" s="151">
        <v>1</v>
      </c>
      <c r="E8" s="155">
        <v>15000</v>
      </c>
      <c r="F8" s="156">
        <f>E8*D8</f>
        <v>15000</v>
      </c>
    </row>
    <row r="9" spans="1:12" ht="14">
      <c r="A9" s="149"/>
      <c r="B9" s="154" t="s">
        <v>221</v>
      </c>
      <c r="C9" s="151" t="s">
        <v>222</v>
      </c>
      <c r="D9" s="157">
        <f>F8</f>
        <v>15000</v>
      </c>
      <c r="E9" s="158"/>
      <c r="F9" s="153"/>
    </row>
    <row r="10" spans="1:12" ht="14">
      <c r="A10" s="149" t="s">
        <v>223</v>
      </c>
      <c r="B10" s="154" t="s">
        <v>224</v>
      </c>
      <c r="C10" s="151"/>
      <c r="D10" s="151"/>
      <c r="E10" s="152"/>
      <c r="F10" s="153"/>
    </row>
    <row r="11" spans="1:12" ht="28">
      <c r="A11" s="149"/>
      <c r="B11" s="154" t="s">
        <v>305</v>
      </c>
      <c r="C11" s="151" t="s">
        <v>38</v>
      </c>
      <c r="D11" s="151">
        <v>6</v>
      </c>
      <c r="E11" s="152">
        <v>6000</v>
      </c>
      <c r="F11" s="156">
        <f>E11*D11</f>
        <v>36000</v>
      </c>
    </row>
    <row r="12" spans="1:12" ht="14">
      <c r="A12" s="89"/>
      <c r="B12" s="154" t="s">
        <v>225</v>
      </c>
      <c r="C12" s="151" t="s">
        <v>38</v>
      </c>
      <c r="D12" s="151">
        <v>6</v>
      </c>
      <c r="E12" s="152">
        <v>1000</v>
      </c>
      <c r="F12" s="159">
        <f>E12*D12</f>
        <v>6000</v>
      </c>
    </row>
    <row r="13" spans="1:12">
      <c r="A13" s="89"/>
      <c r="B13" s="89"/>
      <c r="C13" s="151"/>
      <c r="D13" s="151"/>
      <c r="E13" s="152"/>
      <c r="F13" s="160"/>
    </row>
    <row r="14" spans="1:12" ht="28">
      <c r="A14" s="149"/>
      <c r="B14" s="154" t="s">
        <v>226</v>
      </c>
      <c r="C14" s="151" t="s">
        <v>222</v>
      </c>
      <c r="D14" s="157">
        <f>F11+F12</f>
        <v>42000</v>
      </c>
      <c r="E14" s="158"/>
      <c r="F14" s="153"/>
    </row>
    <row r="15" spans="1:12" ht="14">
      <c r="A15" s="161" t="s">
        <v>227</v>
      </c>
      <c r="B15" s="162" t="s">
        <v>228</v>
      </c>
      <c r="C15" s="162" t="s">
        <v>229</v>
      </c>
      <c r="D15" s="151">
        <v>6</v>
      </c>
      <c r="E15" s="155"/>
      <c r="F15" s="153"/>
    </row>
    <row r="16" spans="1:12" ht="28">
      <c r="A16" s="149"/>
      <c r="B16" s="154" t="s">
        <v>306</v>
      </c>
      <c r="C16" s="151" t="s">
        <v>222</v>
      </c>
      <c r="D16" s="157"/>
      <c r="E16" s="158"/>
      <c r="F16" s="153"/>
    </row>
    <row r="17" spans="1:6" ht="28">
      <c r="A17" s="163" t="s">
        <v>231</v>
      </c>
      <c r="B17" s="163" t="s">
        <v>232</v>
      </c>
      <c r="C17" s="164" t="s">
        <v>233</v>
      </c>
      <c r="D17" s="165">
        <v>1</v>
      </c>
      <c r="E17" s="166"/>
      <c r="F17" s="159"/>
    </row>
    <row r="18" spans="1:6">
      <c r="A18" s="89" t="s">
        <v>326</v>
      </c>
      <c r="B18" s="167" t="s">
        <v>327</v>
      </c>
      <c r="C18" s="41"/>
      <c r="D18" s="111"/>
      <c r="E18" s="168"/>
      <c r="F18" s="159">
        <f>E18*D18</f>
        <v>0</v>
      </c>
    </row>
    <row r="19" spans="1:6" ht="14">
      <c r="A19" s="89"/>
      <c r="B19" s="169" t="s">
        <v>401</v>
      </c>
      <c r="C19" s="151" t="s">
        <v>38</v>
      </c>
      <c r="D19" s="41">
        <v>1</v>
      </c>
      <c r="E19" s="170">
        <v>130000</v>
      </c>
      <c r="F19" s="159">
        <f>E19*D19</f>
        <v>130000</v>
      </c>
    </row>
    <row r="20" spans="1:6" ht="14">
      <c r="B20" s="95" t="s">
        <v>328</v>
      </c>
      <c r="C20" s="93" t="s">
        <v>222</v>
      </c>
      <c r="F20" s="98">
        <f>E20*D20</f>
        <v>0</v>
      </c>
    </row>
    <row r="22" spans="1:6">
      <c r="B22" s="249" t="s">
        <v>234</v>
      </c>
      <c r="C22" s="250"/>
      <c r="D22" s="250"/>
      <c r="E22" s="251"/>
      <c r="F22" s="139"/>
    </row>
  </sheetData>
  <mergeCells count="1">
    <mergeCell ref="B22:E22"/>
  </mergeCells>
  <pageMargins left="0.7" right="0.7" top="0.75" bottom="0.75" header="0.3" footer="0.3"/>
  <pageSetup paperSize="8" orientation="portrait" horizontalDpi="0" verticalDpi="0"/>
  <rowBreaks count="2" manualBreakCount="2">
    <brk id="69"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70FB-41D1-9C44-AE40-D3E1611CF345}">
  <dimension ref="A1:F41"/>
  <sheetViews>
    <sheetView view="pageBreakPreview" topLeftCell="A10" zoomScale="130" zoomScaleNormal="100" zoomScaleSheetLayoutView="130" workbookViewId="0">
      <selection activeCell="E10" sqref="E10:F33"/>
    </sheetView>
  </sheetViews>
  <sheetFormatPr baseColWidth="10" defaultRowHeight="13"/>
  <cols>
    <col min="2" max="2" width="48.83203125" customWidth="1"/>
    <col min="5" max="5" width="16.5" customWidth="1"/>
    <col min="6" max="6" width="13.5" customWidth="1"/>
  </cols>
  <sheetData>
    <row r="1" spans="1:6">
      <c r="A1" t="str">
        <f>'1200'!A1</f>
        <v>GREATER TZANEEN LOCAL MUNICIPALITY</v>
      </c>
      <c r="C1" s="86"/>
      <c r="D1" s="86"/>
      <c r="E1" s="86"/>
      <c r="F1" s="87" t="s">
        <v>235</v>
      </c>
    </row>
    <row r="2" spans="1:6">
      <c r="A2" s="86" t="str">
        <f>'1200'!A2</f>
        <v>PETANENGE BRIDGE</v>
      </c>
      <c r="B2" s="86"/>
      <c r="C2" s="86"/>
      <c r="D2" s="86"/>
      <c r="E2" s="86"/>
      <c r="F2" s="87"/>
    </row>
    <row r="3" spans="1:6">
      <c r="A3" s="86" t="s">
        <v>209</v>
      </c>
      <c r="B3" s="86"/>
      <c r="C3" s="86"/>
      <c r="D3" s="86"/>
      <c r="E3" s="86"/>
      <c r="F3" s="88"/>
    </row>
    <row r="4" spans="1:6">
      <c r="A4" s="89" t="s">
        <v>210</v>
      </c>
      <c r="B4" s="90" t="s">
        <v>211</v>
      </c>
      <c r="C4" s="90" t="s">
        <v>212</v>
      </c>
      <c r="D4" s="90" t="s">
        <v>213</v>
      </c>
      <c r="E4" s="90" t="s">
        <v>214</v>
      </c>
      <c r="F4" s="92" t="s">
        <v>215</v>
      </c>
    </row>
    <row r="5" spans="1:6">
      <c r="A5" s="86">
        <v>1300</v>
      </c>
      <c r="B5" s="114" t="s">
        <v>236</v>
      </c>
      <c r="C5" s="86"/>
      <c r="D5" s="86"/>
      <c r="E5" s="86"/>
      <c r="F5" s="88"/>
    </row>
    <row r="6" spans="1:6">
      <c r="A6" s="86"/>
      <c r="B6" s="114" t="s">
        <v>237</v>
      </c>
      <c r="C6" s="86"/>
      <c r="D6" s="86"/>
      <c r="E6" s="86"/>
      <c r="F6" s="88"/>
    </row>
    <row r="7" spans="1:6">
      <c r="A7" s="86"/>
      <c r="B7" s="115"/>
      <c r="C7" s="86"/>
      <c r="D7" s="86"/>
      <c r="E7" s="86"/>
      <c r="F7" s="88"/>
    </row>
    <row r="8" spans="1:6">
      <c r="A8" s="97">
        <v>13.01</v>
      </c>
      <c r="B8" s="86" t="s">
        <v>238</v>
      </c>
      <c r="C8" s="86"/>
      <c r="D8" s="86"/>
      <c r="E8" s="86"/>
      <c r="F8" s="88"/>
    </row>
    <row r="9" spans="1:6">
      <c r="A9" s="86"/>
      <c r="B9" s="86"/>
      <c r="C9" s="86"/>
      <c r="D9" s="96"/>
      <c r="E9" s="86"/>
      <c r="F9" s="88"/>
    </row>
    <row r="10" spans="1:6">
      <c r="A10" s="86" t="s">
        <v>14</v>
      </c>
      <c r="B10" s="86" t="s">
        <v>239</v>
      </c>
      <c r="C10" s="96" t="s">
        <v>240</v>
      </c>
      <c r="D10" s="103">
        <v>1</v>
      </c>
      <c r="E10" s="98"/>
      <c r="F10" s="98"/>
    </row>
    <row r="11" spans="1:6">
      <c r="A11" s="86"/>
      <c r="B11" s="115"/>
      <c r="C11" s="96"/>
      <c r="D11" s="103"/>
      <c r="E11" s="116"/>
      <c r="F11" s="98"/>
    </row>
    <row r="12" spans="1:6">
      <c r="A12" s="86" t="s">
        <v>17</v>
      </c>
      <c r="B12" s="86" t="s">
        <v>241</v>
      </c>
      <c r="C12" s="96" t="s">
        <v>240</v>
      </c>
      <c r="D12" s="103">
        <v>1</v>
      </c>
      <c r="E12" s="98"/>
      <c r="F12" s="98"/>
    </row>
    <row r="13" spans="1:6">
      <c r="A13" s="86"/>
      <c r="B13" s="115"/>
      <c r="C13" s="96"/>
      <c r="D13" s="103"/>
      <c r="E13" s="116"/>
      <c r="F13" s="98"/>
    </row>
    <row r="14" spans="1:6">
      <c r="A14" s="86" t="s">
        <v>28</v>
      </c>
      <c r="B14" s="86" t="s">
        <v>242</v>
      </c>
      <c r="C14" s="96" t="s">
        <v>229</v>
      </c>
      <c r="D14" s="103">
        <v>6</v>
      </c>
      <c r="E14" s="98"/>
      <c r="F14" s="98"/>
    </row>
    <row r="15" spans="1:6">
      <c r="A15" s="86"/>
      <c r="B15" s="115"/>
      <c r="C15" s="86"/>
      <c r="D15" s="96"/>
      <c r="E15" s="86"/>
      <c r="F15" s="88"/>
    </row>
    <row r="16" spans="1:6">
      <c r="A16" s="86"/>
      <c r="B16" s="86"/>
      <c r="C16" s="86"/>
      <c r="D16" s="96"/>
      <c r="E16" s="86"/>
      <c r="F16" s="88"/>
    </row>
    <row r="17" spans="1:6">
      <c r="A17" s="86"/>
      <c r="B17" s="86" t="s">
        <v>243</v>
      </c>
      <c r="C17" s="86"/>
      <c r="D17" s="96"/>
      <c r="E17" s="86"/>
      <c r="F17" s="88"/>
    </row>
    <row r="18" spans="1:6">
      <c r="A18" s="86"/>
      <c r="B18" s="86" t="s">
        <v>244</v>
      </c>
      <c r="C18" s="86"/>
      <c r="D18" s="96"/>
      <c r="E18" s="86"/>
      <c r="F18" s="88"/>
    </row>
    <row r="19" spans="1:6">
      <c r="A19" s="86"/>
      <c r="B19" s="86" t="s">
        <v>245</v>
      </c>
      <c r="C19" s="86"/>
      <c r="D19" s="96"/>
      <c r="E19" s="86"/>
      <c r="F19" s="88"/>
    </row>
    <row r="20" spans="1:6">
      <c r="A20" s="86"/>
      <c r="B20" s="86" t="s">
        <v>246</v>
      </c>
      <c r="C20" s="86"/>
      <c r="D20" s="96"/>
      <c r="E20" s="86"/>
      <c r="F20" s="88"/>
    </row>
    <row r="21" spans="1:6">
      <c r="A21" s="86"/>
      <c r="B21" s="86"/>
      <c r="C21" s="86"/>
      <c r="D21" s="96"/>
      <c r="E21" s="86"/>
      <c r="F21" s="88"/>
    </row>
    <row r="22" spans="1:6">
      <c r="A22" s="86" t="s">
        <v>247</v>
      </c>
      <c r="B22" s="86" t="s">
        <v>248</v>
      </c>
      <c r="C22" s="86"/>
      <c r="D22" s="96"/>
      <c r="E22" s="86"/>
      <c r="F22" s="88"/>
    </row>
    <row r="23" spans="1:6">
      <c r="A23" s="86"/>
      <c r="B23" s="86" t="s">
        <v>249</v>
      </c>
      <c r="C23" s="86"/>
      <c r="D23" s="96"/>
      <c r="E23" s="86"/>
      <c r="F23" s="88"/>
    </row>
    <row r="24" spans="1:6">
      <c r="A24" s="86"/>
      <c r="B24" s="86"/>
      <c r="C24" s="86"/>
      <c r="D24" s="96"/>
      <c r="E24" s="86"/>
      <c r="F24" s="88"/>
    </row>
    <row r="25" spans="1:6">
      <c r="A25" s="86" t="s">
        <v>14</v>
      </c>
      <c r="B25" s="86" t="s">
        <v>250</v>
      </c>
      <c r="C25" s="86" t="s">
        <v>251</v>
      </c>
      <c r="D25" s="96">
        <v>1</v>
      </c>
      <c r="E25" s="88"/>
      <c r="F25" s="88"/>
    </row>
    <row r="26" spans="1:6">
      <c r="A26" s="86"/>
      <c r="B26" s="86"/>
      <c r="C26" s="86"/>
      <c r="D26" s="96"/>
      <c r="E26" s="86"/>
      <c r="F26" s="88"/>
    </row>
    <row r="27" spans="1:6">
      <c r="A27" s="86" t="s">
        <v>17</v>
      </c>
      <c r="B27" s="86" t="s">
        <v>252</v>
      </c>
      <c r="C27" s="86" t="s">
        <v>251</v>
      </c>
      <c r="D27" s="96">
        <v>1</v>
      </c>
      <c r="E27" s="88"/>
      <c r="F27" s="88"/>
    </row>
    <row r="28" spans="1:6">
      <c r="A28" s="86"/>
      <c r="B28" s="86" t="s">
        <v>253</v>
      </c>
      <c r="C28" s="86"/>
      <c r="D28" s="96"/>
      <c r="E28" s="86"/>
      <c r="F28" s="88"/>
    </row>
    <row r="29" spans="1:6">
      <c r="A29" s="86"/>
      <c r="B29" s="86"/>
      <c r="C29" s="86"/>
      <c r="D29" s="96"/>
      <c r="E29" s="86"/>
      <c r="F29" s="88"/>
    </row>
    <row r="30" spans="1:6">
      <c r="A30" s="86" t="s">
        <v>28</v>
      </c>
      <c r="B30" s="86" t="s">
        <v>254</v>
      </c>
      <c r="C30" s="86" t="s">
        <v>251</v>
      </c>
      <c r="D30" s="96">
        <v>1</v>
      </c>
      <c r="E30" s="88"/>
      <c r="F30" s="88"/>
    </row>
    <row r="31" spans="1:6">
      <c r="A31" s="86"/>
      <c r="B31" s="86"/>
      <c r="C31" s="86"/>
      <c r="D31" s="96"/>
      <c r="E31" s="86"/>
      <c r="F31" s="88"/>
    </row>
    <row r="32" spans="1:6">
      <c r="A32" s="86"/>
      <c r="B32" s="86"/>
      <c r="C32" s="96"/>
      <c r="D32" s="96"/>
      <c r="E32" s="88"/>
      <c r="F32" s="88"/>
    </row>
    <row r="33" spans="1:6">
      <c r="A33" s="86" t="s">
        <v>256</v>
      </c>
      <c r="B33" s="86" t="s">
        <v>257</v>
      </c>
      <c r="C33" s="96" t="s">
        <v>251</v>
      </c>
      <c r="D33" s="96">
        <v>1</v>
      </c>
      <c r="E33" s="88"/>
      <c r="F33" s="88"/>
    </row>
    <row r="34" spans="1:6">
      <c r="A34" s="86"/>
      <c r="B34" s="86" t="s">
        <v>258</v>
      </c>
      <c r="C34" s="96"/>
      <c r="D34" s="96"/>
      <c r="E34" s="88"/>
      <c r="F34" s="88"/>
    </row>
    <row r="35" spans="1:6">
      <c r="A35" s="86"/>
      <c r="B35" s="86"/>
      <c r="C35" s="96"/>
      <c r="D35" s="96"/>
      <c r="E35" s="88"/>
      <c r="F35" s="88"/>
    </row>
    <row r="36" spans="1:6">
      <c r="A36" s="86"/>
      <c r="B36" s="86" t="s">
        <v>259</v>
      </c>
      <c r="C36" s="96"/>
      <c r="D36" s="96"/>
      <c r="E36" s="88"/>
      <c r="F36" s="88"/>
    </row>
    <row r="37" spans="1:6">
      <c r="A37" s="86"/>
      <c r="B37" s="86" t="s">
        <v>260</v>
      </c>
      <c r="C37" s="96"/>
      <c r="D37" s="96"/>
      <c r="E37" s="88"/>
      <c r="F37" s="88"/>
    </row>
    <row r="38" spans="1:6">
      <c r="A38" s="86"/>
      <c r="B38" s="86" t="s">
        <v>261</v>
      </c>
      <c r="C38" s="96"/>
      <c r="D38" s="96"/>
      <c r="E38" s="88"/>
      <c r="F38" s="88"/>
    </row>
    <row r="39" spans="1:6">
      <c r="A39" s="86"/>
      <c r="B39" s="86"/>
      <c r="C39" s="96"/>
      <c r="D39" s="96"/>
      <c r="E39" s="88"/>
      <c r="F39" s="88"/>
    </row>
    <row r="40" spans="1:6">
      <c r="A40" s="106"/>
      <c r="B40" s="106"/>
      <c r="C40" s="107"/>
      <c r="D40" s="107"/>
      <c r="E40" s="108"/>
      <c r="F40" s="108"/>
    </row>
    <row r="41" spans="1:6">
      <c r="A41" s="106"/>
      <c r="B41" s="109" t="s">
        <v>234</v>
      </c>
      <c r="C41" s="106"/>
      <c r="D41" s="107"/>
      <c r="E41" s="106"/>
      <c r="F41" s="110">
        <f>SUM(F5:F40)</f>
        <v>0</v>
      </c>
    </row>
  </sheetData>
  <pageMargins left="0.7" right="0.7" top="0.75" bottom="0.75" header="0.3" footer="0.3"/>
  <pageSetup paperSize="8"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D786B-9329-3843-A18C-072F69A4D06F}">
  <dimension ref="A1:F83"/>
  <sheetViews>
    <sheetView view="pageBreakPreview" topLeftCell="A62" zoomScale="110" zoomScaleNormal="100" zoomScaleSheetLayoutView="110" workbookViewId="0">
      <selection activeCell="H71" sqref="H71"/>
    </sheetView>
  </sheetViews>
  <sheetFormatPr baseColWidth="10" defaultRowHeight="13"/>
  <cols>
    <col min="2" max="2" width="44.33203125" customWidth="1"/>
    <col min="4" max="4" width="15" customWidth="1"/>
    <col min="5" max="5" width="16.6640625" customWidth="1"/>
    <col min="6" max="6" width="15.1640625" customWidth="1"/>
  </cols>
  <sheetData>
    <row r="1" spans="1:6">
      <c r="A1" t="str">
        <f>'1300'!A1</f>
        <v>GREATER TZANEEN LOCAL MUNICIPALITY</v>
      </c>
    </row>
    <row r="2" spans="1:6">
      <c r="A2" s="86" t="str">
        <f>'1200'!A2</f>
        <v>PETANENGE BRIDGE</v>
      </c>
      <c r="B2" s="86"/>
      <c r="C2" s="86"/>
      <c r="D2" s="96"/>
      <c r="E2" s="86"/>
      <c r="F2" s="87" t="s">
        <v>262</v>
      </c>
    </row>
    <row r="3" spans="1:6">
      <c r="A3" s="86" t="s">
        <v>209</v>
      </c>
      <c r="B3" s="86"/>
      <c r="C3" s="86"/>
      <c r="D3" s="96"/>
      <c r="E3" s="86"/>
      <c r="F3" s="117"/>
    </row>
    <row r="4" spans="1:6">
      <c r="A4" s="86"/>
      <c r="B4" s="86"/>
      <c r="C4" s="86"/>
      <c r="D4" s="96"/>
      <c r="E4" s="86"/>
      <c r="F4" s="88"/>
    </row>
    <row r="5" spans="1:6">
      <c r="A5" s="89" t="s">
        <v>210</v>
      </c>
      <c r="B5" s="90" t="s">
        <v>211</v>
      </c>
      <c r="C5" s="90" t="s">
        <v>212</v>
      </c>
      <c r="D5" s="91" t="s">
        <v>213</v>
      </c>
      <c r="E5" s="90" t="s">
        <v>214</v>
      </c>
      <c r="F5" s="92" t="s">
        <v>215</v>
      </c>
    </row>
    <row r="6" spans="1:6">
      <c r="A6" s="86"/>
      <c r="B6" s="115"/>
      <c r="C6" s="115"/>
      <c r="D6" s="118"/>
      <c r="E6" s="115"/>
      <c r="F6" s="117"/>
    </row>
    <row r="7" spans="1:6">
      <c r="A7" s="119"/>
      <c r="B7" s="119"/>
      <c r="C7" s="100"/>
      <c r="D7" s="100"/>
      <c r="E7" s="100"/>
      <c r="F7" s="100"/>
    </row>
    <row r="8" spans="1:6" ht="53" customHeight="1">
      <c r="A8" s="101">
        <v>1400</v>
      </c>
      <c r="B8" s="119" t="s">
        <v>263</v>
      </c>
      <c r="C8" s="100"/>
      <c r="D8" s="100"/>
      <c r="E8" s="100"/>
      <c r="F8" s="100"/>
    </row>
    <row r="9" spans="1:6" ht="14">
      <c r="A9" s="101" t="s">
        <v>264</v>
      </c>
      <c r="B9" s="119" t="s">
        <v>265</v>
      </c>
      <c r="C9" s="100"/>
      <c r="D9" s="100"/>
      <c r="E9" s="100"/>
      <c r="F9" s="100"/>
    </row>
    <row r="10" spans="1:6" ht="14">
      <c r="A10" s="103"/>
      <c r="B10" s="119" t="s">
        <v>266</v>
      </c>
      <c r="C10" s="100"/>
      <c r="D10" s="100"/>
      <c r="E10" s="100"/>
      <c r="F10" s="100"/>
    </row>
    <row r="11" spans="1:6" ht="28">
      <c r="A11" s="99"/>
      <c r="B11" s="120" t="s">
        <v>321</v>
      </c>
      <c r="C11" s="99" t="s">
        <v>267</v>
      </c>
      <c r="D11" s="99">
        <v>25</v>
      </c>
      <c r="E11" s="121"/>
      <c r="F11" s="121"/>
    </row>
    <row r="12" spans="1:6" ht="14">
      <c r="A12" s="99"/>
      <c r="B12" s="120" t="s">
        <v>315</v>
      </c>
      <c r="C12" s="99"/>
      <c r="D12" s="99"/>
      <c r="E12" s="121"/>
      <c r="F12" s="121"/>
    </row>
    <row r="13" spans="1:6" ht="30" customHeight="1">
      <c r="A13" s="99"/>
      <c r="B13" s="120" t="s">
        <v>268</v>
      </c>
      <c r="C13" s="99" t="s">
        <v>267</v>
      </c>
      <c r="D13" s="99">
        <v>30</v>
      </c>
      <c r="E13" s="121"/>
      <c r="F13" s="121"/>
    </row>
    <row r="14" spans="1:6" ht="23" customHeight="1">
      <c r="A14" s="99"/>
      <c r="B14" s="120" t="s">
        <v>269</v>
      </c>
      <c r="C14" s="99" t="s">
        <v>267</v>
      </c>
      <c r="D14" s="99">
        <v>30</v>
      </c>
      <c r="E14" s="121"/>
      <c r="F14" s="121"/>
    </row>
    <row r="15" spans="1:6" ht="16">
      <c r="A15" s="99"/>
      <c r="B15" s="120" t="s">
        <v>270</v>
      </c>
      <c r="C15" s="99" t="s">
        <v>267</v>
      </c>
      <c r="D15" s="99">
        <v>4</v>
      </c>
      <c r="E15" s="121"/>
      <c r="F15" s="121"/>
    </row>
    <row r="16" spans="1:6">
      <c r="A16" s="99"/>
      <c r="B16" s="120"/>
      <c r="C16" s="99"/>
      <c r="D16" s="99"/>
      <c r="E16" s="121"/>
      <c r="F16" s="121"/>
    </row>
    <row r="17" spans="1:6" ht="14">
      <c r="A17" s="122" t="s">
        <v>271</v>
      </c>
      <c r="B17" s="123" t="s">
        <v>272</v>
      </c>
      <c r="C17" s="99"/>
      <c r="D17" s="99"/>
      <c r="E17" s="121"/>
      <c r="F17" s="121"/>
    </row>
    <row r="18" spans="1:6" ht="14">
      <c r="A18" s="99"/>
      <c r="B18" s="120" t="s">
        <v>273</v>
      </c>
      <c r="C18" s="99" t="s">
        <v>233</v>
      </c>
      <c r="D18" s="99">
        <v>10</v>
      </c>
      <c r="E18" s="121"/>
      <c r="F18" s="121"/>
    </row>
    <row r="19" spans="1:6" ht="33" customHeight="1">
      <c r="A19" s="99"/>
      <c r="B19" s="120" t="s">
        <v>274</v>
      </c>
      <c r="C19" s="99" t="s">
        <v>233</v>
      </c>
      <c r="D19" s="99">
        <v>1</v>
      </c>
      <c r="E19" s="121"/>
      <c r="F19" s="121"/>
    </row>
    <row r="20" spans="1:6" ht="14">
      <c r="A20" s="99"/>
      <c r="B20" s="120" t="s">
        <v>275</v>
      </c>
      <c r="C20" s="99" t="s">
        <v>233</v>
      </c>
      <c r="D20" s="99">
        <v>1</v>
      </c>
      <c r="E20" s="121"/>
      <c r="F20" s="121"/>
    </row>
    <row r="21" spans="1:6" ht="24" customHeight="1">
      <c r="A21" s="101" t="s">
        <v>276</v>
      </c>
      <c r="B21" s="119" t="s">
        <v>277</v>
      </c>
      <c r="C21" s="103"/>
      <c r="D21" s="103"/>
      <c r="E21" s="100"/>
      <c r="F21" s="100"/>
    </row>
    <row r="22" spans="1:6" ht="25" customHeight="1">
      <c r="A22" s="101"/>
      <c r="B22" s="119" t="s">
        <v>278</v>
      </c>
      <c r="C22" s="103"/>
      <c r="D22" s="103"/>
      <c r="E22" s="100"/>
      <c r="F22" s="100"/>
    </row>
    <row r="23" spans="1:6" ht="24" customHeight="1">
      <c r="A23" s="103"/>
      <c r="B23" s="100" t="s">
        <v>279</v>
      </c>
      <c r="C23" s="103"/>
      <c r="D23" s="103"/>
      <c r="E23" s="100"/>
      <c r="F23" s="100"/>
    </row>
    <row r="24" spans="1:6" ht="27" customHeight="1">
      <c r="A24" s="103"/>
      <c r="B24" s="100" t="s">
        <v>280</v>
      </c>
      <c r="C24" s="103" t="s">
        <v>233</v>
      </c>
      <c r="D24" s="103">
        <v>3</v>
      </c>
      <c r="E24" s="98"/>
      <c r="F24" s="98"/>
    </row>
    <row r="25" spans="1:6" ht="28">
      <c r="A25" s="103"/>
      <c r="B25" s="100" t="s">
        <v>320</v>
      </c>
      <c r="C25" s="103" t="s">
        <v>233</v>
      </c>
      <c r="D25" s="103">
        <v>2</v>
      </c>
      <c r="E25" s="98"/>
      <c r="F25" s="98"/>
    </row>
    <row r="26" spans="1:6" ht="14">
      <c r="A26" s="103"/>
      <c r="B26" s="100" t="s">
        <v>281</v>
      </c>
      <c r="C26" s="103"/>
      <c r="D26" s="103"/>
      <c r="E26" s="98"/>
      <c r="F26" s="98"/>
    </row>
    <row r="27" spans="1:6" ht="14">
      <c r="A27" s="103"/>
      <c r="B27" s="100" t="s">
        <v>281</v>
      </c>
      <c r="C27" s="103"/>
      <c r="D27" s="103"/>
      <c r="E27" s="98"/>
      <c r="F27" s="98"/>
    </row>
    <row r="28" spans="1:6">
      <c r="A28" s="103"/>
      <c r="B28" s="100"/>
      <c r="C28" s="103"/>
      <c r="D28" s="103"/>
      <c r="E28" s="98"/>
      <c r="F28" s="98"/>
    </row>
    <row r="29" spans="1:6">
      <c r="A29" s="89"/>
      <c r="B29" s="90" t="s">
        <v>282</v>
      </c>
      <c r="C29" s="111"/>
      <c r="D29" s="111"/>
      <c r="E29" s="89"/>
      <c r="F29" s="125">
        <f>SUM(F7:F27)</f>
        <v>0</v>
      </c>
    </row>
    <row r="30" spans="1:6">
      <c r="A30" s="86"/>
      <c r="B30" s="115"/>
      <c r="C30" s="96"/>
      <c r="D30" s="96"/>
      <c r="E30" s="86"/>
      <c r="F30" s="129"/>
    </row>
    <row r="31" spans="1:6">
      <c r="A31" s="86" t="str">
        <f>'1200'!A2</f>
        <v>PETANENGE BRIDGE</v>
      </c>
      <c r="B31" s="86"/>
      <c r="C31" s="86"/>
      <c r="D31" s="96"/>
      <c r="E31" s="86"/>
      <c r="F31" s="126" t="s">
        <v>262</v>
      </c>
    </row>
    <row r="32" spans="1:6">
      <c r="A32" s="86" t="s">
        <v>307</v>
      </c>
      <c r="B32" s="86"/>
      <c r="C32" s="86"/>
      <c r="D32" s="96"/>
      <c r="E32" s="86"/>
      <c r="F32" s="127"/>
    </row>
    <row r="33" spans="1:6">
      <c r="A33" s="86"/>
      <c r="B33" s="86"/>
      <c r="C33" s="86"/>
      <c r="D33" s="96"/>
      <c r="E33" s="86"/>
      <c r="F33" s="124"/>
    </row>
    <row r="34" spans="1:6">
      <c r="A34" s="89" t="s">
        <v>210</v>
      </c>
      <c r="B34" s="90" t="s">
        <v>211</v>
      </c>
      <c r="C34" s="90" t="s">
        <v>212</v>
      </c>
      <c r="D34" s="91" t="s">
        <v>213</v>
      </c>
      <c r="E34" s="90" t="s">
        <v>214</v>
      </c>
      <c r="F34" s="128" t="s">
        <v>215</v>
      </c>
    </row>
    <row r="35" spans="1:6">
      <c r="A35" s="86"/>
      <c r="B35" s="109" t="s">
        <v>283</v>
      </c>
      <c r="C35" s="115"/>
      <c r="D35" s="118"/>
      <c r="E35" s="115"/>
      <c r="F35" s="129">
        <f>F29</f>
        <v>0</v>
      </c>
    </row>
    <row r="36" spans="1:6" ht="14">
      <c r="A36" s="86"/>
      <c r="B36" s="100" t="s">
        <v>319</v>
      </c>
      <c r="C36" s="103"/>
      <c r="D36" s="103"/>
      <c r="E36" s="130"/>
      <c r="F36" s="98"/>
    </row>
    <row r="37" spans="1:6" ht="14">
      <c r="A37" s="86"/>
      <c r="B37" s="100" t="s">
        <v>281</v>
      </c>
      <c r="C37" s="103" t="s">
        <v>233</v>
      </c>
      <c r="D37" s="103">
        <v>3</v>
      </c>
      <c r="E37" s="98"/>
      <c r="F37" s="98"/>
    </row>
    <row r="38" spans="1:6">
      <c r="A38" s="86"/>
      <c r="B38" s="100"/>
      <c r="C38" s="103"/>
      <c r="D38" s="103"/>
      <c r="E38" s="98"/>
      <c r="F38" s="98"/>
    </row>
    <row r="39" spans="1:6">
      <c r="A39" s="86"/>
      <c r="B39" s="100"/>
      <c r="C39" s="100"/>
      <c r="D39" s="103"/>
      <c r="E39" s="98"/>
      <c r="F39" s="98"/>
    </row>
    <row r="40" spans="1:6" ht="28">
      <c r="A40" s="86"/>
      <c r="B40" s="100" t="s">
        <v>318</v>
      </c>
      <c r="C40" s="103" t="s">
        <v>284</v>
      </c>
      <c r="D40" s="103">
        <v>2</v>
      </c>
      <c r="E40" s="98"/>
      <c r="F40" s="98"/>
    </row>
    <row r="41" spans="1:6" ht="14">
      <c r="A41" s="86"/>
      <c r="B41" s="100" t="s">
        <v>313</v>
      </c>
      <c r="C41" s="103"/>
      <c r="D41" s="103"/>
      <c r="E41" s="98"/>
      <c r="F41" s="98"/>
    </row>
    <row r="42" spans="1:6" ht="14">
      <c r="A42" s="86"/>
      <c r="B42" s="100" t="s">
        <v>315</v>
      </c>
      <c r="C42" s="103"/>
      <c r="D42" s="103"/>
      <c r="E42" s="98"/>
      <c r="F42" s="98"/>
    </row>
    <row r="43" spans="1:6" ht="14">
      <c r="A43" s="86"/>
      <c r="B43" s="100" t="s">
        <v>317</v>
      </c>
      <c r="C43" s="103" t="s">
        <v>284</v>
      </c>
      <c r="D43" s="103">
        <v>2</v>
      </c>
      <c r="E43" s="98"/>
      <c r="F43" s="98"/>
    </row>
    <row r="44" spans="1:6" ht="21" customHeight="1">
      <c r="A44" s="86"/>
      <c r="B44" s="100" t="s">
        <v>285</v>
      </c>
      <c r="C44" s="103" t="s">
        <v>284</v>
      </c>
      <c r="D44" s="103">
        <v>2</v>
      </c>
      <c r="E44" s="98"/>
      <c r="F44" s="98"/>
    </row>
    <row r="45" spans="1:6" ht="28">
      <c r="A45" s="100"/>
      <c r="B45" s="119" t="s">
        <v>316</v>
      </c>
      <c r="C45" s="103"/>
      <c r="D45" s="103"/>
      <c r="E45" s="102"/>
      <c r="F45" s="102"/>
    </row>
    <row r="46" spans="1:6" ht="14">
      <c r="A46" s="100"/>
      <c r="B46" s="100" t="s">
        <v>287</v>
      </c>
      <c r="C46" s="103" t="s">
        <v>286</v>
      </c>
      <c r="D46" s="103">
        <v>1</v>
      </c>
      <c r="E46" s="98"/>
      <c r="F46" s="98">
        <f>D46*E46</f>
        <v>0</v>
      </c>
    </row>
    <row r="47" spans="1:6" ht="28">
      <c r="A47" s="100"/>
      <c r="B47" s="100" t="s">
        <v>314</v>
      </c>
      <c r="C47" s="103" t="s">
        <v>222</v>
      </c>
      <c r="D47" s="131">
        <f>F46</f>
        <v>0</v>
      </c>
      <c r="E47" s="105"/>
      <c r="F47" s="98">
        <f>D47*E47</f>
        <v>0</v>
      </c>
    </row>
    <row r="48" spans="1:6" ht="19" customHeight="1">
      <c r="A48" s="100"/>
      <c r="B48" s="100" t="s">
        <v>288</v>
      </c>
      <c r="C48" s="103"/>
      <c r="D48" s="103"/>
      <c r="E48" s="116"/>
      <c r="F48" s="98"/>
    </row>
    <row r="49" spans="1:6" ht="14">
      <c r="A49" s="100"/>
      <c r="B49" s="100" t="s">
        <v>289</v>
      </c>
      <c r="C49" s="103" t="s">
        <v>230</v>
      </c>
      <c r="D49" s="103">
        <v>1</v>
      </c>
      <c r="E49" s="116">
        <v>40000</v>
      </c>
      <c r="F49" s="98">
        <f>D49*E49</f>
        <v>40000</v>
      </c>
    </row>
    <row r="50" spans="1:6" ht="29" customHeight="1">
      <c r="A50" s="100"/>
      <c r="B50" s="100" t="s">
        <v>290</v>
      </c>
      <c r="C50" s="103" t="s">
        <v>230</v>
      </c>
      <c r="D50" s="103">
        <v>1</v>
      </c>
      <c r="E50" s="116">
        <v>2500</v>
      </c>
      <c r="F50" s="98">
        <f>D50*E50</f>
        <v>2500</v>
      </c>
    </row>
    <row r="51" spans="1:6" ht="34" customHeight="1">
      <c r="A51" s="100"/>
      <c r="B51" s="100" t="s">
        <v>291</v>
      </c>
      <c r="C51" s="132" t="s">
        <v>222</v>
      </c>
      <c r="D51" s="98">
        <f>SUM(F49,F50)</f>
        <v>42500</v>
      </c>
      <c r="E51" s="133"/>
      <c r="F51" s="98"/>
    </row>
    <row r="52" spans="1:6" ht="27" customHeight="1">
      <c r="A52" s="100"/>
      <c r="B52" s="134" t="s">
        <v>292</v>
      </c>
      <c r="C52" s="135" t="s">
        <v>255</v>
      </c>
      <c r="D52" s="135">
        <v>6</v>
      </c>
      <c r="E52" s="136"/>
      <c r="F52" s="98"/>
    </row>
    <row r="53" spans="1:6">
      <c r="A53" s="89"/>
      <c r="B53" s="90" t="s">
        <v>282</v>
      </c>
      <c r="C53" s="111"/>
      <c r="D53" s="111"/>
      <c r="E53" s="89"/>
      <c r="F53" s="112"/>
    </row>
    <row r="54" spans="1:6">
      <c r="A54" s="81"/>
      <c r="B54" s="81"/>
      <c r="C54" s="81"/>
      <c r="D54" s="94"/>
      <c r="E54" s="81"/>
      <c r="F54" s="113"/>
    </row>
    <row r="55" spans="1:6">
      <c r="A55" s="86" t="str">
        <f>'1200'!A2</f>
        <v>PETANENGE BRIDGE</v>
      </c>
      <c r="B55" s="86"/>
      <c r="C55" s="86"/>
      <c r="D55" s="96"/>
      <c r="E55" s="86"/>
      <c r="F55" s="87" t="s">
        <v>262</v>
      </c>
    </row>
    <row r="56" spans="1:6">
      <c r="A56" s="106" t="s">
        <v>307</v>
      </c>
      <c r="B56" s="106"/>
      <c r="C56" s="106"/>
      <c r="D56" s="107"/>
      <c r="E56" s="106"/>
      <c r="F56" s="110"/>
    </row>
    <row r="57" spans="1:6">
      <c r="A57" s="89" t="s">
        <v>210</v>
      </c>
      <c r="B57" s="90" t="s">
        <v>211</v>
      </c>
      <c r="C57" s="90" t="s">
        <v>212</v>
      </c>
      <c r="D57" s="91" t="s">
        <v>213</v>
      </c>
      <c r="E57" s="90" t="s">
        <v>214</v>
      </c>
      <c r="F57" s="92" t="s">
        <v>215</v>
      </c>
    </row>
    <row r="58" spans="1:6">
      <c r="A58" s="86"/>
      <c r="B58" s="109" t="s">
        <v>283</v>
      </c>
      <c r="C58" s="115"/>
      <c r="D58" s="118"/>
      <c r="E58" s="115"/>
      <c r="F58" s="137">
        <f>F53</f>
        <v>0</v>
      </c>
    </row>
    <row r="59" spans="1:6">
      <c r="A59" s="86"/>
      <c r="B59" s="115"/>
      <c r="C59" s="115"/>
      <c r="D59" s="118"/>
      <c r="E59" s="115"/>
      <c r="F59" s="117"/>
    </row>
    <row r="60" spans="1:6" ht="14">
      <c r="A60" s="101" t="s">
        <v>293</v>
      </c>
      <c r="B60" s="119" t="s">
        <v>294</v>
      </c>
      <c r="C60" s="103"/>
      <c r="D60" s="103"/>
      <c r="E60" s="116"/>
      <c r="F60" s="98"/>
    </row>
    <row r="61" spans="1:6">
      <c r="A61" s="101"/>
      <c r="B61" s="119"/>
      <c r="C61" s="103"/>
      <c r="D61" s="103"/>
      <c r="E61" s="138"/>
      <c r="F61" s="98"/>
    </row>
    <row r="62" spans="1:6" ht="28">
      <c r="A62" s="103"/>
      <c r="B62" s="100" t="s">
        <v>312</v>
      </c>
      <c r="C62" s="103" t="s">
        <v>284</v>
      </c>
      <c r="D62" s="103">
        <v>6</v>
      </c>
      <c r="E62" s="116"/>
      <c r="F62" s="98"/>
    </row>
    <row r="63" spans="1:6">
      <c r="A63" s="86"/>
      <c r="B63" s="86"/>
      <c r="C63" s="96"/>
      <c r="D63" s="96"/>
      <c r="E63" s="86"/>
      <c r="F63" s="88"/>
    </row>
    <row r="64" spans="1:6" ht="14">
      <c r="A64" s="101" t="s">
        <v>295</v>
      </c>
      <c r="B64" s="119" t="s">
        <v>296</v>
      </c>
      <c r="C64" s="100"/>
      <c r="D64" s="100"/>
      <c r="E64" s="103"/>
      <c r="F64" s="103"/>
    </row>
    <row r="65" spans="1:6">
      <c r="A65" s="103"/>
      <c r="B65" s="100"/>
      <c r="C65" s="100"/>
      <c r="D65" s="100"/>
      <c r="E65" s="103"/>
      <c r="F65" s="103"/>
    </row>
    <row r="66" spans="1:6" ht="28">
      <c r="A66" s="103"/>
      <c r="B66" s="100" t="s">
        <v>311</v>
      </c>
      <c r="C66" s="103"/>
      <c r="D66" s="103"/>
      <c r="E66" s="103"/>
      <c r="F66" s="103"/>
    </row>
    <row r="67" spans="1:6">
      <c r="A67" s="103"/>
      <c r="B67" s="100"/>
      <c r="C67" s="103"/>
      <c r="D67" s="103"/>
      <c r="E67" s="103"/>
      <c r="F67" s="103"/>
    </row>
    <row r="68" spans="1:6" ht="42">
      <c r="A68" s="103"/>
      <c r="B68" s="100" t="s">
        <v>309</v>
      </c>
      <c r="C68" s="103" t="s">
        <v>230</v>
      </c>
      <c r="D68" s="103">
        <v>1</v>
      </c>
      <c r="E68" s="98">
        <v>40000</v>
      </c>
      <c r="F68" s="98"/>
    </row>
    <row r="69" spans="1:6">
      <c r="A69" s="103"/>
      <c r="B69" s="100"/>
      <c r="C69" s="103"/>
      <c r="D69" s="103"/>
      <c r="E69" s="103"/>
      <c r="F69" s="98"/>
    </row>
    <row r="70" spans="1:6" ht="24" customHeight="1">
      <c r="A70" s="103"/>
      <c r="B70" s="100" t="s">
        <v>310</v>
      </c>
      <c r="C70" s="103" t="s">
        <v>297</v>
      </c>
      <c r="D70" s="104">
        <f>F68</f>
        <v>0</v>
      </c>
      <c r="E70" s="105"/>
      <c r="F70" s="98"/>
    </row>
    <row r="71" spans="1:6" ht="25" customHeight="1">
      <c r="A71" s="103"/>
      <c r="B71" s="100" t="s">
        <v>308</v>
      </c>
      <c r="C71" s="103"/>
      <c r="D71" s="103"/>
      <c r="E71" s="103"/>
      <c r="F71" s="98"/>
    </row>
    <row r="72" spans="1:6" ht="14">
      <c r="A72" s="101" t="s">
        <v>298</v>
      </c>
      <c r="B72" s="119" t="s">
        <v>299</v>
      </c>
      <c r="C72" s="103"/>
      <c r="D72" s="100"/>
      <c r="E72" s="103"/>
      <c r="F72" s="98"/>
    </row>
    <row r="73" spans="1:6">
      <c r="A73" s="103"/>
      <c r="B73" s="100"/>
      <c r="C73" s="103"/>
      <c r="D73" s="100"/>
      <c r="E73" s="103"/>
      <c r="F73" s="98"/>
    </row>
    <row r="74" spans="1:6" ht="72" customHeight="1">
      <c r="A74" s="103"/>
      <c r="B74" s="100" t="s">
        <v>300</v>
      </c>
      <c r="C74" s="103"/>
      <c r="D74" s="100"/>
      <c r="E74" s="103"/>
      <c r="F74" s="98"/>
    </row>
    <row r="75" spans="1:6">
      <c r="A75" s="103"/>
      <c r="B75" s="100"/>
      <c r="C75" s="103"/>
      <c r="D75" s="103"/>
      <c r="E75" s="103"/>
      <c r="F75" s="98"/>
    </row>
    <row r="76" spans="1:6" ht="14">
      <c r="A76" s="103"/>
      <c r="B76" s="100" t="s">
        <v>301</v>
      </c>
      <c r="C76" s="100"/>
      <c r="D76" s="100"/>
      <c r="E76" s="103"/>
      <c r="F76" s="98"/>
    </row>
    <row r="77" spans="1:6">
      <c r="A77" s="103"/>
      <c r="B77" s="100"/>
      <c r="C77" s="100"/>
      <c r="D77" s="100"/>
      <c r="E77" s="103"/>
      <c r="F77" s="98"/>
    </row>
    <row r="78" spans="1:6" ht="14">
      <c r="A78" s="103"/>
      <c r="B78" s="100" t="s">
        <v>302</v>
      </c>
      <c r="C78" s="103" t="s">
        <v>303</v>
      </c>
      <c r="D78" s="103">
        <v>1</v>
      </c>
      <c r="E78" s="98"/>
      <c r="F78" s="98"/>
    </row>
    <row r="79" spans="1:6">
      <c r="A79" s="103"/>
      <c r="B79" s="100"/>
      <c r="C79" s="103"/>
      <c r="D79" s="103"/>
      <c r="E79" s="138"/>
      <c r="F79" s="98"/>
    </row>
    <row r="80" spans="1:6" ht="14">
      <c r="A80" s="103"/>
      <c r="B80" s="100" t="s">
        <v>304</v>
      </c>
      <c r="C80" s="103" t="s">
        <v>255</v>
      </c>
      <c r="D80" s="103">
        <v>6</v>
      </c>
      <c r="E80" s="98"/>
      <c r="F80" s="98"/>
    </row>
    <row r="81" spans="1:6">
      <c r="A81" s="103"/>
      <c r="B81" s="100"/>
      <c r="C81" s="103"/>
      <c r="D81" s="103"/>
      <c r="E81" s="98"/>
      <c r="F81" s="98"/>
    </row>
    <row r="82" spans="1:6">
      <c r="A82" s="86"/>
      <c r="B82" s="86"/>
      <c r="C82" s="96"/>
      <c r="D82" s="96"/>
      <c r="E82" s="88"/>
      <c r="F82" s="88"/>
    </row>
    <row r="83" spans="1:6">
      <c r="A83" s="89"/>
      <c r="B83" s="90" t="s">
        <v>234</v>
      </c>
      <c r="C83" s="111"/>
      <c r="D83" s="111"/>
      <c r="E83" s="89"/>
      <c r="F83" s="112">
        <f>SUM(F58:F82)</f>
        <v>0</v>
      </c>
    </row>
  </sheetData>
  <pageMargins left="0.7" right="0.7" top="0.75" bottom="0.75" header="0.3" footer="0.3"/>
  <pageSetup paperSize="8" orientation="portrait" horizontalDpi="0" verticalDpi="0"/>
  <rowBreaks count="2" manualBreakCount="2">
    <brk id="30" max="16383" man="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530CE-26A3-7341-A058-EB3803263B25}">
  <dimension ref="A1:F43"/>
  <sheetViews>
    <sheetView view="pageBreakPreview" topLeftCell="A16" zoomScale="120" zoomScaleNormal="100" zoomScaleSheetLayoutView="120" workbookViewId="0">
      <selection activeCell="E14" sqref="E14:F39"/>
    </sheetView>
  </sheetViews>
  <sheetFormatPr baseColWidth="10" defaultRowHeight="13"/>
  <cols>
    <col min="2" max="2" width="38.5" customWidth="1"/>
  </cols>
  <sheetData>
    <row r="1" spans="1:6">
      <c r="A1" t="str">
        <f>'1300'!A1</f>
        <v>GREATER TZANEEN LOCAL MUNICIPALITY</v>
      </c>
    </row>
    <row r="2" spans="1:6">
      <c r="A2" s="86" t="str">
        <f>'1400'!A2</f>
        <v>PETANENGE BRIDGE</v>
      </c>
      <c r="E2" s="252" t="s">
        <v>412</v>
      </c>
      <c r="F2" s="252"/>
    </row>
    <row r="3" spans="1:6">
      <c r="A3" s="86" t="s">
        <v>411</v>
      </c>
    </row>
    <row r="4" spans="1:6">
      <c r="A4" s="253" t="s">
        <v>210</v>
      </c>
      <c r="B4" s="253" t="s">
        <v>211</v>
      </c>
      <c r="C4" s="253" t="s">
        <v>212</v>
      </c>
      <c r="D4" s="253" t="s">
        <v>329</v>
      </c>
      <c r="E4" s="253" t="s">
        <v>330</v>
      </c>
      <c r="F4" s="263" t="s">
        <v>331</v>
      </c>
    </row>
    <row r="5" spans="1:6">
      <c r="A5" s="254"/>
      <c r="B5" s="254"/>
      <c r="C5" s="254"/>
      <c r="D5" s="254"/>
      <c r="E5" s="254"/>
      <c r="F5" s="264"/>
    </row>
    <row r="6" spans="1:6">
      <c r="A6" s="172"/>
      <c r="B6" s="173"/>
      <c r="C6" s="172"/>
      <c r="D6" s="173"/>
      <c r="E6" s="174"/>
      <c r="F6" s="175"/>
    </row>
    <row r="7" spans="1:6">
      <c r="A7" s="176"/>
      <c r="B7" s="177" t="s">
        <v>332</v>
      </c>
      <c r="C7" s="178"/>
      <c r="D7" s="173"/>
      <c r="E7" s="174"/>
      <c r="F7" s="175"/>
    </row>
    <row r="8" spans="1:6">
      <c r="A8" s="178"/>
      <c r="B8" s="179"/>
      <c r="C8" s="178"/>
      <c r="D8" s="173"/>
      <c r="E8" s="174"/>
      <c r="F8" s="175"/>
    </row>
    <row r="9" spans="1:6">
      <c r="A9" s="176" t="s">
        <v>333</v>
      </c>
      <c r="B9" s="180" t="s">
        <v>334</v>
      </c>
      <c r="C9" s="178"/>
      <c r="D9" s="181"/>
      <c r="E9" s="182"/>
      <c r="F9" s="175"/>
    </row>
    <row r="10" spans="1:6">
      <c r="A10" s="176"/>
      <c r="B10" s="180" t="s">
        <v>335</v>
      </c>
      <c r="C10" s="178" t="s">
        <v>336</v>
      </c>
      <c r="D10" s="183">
        <v>0</v>
      </c>
      <c r="E10" s="175"/>
      <c r="F10" s="175" t="s">
        <v>353</v>
      </c>
    </row>
    <row r="11" spans="1:6">
      <c r="A11" s="176"/>
      <c r="B11" s="180"/>
      <c r="C11" s="178"/>
      <c r="D11" s="184"/>
      <c r="E11" s="171"/>
      <c r="F11" s="175"/>
    </row>
    <row r="12" spans="1:6">
      <c r="A12" s="176">
        <v>15.02</v>
      </c>
      <c r="B12" s="180" t="s">
        <v>337</v>
      </c>
      <c r="C12" s="178"/>
      <c r="D12" s="184"/>
      <c r="E12" s="171"/>
      <c r="F12" s="175"/>
    </row>
    <row r="13" spans="1:6">
      <c r="A13" s="176"/>
      <c r="B13" s="180"/>
      <c r="C13" s="178"/>
      <c r="D13" s="184"/>
      <c r="E13" s="171"/>
      <c r="F13" s="175"/>
    </row>
    <row r="14" spans="1:6">
      <c r="A14" s="176"/>
      <c r="B14" s="173" t="s">
        <v>338</v>
      </c>
      <c r="C14" s="178" t="s">
        <v>336</v>
      </c>
      <c r="D14" s="183">
        <v>1</v>
      </c>
      <c r="E14" s="175"/>
      <c r="F14" s="175"/>
    </row>
    <row r="15" spans="1:6">
      <c r="A15" s="176"/>
      <c r="B15" s="173"/>
      <c r="C15" s="178"/>
      <c r="D15" s="181"/>
      <c r="E15" s="171"/>
      <c r="F15" s="175"/>
    </row>
    <row r="16" spans="1:6">
      <c r="A16" s="176">
        <v>15.03</v>
      </c>
      <c r="B16" s="180" t="s">
        <v>339</v>
      </c>
      <c r="C16" s="178"/>
      <c r="D16" s="181"/>
      <c r="E16" s="171"/>
      <c r="F16" s="175"/>
    </row>
    <row r="17" spans="1:6">
      <c r="A17" s="178"/>
      <c r="B17" s="173"/>
      <c r="C17" s="178"/>
      <c r="D17" s="181"/>
      <c r="E17" s="171"/>
      <c r="F17" s="175"/>
    </row>
    <row r="18" spans="1:6">
      <c r="A18" s="178"/>
      <c r="B18" s="173" t="s">
        <v>340</v>
      </c>
      <c r="C18" s="178" t="s">
        <v>341</v>
      </c>
      <c r="D18" s="181">
        <v>120</v>
      </c>
      <c r="E18" s="171"/>
      <c r="F18" s="175"/>
    </row>
    <row r="19" spans="1:6">
      <c r="A19" s="178"/>
      <c r="B19" s="173"/>
      <c r="C19" s="178"/>
      <c r="D19" s="181"/>
      <c r="E19" s="171"/>
      <c r="F19" s="175"/>
    </row>
    <row r="20" spans="1:6">
      <c r="A20" s="178"/>
      <c r="B20" s="173"/>
      <c r="C20" s="178"/>
      <c r="D20" s="181"/>
      <c r="E20" s="171"/>
      <c r="F20" s="175"/>
    </row>
    <row r="21" spans="1:6">
      <c r="A21" s="178"/>
      <c r="B21" s="173" t="s">
        <v>342</v>
      </c>
      <c r="C21" s="178" t="s">
        <v>127</v>
      </c>
      <c r="D21" s="181">
        <v>0</v>
      </c>
      <c r="E21" s="171"/>
      <c r="F21" s="175"/>
    </row>
    <row r="22" spans="1:6">
      <c r="A22" s="178"/>
      <c r="B22" s="173"/>
      <c r="C22" s="178"/>
      <c r="D22" s="181"/>
      <c r="E22" s="171"/>
      <c r="F22" s="175"/>
    </row>
    <row r="23" spans="1:6">
      <c r="A23" s="178"/>
      <c r="B23" s="173" t="s">
        <v>343</v>
      </c>
      <c r="C23" s="178"/>
      <c r="D23" s="181"/>
      <c r="E23" s="171"/>
      <c r="F23" s="175"/>
    </row>
    <row r="24" spans="1:6">
      <c r="A24" s="178"/>
      <c r="B24" s="173" t="s">
        <v>344</v>
      </c>
      <c r="C24" s="178" t="s">
        <v>127</v>
      </c>
      <c r="D24" s="181">
        <v>0</v>
      </c>
      <c r="E24" s="171"/>
      <c r="F24" s="175"/>
    </row>
    <row r="25" spans="1:6">
      <c r="A25" s="178"/>
      <c r="B25" s="173"/>
      <c r="C25" s="178"/>
      <c r="D25" s="181"/>
      <c r="E25" s="171"/>
      <c r="F25" s="175"/>
    </row>
    <row r="26" spans="1:6">
      <c r="A26" s="178"/>
      <c r="B26" s="173" t="s">
        <v>345</v>
      </c>
      <c r="C26" s="178" t="s">
        <v>127</v>
      </c>
      <c r="D26" s="181">
        <v>25</v>
      </c>
      <c r="E26" s="171"/>
      <c r="F26" s="175"/>
    </row>
    <row r="27" spans="1:6">
      <c r="A27" s="178"/>
      <c r="B27" s="173"/>
      <c r="C27" s="178"/>
      <c r="D27" s="181"/>
      <c r="E27" s="171"/>
      <c r="F27" s="175"/>
    </row>
    <row r="28" spans="1:6">
      <c r="A28" s="178"/>
      <c r="B28" s="173" t="s">
        <v>346</v>
      </c>
      <c r="C28" s="178"/>
      <c r="D28" s="183"/>
      <c r="E28" s="175"/>
      <c r="F28" s="175"/>
    </row>
    <row r="29" spans="1:6">
      <c r="A29" s="178"/>
      <c r="B29" s="173" t="s">
        <v>347</v>
      </c>
      <c r="C29" s="178" t="s">
        <v>21</v>
      </c>
      <c r="D29" s="183">
        <v>0</v>
      </c>
      <c r="E29" s="175"/>
      <c r="F29" s="175"/>
    </row>
    <row r="30" spans="1:6">
      <c r="A30" s="178"/>
      <c r="B30" s="173"/>
      <c r="C30" s="178"/>
      <c r="D30" s="183"/>
      <c r="E30" s="175"/>
      <c r="F30" s="175"/>
    </row>
    <row r="31" spans="1:6">
      <c r="A31" s="178"/>
      <c r="B31" s="173" t="s">
        <v>348</v>
      </c>
      <c r="C31" s="178"/>
      <c r="D31" s="183"/>
      <c r="E31" s="175"/>
      <c r="F31" s="175"/>
    </row>
    <row r="32" spans="1:6">
      <c r="A32" s="178"/>
      <c r="B32" s="173" t="s">
        <v>349</v>
      </c>
      <c r="C32" s="178" t="s">
        <v>233</v>
      </c>
      <c r="D32" s="181">
        <v>0</v>
      </c>
      <c r="E32" s="171"/>
      <c r="F32" s="175"/>
    </row>
    <row r="33" spans="1:6">
      <c r="A33" s="178"/>
      <c r="B33" s="173"/>
      <c r="C33" s="178"/>
      <c r="D33" s="181"/>
      <c r="E33" s="171"/>
      <c r="F33" s="175"/>
    </row>
    <row r="34" spans="1:6">
      <c r="A34" s="178"/>
      <c r="B34" s="173" t="s">
        <v>350</v>
      </c>
      <c r="C34" s="178" t="s">
        <v>233</v>
      </c>
      <c r="D34" s="181">
        <v>0</v>
      </c>
      <c r="E34" s="171"/>
      <c r="F34" s="175"/>
    </row>
    <row r="35" spans="1:6">
      <c r="A35" s="178"/>
      <c r="B35" s="173"/>
      <c r="C35" s="178"/>
      <c r="D35" s="181"/>
      <c r="E35" s="171"/>
      <c r="F35" s="175"/>
    </row>
    <row r="36" spans="1:6">
      <c r="A36" s="178"/>
      <c r="B36" s="173" t="s">
        <v>351</v>
      </c>
      <c r="C36" s="178"/>
      <c r="D36" s="181"/>
      <c r="E36" s="171"/>
      <c r="F36" s="175"/>
    </row>
    <row r="37" spans="1:6">
      <c r="A37" s="178"/>
      <c r="B37" s="173" t="s">
        <v>352</v>
      </c>
      <c r="C37" s="178" t="s">
        <v>233</v>
      </c>
      <c r="D37" s="181">
        <v>6</v>
      </c>
      <c r="E37" s="171"/>
      <c r="F37" s="175"/>
    </row>
    <row r="38" spans="1:6">
      <c r="A38" s="178"/>
      <c r="B38" s="173"/>
      <c r="C38" s="178"/>
      <c r="D38" s="181"/>
      <c r="E38" s="171"/>
      <c r="F38" s="175"/>
    </row>
    <row r="39" spans="1:6">
      <c r="A39" s="178"/>
      <c r="B39" s="173"/>
      <c r="C39" s="178"/>
      <c r="D39" s="181"/>
      <c r="E39" s="171"/>
      <c r="F39" s="175"/>
    </row>
    <row r="40" spans="1:6">
      <c r="A40" s="178"/>
      <c r="B40" s="185"/>
      <c r="C40" s="183"/>
      <c r="D40" s="181"/>
      <c r="E40" s="171"/>
      <c r="F40" s="175"/>
    </row>
    <row r="41" spans="1:6">
      <c r="A41" s="176"/>
      <c r="B41" s="186"/>
      <c r="C41" s="183"/>
      <c r="D41" s="183"/>
      <c r="E41" s="175"/>
      <c r="F41" s="175"/>
    </row>
    <row r="42" spans="1:6">
      <c r="A42" s="253">
        <v>1500</v>
      </c>
      <c r="B42" s="255" t="s">
        <v>234</v>
      </c>
      <c r="C42" s="256"/>
      <c r="D42" s="256"/>
      <c r="E42" s="257"/>
      <c r="F42" s="261">
        <f>SUM(F14:F41)</f>
        <v>0</v>
      </c>
    </row>
    <row r="43" spans="1:6">
      <c r="A43" s="254"/>
      <c r="B43" s="258"/>
      <c r="C43" s="259"/>
      <c r="D43" s="259"/>
      <c r="E43" s="260"/>
      <c r="F43" s="262"/>
    </row>
  </sheetData>
  <mergeCells count="10">
    <mergeCell ref="E2:F2"/>
    <mergeCell ref="A42:A43"/>
    <mergeCell ref="B42:E43"/>
    <mergeCell ref="F42:F43"/>
    <mergeCell ref="A4:A5"/>
    <mergeCell ref="B4:B5"/>
    <mergeCell ref="C4:C5"/>
    <mergeCell ref="D4:D5"/>
    <mergeCell ref="E4:E5"/>
    <mergeCell ref="F4:F5"/>
  </mergeCells>
  <pageMargins left="0.7" right="0.7" top="0.75" bottom="0.75" header="0.3" footer="0.3"/>
  <pageSetup paperSize="8"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7B0D-D32C-0E41-8BD5-8E068DA8F9CC}">
  <dimension ref="A1:F46"/>
  <sheetViews>
    <sheetView view="pageBreakPreview" zoomScaleNormal="100" zoomScaleSheetLayoutView="100" workbookViewId="0">
      <selection activeCell="D27" sqref="D27"/>
    </sheetView>
  </sheetViews>
  <sheetFormatPr baseColWidth="10" defaultRowHeight="13"/>
  <cols>
    <col min="2" max="2" width="39.5" customWidth="1"/>
  </cols>
  <sheetData>
    <row r="1" spans="1:6">
      <c r="A1" t="str">
        <f>'1500'!A1</f>
        <v>GREATER TZANEEN LOCAL MUNICIPALITY</v>
      </c>
    </row>
    <row r="2" spans="1:6">
      <c r="A2" t="str">
        <f>'1500'!A2</f>
        <v>PETANENGE BRIDGE</v>
      </c>
    </row>
    <row r="3" spans="1:6">
      <c r="A3" t="str">
        <f>'1500'!A3</f>
        <v>SCHEDULE B : BRIDGEWORKS</v>
      </c>
    </row>
    <row r="4" spans="1:6">
      <c r="A4" s="253" t="s">
        <v>210</v>
      </c>
      <c r="B4" s="271" t="s">
        <v>211</v>
      </c>
      <c r="C4" s="253" t="s">
        <v>212</v>
      </c>
      <c r="D4" s="272" t="s">
        <v>329</v>
      </c>
      <c r="E4" s="253" t="s">
        <v>330</v>
      </c>
      <c r="F4" s="263" t="s">
        <v>331</v>
      </c>
    </row>
    <row r="5" spans="1:6">
      <c r="A5" s="265"/>
      <c r="B5" s="268"/>
      <c r="C5" s="265"/>
      <c r="D5" s="269"/>
      <c r="E5" s="265"/>
      <c r="F5" s="265"/>
    </row>
    <row r="6" spans="1:6">
      <c r="A6" s="187"/>
      <c r="B6" s="188"/>
      <c r="C6" s="189"/>
      <c r="D6" s="188"/>
      <c r="E6" s="190"/>
      <c r="F6" s="171"/>
    </row>
    <row r="7" spans="1:6">
      <c r="A7" s="187"/>
      <c r="B7" s="191" t="s">
        <v>354</v>
      </c>
      <c r="C7" s="189"/>
      <c r="D7" s="188"/>
      <c r="E7" s="190"/>
      <c r="F7" s="171"/>
    </row>
    <row r="8" spans="1:6">
      <c r="A8" s="187"/>
      <c r="B8" s="192"/>
      <c r="C8" s="193"/>
      <c r="D8" s="192"/>
      <c r="E8" s="194"/>
      <c r="F8" s="171"/>
    </row>
    <row r="9" spans="1:6">
      <c r="A9" s="187" t="s">
        <v>355</v>
      </c>
      <c r="B9" s="192" t="s">
        <v>356</v>
      </c>
      <c r="C9" s="195"/>
      <c r="D9" s="178"/>
      <c r="E9" s="171"/>
      <c r="F9" s="171"/>
    </row>
    <row r="10" spans="1:6">
      <c r="A10" s="187"/>
      <c r="B10" s="172"/>
      <c r="C10" s="195"/>
      <c r="D10" s="178"/>
      <c r="E10" s="171"/>
      <c r="F10" s="171"/>
    </row>
    <row r="11" spans="1:6">
      <c r="A11" s="187"/>
      <c r="B11" s="172" t="s">
        <v>357</v>
      </c>
      <c r="C11" s="195"/>
      <c r="D11" s="178"/>
      <c r="E11" s="171"/>
      <c r="F11" s="171"/>
    </row>
    <row r="12" spans="1:6">
      <c r="A12" s="187"/>
      <c r="B12" s="172"/>
      <c r="C12" s="195"/>
      <c r="D12" s="178"/>
      <c r="E12" s="171"/>
      <c r="F12" s="171"/>
    </row>
    <row r="13" spans="1:6">
      <c r="A13" s="187"/>
      <c r="B13" s="172" t="s">
        <v>358</v>
      </c>
      <c r="C13" s="195" t="s">
        <v>359</v>
      </c>
      <c r="D13" s="178"/>
      <c r="E13" s="171"/>
      <c r="F13" s="171"/>
    </row>
    <row r="14" spans="1:6">
      <c r="A14" s="187"/>
      <c r="B14" s="172"/>
      <c r="C14" s="195"/>
      <c r="D14" s="178"/>
      <c r="E14" s="171"/>
      <c r="F14" s="171"/>
    </row>
    <row r="15" spans="1:6">
      <c r="A15" s="187"/>
      <c r="B15" s="172"/>
      <c r="C15" s="195"/>
      <c r="D15" s="178"/>
      <c r="E15" s="171"/>
      <c r="F15" s="171"/>
    </row>
    <row r="16" spans="1:6">
      <c r="A16" s="187">
        <v>17.02</v>
      </c>
      <c r="B16" s="192" t="s">
        <v>360</v>
      </c>
      <c r="C16" s="195"/>
      <c r="D16" s="178"/>
      <c r="E16" s="171"/>
      <c r="F16" s="171"/>
    </row>
    <row r="17" spans="1:6">
      <c r="A17" s="187"/>
      <c r="B17" s="192" t="s">
        <v>361</v>
      </c>
      <c r="C17" s="195"/>
      <c r="D17" s="178"/>
      <c r="E17" s="171"/>
      <c r="F17" s="171"/>
    </row>
    <row r="18" spans="1:6">
      <c r="A18" s="187"/>
      <c r="B18" s="172"/>
      <c r="C18" s="195"/>
      <c r="D18" s="178"/>
      <c r="E18" s="171"/>
      <c r="F18" s="171"/>
    </row>
    <row r="19" spans="1:6">
      <c r="A19" s="187"/>
      <c r="B19" s="196" t="s">
        <v>362</v>
      </c>
      <c r="C19" s="195" t="s">
        <v>127</v>
      </c>
      <c r="D19" s="178"/>
      <c r="E19" s="171"/>
      <c r="F19" s="171" t="s">
        <v>363</v>
      </c>
    </row>
    <row r="20" spans="1:6">
      <c r="A20" s="187"/>
      <c r="B20" s="196"/>
      <c r="C20" s="195"/>
      <c r="D20" s="178"/>
      <c r="E20" s="171"/>
      <c r="F20" s="171"/>
    </row>
    <row r="21" spans="1:6">
      <c r="A21" s="187"/>
      <c r="B21" s="196"/>
      <c r="C21" s="195"/>
      <c r="D21" s="178"/>
      <c r="E21" s="171"/>
      <c r="F21" s="171"/>
    </row>
    <row r="22" spans="1:6">
      <c r="A22" s="187"/>
      <c r="B22" s="196"/>
      <c r="C22" s="195"/>
      <c r="D22" s="178"/>
      <c r="E22" s="171"/>
      <c r="F22" s="171"/>
    </row>
    <row r="23" spans="1:6">
      <c r="A23" s="187"/>
      <c r="B23" s="196"/>
      <c r="C23" s="195"/>
      <c r="D23" s="178"/>
      <c r="E23" s="171"/>
      <c r="F23" s="171"/>
    </row>
    <row r="24" spans="1:6">
      <c r="A24" s="187"/>
      <c r="B24" s="196"/>
      <c r="C24" s="195"/>
      <c r="D24" s="178"/>
      <c r="E24" s="171"/>
      <c r="F24" s="171"/>
    </row>
    <row r="25" spans="1:6">
      <c r="A25" s="187"/>
      <c r="B25" s="196"/>
      <c r="C25" s="195"/>
      <c r="D25" s="178"/>
      <c r="E25" s="171"/>
      <c r="F25" s="171"/>
    </row>
    <row r="26" spans="1:6">
      <c r="A26" s="187"/>
      <c r="B26" s="196"/>
      <c r="C26" s="195"/>
      <c r="D26" s="178"/>
      <c r="E26" s="171"/>
      <c r="F26" s="171"/>
    </row>
    <row r="27" spans="1:6">
      <c r="A27" s="187"/>
      <c r="B27" s="196"/>
      <c r="C27" s="195"/>
      <c r="D27" s="178"/>
      <c r="E27" s="171"/>
      <c r="F27" s="171"/>
    </row>
    <row r="28" spans="1:6">
      <c r="A28" s="187"/>
      <c r="B28" s="196"/>
      <c r="C28" s="195"/>
      <c r="D28" s="178"/>
      <c r="E28" s="171"/>
      <c r="F28" s="171"/>
    </row>
    <row r="29" spans="1:6">
      <c r="A29" s="187"/>
      <c r="B29" s="196"/>
      <c r="C29" s="195"/>
      <c r="D29" s="178"/>
      <c r="E29" s="171"/>
      <c r="F29" s="171"/>
    </row>
    <row r="30" spans="1:6">
      <c r="A30" s="187"/>
      <c r="B30" s="196"/>
      <c r="C30" s="195"/>
      <c r="D30" s="178"/>
      <c r="E30" s="171"/>
      <c r="F30" s="171"/>
    </row>
    <row r="31" spans="1:6">
      <c r="A31" s="187"/>
      <c r="B31" s="196"/>
      <c r="C31" s="195"/>
      <c r="D31" s="178"/>
      <c r="E31" s="171"/>
      <c r="F31" s="171"/>
    </row>
    <row r="32" spans="1:6">
      <c r="A32" s="187"/>
      <c r="B32" s="196"/>
      <c r="C32" s="195"/>
      <c r="D32" s="178"/>
      <c r="E32" s="171"/>
      <c r="F32" s="171"/>
    </row>
    <row r="33" spans="1:6">
      <c r="A33" s="187"/>
      <c r="B33" s="196"/>
      <c r="C33" s="195"/>
      <c r="D33" s="178"/>
      <c r="E33" s="171"/>
      <c r="F33" s="171"/>
    </row>
    <row r="34" spans="1:6">
      <c r="A34" s="187"/>
      <c r="B34" s="196"/>
      <c r="C34" s="195"/>
      <c r="D34" s="178"/>
      <c r="E34" s="171"/>
      <c r="F34" s="171"/>
    </row>
    <row r="35" spans="1:6">
      <c r="A35" s="187"/>
      <c r="B35" s="196"/>
      <c r="C35" s="195"/>
      <c r="D35" s="178"/>
      <c r="E35" s="171"/>
      <c r="F35" s="171"/>
    </row>
    <row r="36" spans="1:6">
      <c r="A36" s="187"/>
      <c r="B36" s="196"/>
      <c r="C36" s="195"/>
      <c r="D36" s="178"/>
      <c r="E36" s="171"/>
      <c r="F36" s="171"/>
    </row>
    <row r="37" spans="1:6">
      <c r="A37" s="187"/>
      <c r="B37" s="196"/>
      <c r="C37" s="195"/>
      <c r="D37" s="178"/>
      <c r="E37" s="171"/>
      <c r="F37" s="171"/>
    </row>
    <row r="38" spans="1:6">
      <c r="A38" s="187"/>
      <c r="B38" s="196"/>
      <c r="C38" s="195"/>
      <c r="D38" s="178"/>
      <c r="E38" s="171"/>
      <c r="F38" s="171"/>
    </row>
    <row r="39" spans="1:6">
      <c r="A39" s="187"/>
      <c r="B39" s="196"/>
      <c r="C39" s="195"/>
      <c r="D39" s="178"/>
      <c r="E39" s="171"/>
      <c r="F39" s="171"/>
    </row>
    <row r="40" spans="1:6">
      <c r="A40" s="187"/>
      <c r="B40" s="196"/>
      <c r="C40" s="195"/>
      <c r="D40" s="178"/>
      <c r="E40" s="171"/>
      <c r="F40" s="171"/>
    </row>
    <row r="41" spans="1:6">
      <c r="A41" s="187"/>
      <c r="B41" s="196"/>
      <c r="C41" s="195"/>
      <c r="D41" s="178"/>
      <c r="E41" s="171"/>
      <c r="F41" s="171"/>
    </row>
    <row r="42" spans="1:6">
      <c r="A42" s="187"/>
      <c r="B42" s="196"/>
      <c r="C42" s="195"/>
      <c r="D42" s="178"/>
      <c r="E42" s="171"/>
      <c r="F42" s="171"/>
    </row>
    <row r="43" spans="1:6">
      <c r="A43" s="187"/>
      <c r="B43" s="196"/>
      <c r="C43" s="195"/>
      <c r="D43" s="178"/>
      <c r="E43" s="171"/>
      <c r="F43" s="171"/>
    </row>
    <row r="44" spans="1:6">
      <c r="A44" s="187"/>
      <c r="B44" s="196"/>
      <c r="C44" s="195"/>
      <c r="D44" s="178"/>
      <c r="E44" s="171"/>
      <c r="F44" s="171"/>
    </row>
    <row r="45" spans="1:6">
      <c r="A45" s="253">
        <v>1700</v>
      </c>
      <c r="B45" s="255" t="s">
        <v>234</v>
      </c>
      <c r="C45" s="266"/>
      <c r="D45" s="266"/>
      <c r="E45" s="267"/>
      <c r="F45" s="261">
        <f>SUM(F9:F44)</f>
        <v>0</v>
      </c>
    </row>
    <row r="46" spans="1:6">
      <c r="A46" s="265"/>
      <c r="B46" s="268"/>
      <c r="C46" s="269"/>
      <c r="D46" s="269"/>
      <c r="E46" s="270"/>
      <c r="F46" s="265"/>
    </row>
  </sheetData>
  <mergeCells count="9">
    <mergeCell ref="A45:A46"/>
    <mergeCell ref="B45:E46"/>
    <mergeCell ref="F45:F46"/>
    <mergeCell ref="A4:A5"/>
    <mergeCell ref="B4:B5"/>
    <mergeCell ref="C4:C5"/>
    <mergeCell ref="D4:D5"/>
    <mergeCell ref="E4:E5"/>
    <mergeCell ref="F4:F5"/>
  </mergeCells>
  <pageMargins left="0.7" right="0.7" top="0.75" bottom="0.75" header="0.3" footer="0.3"/>
  <pageSetup paperSize="8"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37E28-7552-194E-84E4-E19A9B7ACB3F}">
  <dimension ref="A1:F56"/>
  <sheetViews>
    <sheetView view="pageBreakPreview" topLeftCell="A21" zoomScale="110" zoomScaleNormal="100" zoomScaleSheetLayoutView="110" workbookViewId="0">
      <selection activeCell="G52" sqref="G52"/>
    </sheetView>
  </sheetViews>
  <sheetFormatPr baseColWidth="10" defaultRowHeight="13"/>
  <cols>
    <col min="2" max="2" width="22.83203125" customWidth="1"/>
  </cols>
  <sheetData>
    <row r="1" spans="1:6">
      <c r="A1" t="str">
        <f>'1700'!A1</f>
        <v>GREATER TZANEEN LOCAL MUNICIPALITY</v>
      </c>
    </row>
    <row r="2" spans="1:6">
      <c r="A2" t="str">
        <f>'1500'!A2</f>
        <v>PETANENGE BRIDGE</v>
      </c>
    </row>
    <row r="3" spans="1:6">
      <c r="A3" t="str">
        <f>'1500'!A3</f>
        <v>SCHEDULE B : BRIDGEWORKS</v>
      </c>
    </row>
    <row r="4" spans="1:6">
      <c r="A4" s="273" t="s">
        <v>210</v>
      </c>
      <c r="B4" s="273" t="s">
        <v>211</v>
      </c>
      <c r="C4" s="273" t="s">
        <v>212</v>
      </c>
      <c r="D4" s="273" t="s">
        <v>329</v>
      </c>
      <c r="E4" s="273" t="s">
        <v>330</v>
      </c>
      <c r="F4" s="277" t="s">
        <v>331</v>
      </c>
    </row>
    <row r="5" spans="1:6">
      <c r="A5" s="274"/>
      <c r="B5" s="274"/>
      <c r="C5" s="274"/>
      <c r="D5" s="274"/>
      <c r="E5" s="274"/>
      <c r="F5" s="274"/>
    </row>
    <row r="6" spans="1:6">
      <c r="A6" s="198"/>
      <c r="B6" s="199" t="s">
        <v>364</v>
      </c>
      <c r="C6" s="200"/>
      <c r="D6" s="198"/>
      <c r="E6" s="201"/>
      <c r="F6" s="197"/>
    </row>
    <row r="7" spans="1:6">
      <c r="A7" s="202"/>
      <c r="B7" s="199"/>
      <c r="C7" s="200"/>
      <c r="D7" s="198"/>
      <c r="E7" s="201"/>
      <c r="F7" s="197"/>
    </row>
    <row r="8" spans="1:6">
      <c r="A8" s="202" t="s">
        <v>365</v>
      </c>
      <c r="B8" s="200" t="s">
        <v>366</v>
      </c>
      <c r="C8" s="200"/>
      <c r="D8" s="198"/>
      <c r="E8" s="201"/>
      <c r="F8" s="197"/>
    </row>
    <row r="9" spans="1:6">
      <c r="A9" s="202"/>
      <c r="B9" s="199"/>
      <c r="C9" s="200"/>
      <c r="D9" s="198"/>
      <c r="E9" s="201"/>
      <c r="F9" s="197"/>
    </row>
    <row r="10" spans="1:6">
      <c r="A10" s="202"/>
      <c r="B10" s="200" t="s">
        <v>367</v>
      </c>
      <c r="C10" s="198" t="s">
        <v>368</v>
      </c>
      <c r="D10" s="198">
        <v>8</v>
      </c>
      <c r="E10" s="197"/>
      <c r="F10" s="197" t="s">
        <v>363</v>
      </c>
    </row>
    <row r="11" spans="1:6">
      <c r="A11" s="198"/>
      <c r="B11" s="200"/>
      <c r="C11" s="198"/>
      <c r="D11" s="198"/>
      <c r="E11" s="197"/>
      <c r="F11" s="197"/>
    </row>
    <row r="12" spans="1:6">
      <c r="A12" s="198"/>
      <c r="B12" s="203" t="s">
        <v>369</v>
      </c>
      <c r="C12" s="198" t="s">
        <v>368</v>
      </c>
      <c r="D12" s="198">
        <v>8</v>
      </c>
      <c r="E12" s="197"/>
      <c r="F12" s="197" t="s">
        <v>363</v>
      </c>
    </row>
    <row r="13" spans="1:6">
      <c r="A13" s="198"/>
      <c r="B13" s="203"/>
      <c r="C13" s="198"/>
      <c r="D13" s="198"/>
      <c r="E13" s="197"/>
      <c r="F13" s="197"/>
    </row>
    <row r="14" spans="1:6">
      <c r="A14" s="198"/>
      <c r="B14" s="200" t="s">
        <v>370</v>
      </c>
      <c r="C14" s="198" t="s">
        <v>368</v>
      </c>
      <c r="D14" s="198">
        <v>8</v>
      </c>
      <c r="E14" s="197"/>
      <c r="F14" s="197" t="s">
        <v>363</v>
      </c>
    </row>
    <row r="15" spans="1:6">
      <c r="A15" s="202"/>
      <c r="B15" s="199"/>
      <c r="C15" s="198"/>
      <c r="D15" s="198"/>
      <c r="E15" s="197"/>
      <c r="F15" s="197"/>
    </row>
    <row r="16" spans="1:6">
      <c r="A16" s="202" t="s">
        <v>371</v>
      </c>
      <c r="B16" s="200" t="s">
        <v>372</v>
      </c>
      <c r="C16" s="198" t="s">
        <v>368</v>
      </c>
      <c r="D16" s="198">
        <v>8</v>
      </c>
      <c r="E16" s="197"/>
      <c r="F16" s="197" t="s">
        <v>363</v>
      </c>
    </row>
    <row r="17" spans="1:6">
      <c r="A17" s="202"/>
      <c r="B17" s="200"/>
      <c r="C17" s="198"/>
      <c r="D17" s="198"/>
      <c r="E17" s="197"/>
      <c r="F17" s="197"/>
    </row>
    <row r="18" spans="1:6">
      <c r="A18" s="202" t="s">
        <v>373</v>
      </c>
      <c r="B18" s="200" t="s">
        <v>374</v>
      </c>
      <c r="C18" s="198"/>
      <c r="D18" s="198"/>
      <c r="E18" s="197"/>
      <c r="F18" s="197"/>
    </row>
    <row r="19" spans="1:6">
      <c r="A19" s="202"/>
      <c r="B19" s="200"/>
      <c r="C19" s="198"/>
      <c r="D19" s="198"/>
      <c r="E19" s="197"/>
      <c r="F19" s="197"/>
    </row>
    <row r="20" spans="1:6">
      <c r="A20" s="202"/>
      <c r="B20" s="203" t="s">
        <v>375</v>
      </c>
      <c r="C20" s="198" t="s">
        <v>368</v>
      </c>
      <c r="D20" s="198">
        <v>8</v>
      </c>
      <c r="E20" s="197"/>
      <c r="F20" s="197" t="s">
        <v>363</v>
      </c>
    </row>
    <row r="21" spans="1:6">
      <c r="A21" s="202"/>
      <c r="B21" s="204"/>
      <c r="C21" s="198"/>
      <c r="D21" s="198"/>
      <c r="E21" s="197"/>
      <c r="F21" s="197"/>
    </row>
    <row r="22" spans="1:6">
      <c r="A22" s="202"/>
      <c r="B22" s="200" t="s">
        <v>376</v>
      </c>
      <c r="C22" s="198" t="s">
        <v>368</v>
      </c>
      <c r="D22" s="198">
        <v>8</v>
      </c>
      <c r="E22" s="197"/>
      <c r="F22" s="197" t="s">
        <v>363</v>
      </c>
    </row>
    <row r="23" spans="1:6">
      <c r="A23" s="200"/>
      <c r="B23" s="199"/>
      <c r="C23" s="198"/>
      <c r="D23" s="198"/>
      <c r="E23" s="197"/>
      <c r="F23" s="197"/>
    </row>
    <row r="24" spans="1:6">
      <c r="A24" s="202" t="s">
        <v>377</v>
      </c>
      <c r="B24" s="203" t="s">
        <v>378</v>
      </c>
      <c r="C24" s="198" t="s">
        <v>368</v>
      </c>
      <c r="D24" s="198">
        <v>8</v>
      </c>
      <c r="E24" s="197"/>
      <c r="F24" s="197" t="s">
        <v>363</v>
      </c>
    </row>
    <row r="25" spans="1:6">
      <c r="A25" s="202"/>
      <c r="B25" s="204"/>
      <c r="C25" s="198"/>
      <c r="D25" s="198"/>
      <c r="E25" s="197"/>
      <c r="F25" s="197"/>
    </row>
    <row r="26" spans="1:6">
      <c r="A26" s="202" t="s">
        <v>379</v>
      </c>
      <c r="B26" s="203" t="s">
        <v>380</v>
      </c>
      <c r="C26" s="198" t="s">
        <v>368</v>
      </c>
      <c r="D26" s="198">
        <v>8</v>
      </c>
      <c r="E26" s="197"/>
      <c r="F26" s="197" t="s">
        <v>363</v>
      </c>
    </row>
    <row r="27" spans="1:6">
      <c r="A27" s="200"/>
      <c r="B27" s="200"/>
      <c r="C27" s="198"/>
      <c r="D27" s="198"/>
      <c r="E27" s="197"/>
      <c r="F27" s="197"/>
    </row>
    <row r="28" spans="1:6">
      <c r="A28" s="202" t="s">
        <v>381</v>
      </c>
      <c r="B28" s="200" t="s">
        <v>382</v>
      </c>
      <c r="C28" s="198" t="s">
        <v>368</v>
      </c>
      <c r="D28" s="198">
        <v>8</v>
      </c>
      <c r="E28" s="197"/>
      <c r="F28" s="197" t="s">
        <v>363</v>
      </c>
    </row>
    <row r="29" spans="1:6">
      <c r="A29" s="202"/>
      <c r="B29" s="199"/>
      <c r="C29" s="198"/>
      <c r="D29" s="198"/>
      <c r="E29" s="197"/>
      <c r="F29" s="197"/>
    </row>
    <row r="30" spans="1:6">
      <c r="A30" s="202" t="s">
        <v>383</v>
      </c>
      <c r="B30" s="200" t="s">
        <v>384</v>
      </c>
      <c r="C30" s="198"/>
      <c r="D30" s="198"/>
      <c r="E30" s="197"/>
      <c r="F30" s="197"/>
    </row>
    <row r="31" spans="1:6">
      <c r="A31" s="200"/>
      <c r="B31" s="200"/>
      <c r="C31" s="198"/>
      <c r="D31" s="198"/>
      <c r="E31" s="197"/>
      <c r="F31" s="197"/>
    </row>
    <row r="32" spans="1:6">
      <c r="A32" s="202"/>
      <c r="B32" s="200" t="s">
        <v>385</v>
      </c>
      <c r="C32" s="198" t="s">
        <v>368</v>
      </c>
      <c r="D32" s="198">
        <v>8</v>
      </c>
      <c r="E32" s="197"/>
      <c r="F32" s="197" t="s">
        <v>363</v>
      </c>
    </row>
    <row r="33" spans="1:6">
      <c r="A33" s="202"/>
      <c r="B33" s="203"/>
      <c r="C33" s="198"/>
      <c r="D33" s="198"/>
      <c r="E33" s="197"/>
      <c r="F33" s="197"/>
    </row>
    <row r="34" spans="1:6">
      <c r="A34" s="200"/>
      <c r="B34" s="200" t="s">
        <v>386</v>
      </c>
      <c r="C34" s="198" t="s">
        <v>368</v>
      </c>
      <c r="D34" s="198">
        <v>8</v>
      </c>
      <c r="E34" s="197"/>
      <c r="F34" s="197" t="s">
        <v>363</v>
      </c>
    </row>
    <row r="35" spans="1:6">
      <c r="A35" s="202"/>
      <c r="B35" s="199"/>
      <c r="C35" s="198"/>
      <c r="D35" s="198"/>
      <c r="E35" s="197"/>
      <c r="F35" s="197"/>
    </row>
    <row r="36" spans="1:6">
      <c r="A36" s="202"/>
      <c r="B36" s="200" t="s">
        <v>387</v>
      </c>
      <c r="C36" s="198" t="s">
        <v>368</v>
      </c>
      <c r="D36" s="198">
        <v>8</v>
      </c>
      <c r="E36" s="197"/>
      <c r="F36" s="197" t="s">
        <v>363</v>
      </c>
    </row>
    <row r="37" spans="1:6">
      <c r="A37" s="200"/>
      <c r="B37" s="199"/>
      <c r="C37" s="198"/>
      <c r="D37" s="198"/>
      <c r="E37" s="197"/>
      <c r="F37" s="197"/>
    </row>
    <row r="38" spans="1:6">
      <c r="A38" s="202" t="s">
        <v>388</v>
      </c>
      <c r="B38" s="203" t="s">
        <v>389</v>
      </c>
      <c r="C38" s="198"/>
      <c r="D38" s="198"/>
      <c r="E38" s="197"/>
      <c r="F38" s="197"/>
    </row>
    <row r="39" spans="1:6">
      <c r="A39" s="202"/>
      <c r="B39" s="204"/>
      <c r="C39" s="198"/>
      <c r="D39" s="198"/>
      <c r="E39" s="197"/>
      <c r="F39" s="197"/>
    </row>
    <row r="40" spans="1:6">
      <c r="A40" s="202"/>
      <c r="B40" s="203" t="s">
        <v>390</v>
      </c>
      <c r="C40" s="198" t="s">
        <v>368</v>
      </c>
      <c r="D40" s="198">
        <v>8</v>
      </c>
      <c r="E40" s="197"/>
      <c r="F40" s="197" t="s">
        <v>363</v>
      </c>
    </row>
    <row r="41" spans="1:6">
      <c r="A41" s="200"/>
      <c r="B41" s="199"/>
      <c r="C41" s="198"/>
      <c r="D41" s="198"/>
      <c r="E41" s="197"/>
      <c r="F41" s="197"/>
    </row>
    <row r="42" spans="1:6">
      <c r="A42" s="202"/>
      <c r="B42" s="203" t="s">
        <v>391</v>
      </c>
      <c r="C42" s="198" t="s">
        <v>368</v>
      </c>
      <c r="D42" s="198">
        <v>8</v>
      </c>
      <c r="E42" s="197"/>
      <c r="F42" s="197" t="s">
        <v>363</v>
      </c>
    </row>
    <row r="43" spans="1:6">
      <c r="A43" s="200"/>
      <c r="B43" s="203"/>
      <c r="C43" s="203"/>
      <c r="D43" s="198"/>
      <c r="E43" s="197"/>
      <c r="F43" s="197"/>
    </row>
    <row r="44" spans="1:6">
      <c r="A44" s="202"/>
      <c r="B44" s="203" t="s">
        <v>392</v>
      </c>
      <c r="C44" s="198" t="s">
        <v>368</v>
      </c>
      <c r="D44" s="198">
        <v>8</v>
      </c>
      <c r="E44" s="197"/>
      <c r="F44" s="197" t="s">
        <v>363</v>
      </c>
    </row>
    <row r="45" spans="1:6">
      <c r="A45" s="200"/>
      <c r="B45" s="204"/>
      <c r="C45" s="198"/>
      <c r="D45" s="198"/>
      <c r="E45" s="197"/>
      <c r="F45" s="197"/>
    </row>
    <row r="46" spans="1:6">
      <c r="A46" s="202" t="s">
        <v>393</v>
      </c>
      <c r="B46" s="203" t="s">
        <v>394</v>
      </c>
      <c r="C46" s="198" t="s">
        <v>368</v>
      </c>
      <c r="D46" s="198">
        <v>8</v>
      </c>
      <c r="E46" s="197"/>
      <c r="F46" s="197" t="s">
        <v>363</v>
      </c>
    </row>
    <row r="47" spans="1:6">
      <c r="A47" s="202"/>
      <c r="B47" s="204"/>
      <c r="C47" s="198"/>
      <c r="D47" s="198"/>
      <c r="E47" s="197"/>
      <c r="F47" s="197"/>
    </row>
    <row r="48" spans="1:6">
      <c r="A48" s="202" t="s">
        <v>395</v>
      </c>
      <c r="B48" s="200" t="s">
        <v>396</v>
      </c>
      <c r="C48" s="198" t="s">
        <v>368</v>
      </c>
      <c r="D48" s="198">
        <v>8</v>
      </c>
      <c r="E48" s="197"/>
      <c r="F48" s="197" t="s">
        <v>363</v>
      </c>
    </row>
    <row r="49" spans="1:6">
      <c r="A49" s="202"/>
      <c r="B49" s="200"/>
      <c r="C49" s="198"/>
      <c r="D49" s="198"/>
      <c r="E49" s="197"/>
      <c r="F49" s="197"/>
    </row>
    <row r="50" spans="1:6">
      <c r="A50" s="202" t="s">
        <v>397</v>
      </c>
      <c r="B50" s="200" t="s">
        <v>398</v>
      </c>
      <c r="C50" s="198" t="s">
        <v>368</v>
      </c>
      <c r="D50" s="198">
        <v>8</v>
      </c>
      <c r="E50" s="197"/>
      <c r="F50" s="197" t="s">
        <v>363</v>
      </c>
    </row>
    <row r="51" spans="1:6">
      <c r="A51" s="202"/>
      <c r="B51" s="200"/>
      <c r="C51" s="198"/>
      <c r="D51" s="198"/>
      <c r="E51" s="197"/>
      <c r="F51" s="197"/>
    </row>
    <row r="52" spans="1:6">
      <c r="A52" s="202"/>
      <c r="B52" s="200"/>
      <c r="C52" s="198"/>
      <c r="D52" s="198"/>
      <c r="E52" s="197"/>
      <c r="F52" s="197"/>
    </row>
    <row r="53" spans="1:6">
      <c r="A53" s="202"/>
      <c r="B53" s="200"/>
      <c r="C53" s="198"/>
      <c r="D53" s="198"/>
      <c r="E53" s="197"/>
      <c r="F53" s="197"/>
    </row>
    <row r="54" spans="1:6">
      <c r="A54" s="202"/>
      <c r="B54" s="199"/>
      <c r="C54" s="198"/>
      <c r="D54" s="198"/>
      <c r="E54" s="197"/>
      <c r="F54" s="197"/>
    </row>
    <row r="55" spans="1:6">
      <c r="A55" s="273">
        <v>1800</v>
      </c>
      <c r="B55" s="275" t="s">
        <v>399</v>
      </c>
      <c r="C55" s="274"/>
      <c r="D55" s="274"/>
      <c r="E55" s="274"/>
      <c r="F55" s="276" t="s">
        <v>363</v>
      </c>
    </row>
    <row r="56" spans="1:6">
      <c r="A56" s="274"/>
      <c r="B56" s="274"/>
      <c r="C56" s="274"/>
      <c r="D56" s="274"/>
      <c r="E56" s="274"/>
      <c r="F56" s="274"/>
    </row>
  </sheetData>
  <mergeCells count="9">
    <mergeCell ref="A55:A56"/>
    <mergeCell ref="B55:E56"/>
    <mergeCell ref="F55:F56"/>
    <mergeCell ref="A4:A5"/>
    <mergeCell ref="B4:B5"/>
    <mergeCell ref="C4:C5"/>
    <mergeCell ref="D4:D5"/>
    <mergeCell ref="E4:E5"/>
    <mergeCell ref="F4:F5"/>
  </mergeCells>
  <pageMargins left="0.7" right="0.7" top="0.75" bottom="0.75" header="0.3" footer="0.3"/>
  <pageSetup paperSize="8"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2F92-29AB-2E46-AF86-B2FF827F6112}">
  <dimension ref="A1:G9"/>
  <sheetViews>
    <sheetView view="pageBreakPreview" zoomScale="130" zoomScaleNormal="100" zoomScaleSheetLayoutView="130" workbookViewId="0">
      <selection activeCell="F8" sqref="F8:G8"/>
    </sheetView>
  </sheetViews>
  <sheetFormatPr baseColWidth="10" defaultRowHeight="13"/>
  <cols>
    <col min="3" max="3" width="34" customWidth="1"/>
    <col min="7" max="7" width="11.83203125" bestFit="1" customWidth="1"/>
  </cols>
  <sheetData>
    <row r="1" spans="1:7">
      <c r="A1" t="str">
        <f>'1800'!A1</f>
        <v>GREATER TZANEEN LOCAL MUNICIPALITY</v>
      </c>
    </row>
    <row r="2" spans="1:7">
      <c r="A2" t="str">
        <f>'1800'!A2</f>
        <v>PETANENGE BRIDGE</v>
      </c>
    </row>
    <row r="3" spans="1:7">
      <c r="A3" t="str">
        <f>'1800'!A3</f>
        <v>SCHEDULE B : BRIDGEWORKS</v>
      </c>
      <c r="F3" s="252" t="s">
        <v>413</v>
      </c>
      <c r="G3" s="252"/>
    </row>
    <row r="5" spans="1:7" ht="26">
      <c r="A5" s="8" t="s">
        <v>0</v>
      </c>
      <c r="B5" s="8" t="s">
        <v>13</v>
      </c>
      <c r="C5" s="8" t="s">
        <v>1</v>
      </c>
      <c r="D5" s="8" t="s">
        <v>2</v>
      </c>
      <c r="E5" s="6" t="s">
        <v>3</v>
      </c>
      <c r="F5" s="49" t="s">
        <v>4</v>
      </c>
      <c r="G5" s="50" t="s">
        <v>5</v>
      </c>
    </row>
    <row r="6" spans="1:7">
      <c r="A6" s="8"/>
      <c r="B6" s="8">
        <v>2200</v>
      </c>
      <c r="C6" s="214" t="s">
        <v>402</v>
      </c>
      <c r="D6" s="8"/>
      <c r="E6" s="6"/>
      <c r="F6" s="49"/>
      <c r="G6" s="50"/>
    </row>
    <row r="7" spans="1:7">
      <c r="A7" s="8"/>
      <c r="B7" s="8">
        <v>22.03</v>
      </c>
      <c r="C7" s="214" t="s">
        <v>403</v>
      </c>
      <c r="D7" s="8"/>
      <c r="E7" s="6"/>
      <c r="F7" s="49"/>
      <c r="G7" s="50"/>
    </row>
    <row r="8" spans="1:7">
      <c r="A8" s="8"/>
      <c r="B8" s="211"/>
      <c r="C8" s="215" t="s">
        <v>404</v>
      </c>
      <c r="D8" s="211" t="s">
        <v>405</v>
      </c>
      <c r="E8" s="10">
        <v>91</v>
      </c>
      <c r="F8" s="51"/>
      <c r="G8" s="52"/>
    </row>
    <row r="9" spans="1:7">
      <c r="A9" s="230">
        <v>2200</v>
      </c>
      <c r="B9" s="278" t="s">
        <v>234</v>
      </c>
      <c r="C9" s="279"/>
      <c r="D9" s="279"/>
      <c r="E9" s="279"/>
      <c r="F9" s="280"/>
      <c r="G9" s="216">
        <f>G8</f>
        <v>0</v>
      </c>
    </row>
  </sheetData>
  <mergeCells count="2">
    <mergeCell ref="F3:G3"/>
    <mergeCell ref="B9:F9"/>
  </mergeCells>
  <pageMargins left="0.7" right="0.7" top="0.75" bottom="0.75" header="0.3" footer="0.3"/>
  <pageSetup paperSize="8"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52F6C-C333-584F-BA2C-196B57204B3C}">
  <dimension ref="A1:G10"/>
  <sheetViews>
    <sheetView view="pageBreakPreview" zoomScale="170" zoomScaleNormal="100" zoomScaleSheetLayoutView="170" workbookViewId="0">
      <selection activeCell="F8" sqref="F8:G8"/>
    </sheetView>
  </sheetViews>
  <sheetFormatPr baseColWidth="10" defaultRowHeight="13"/>
  <cols>
    <col min="3" max="3" width="28.33203125" customWidth="1"/>
    <col min="7" max="7" width="11.33203125" bestFit="1" customWidth="1"/>
  </cols>
  <sheetData>
    <row r="1" spans="1:7">
      <c r="A1" t="str">
        <f>'2200'!A1</f>
        <v>GREATER TZANEEN LOCAL MUNICIPALITY</v>
      </c>
    </row>
    <row r="2" spans="1:7">
      <c r="A2" t="str">
        <f>'2200'!A2</f>
        <v>PETANENGE BRIDGE</v>
      </c>
      <c r="F2" s="252" t="s">
        <v>414</v>
      </c>
      <c r="G2" s="281"/>
    </row>
    <row r="3" spans="1:7">
      <c r="A3" t="str">
        <f>'2200'!A3</f>
        <v>SCHEDULE B : BRIDGEWORKS</v>
      </c>
    </row>
    <row r="4" spans="1:7">
      <c r="A4" s="282" t="s">
        <v>406</v>
      </c>
      <c r="B4" s="273" t="s">
        <v>210</v>
      </c>
      <c r="C4" s="273" t="s">
        <v>211</v>
      </c>
      <c r="D4" s="273" t="s">
        <v>212</v>
      </c>
      <c r="E4" s="273" t="s">
        <v>329</v>
      </c>
      <c r="F4" s="273" t="s">
        <v>330</v>
      </c>
      <c r="G4" s="277" t="s">
        <v>331</v>
      </c>
    </row>
    <row r="5" spans="1:7">
      <c r="A5" s="282"/>
      <c r="B5" s="273"/>
      <c r="C5" s="273"/>
      <c r="D5" s="273"/>
      <c r="E5" s="273"/>
      <c r="F5" s="273"/>
      <c r="G5" s="277"/>
    </row>
    <row r="6" spans="1:7" ht="72" customHeight="1">
      <c r="A6" s="8"/>
      <c r="B6" s="8">
        <v>2300</v>
      </c>
      <c r="C6" s="214" t="s">
        <v>207</v>
      </c>
      <c r="D6" s="8"/>
      <c r="E6" s="6"/>
      <c r="F6" s="49"/>
      <c r="G6" s="50"/>
    </row>
    <row r="7" spans="1:7">
      <c r="A7" s="60"/>
      <c r="B7" s="67"/>
      <c r="C7" s="217"/>
      <c r="D7" s="70"/>
      <c r="E7" s="64"/>
      <c r="F7" s="71"/>
      <c r="G7" s="66"/>
    </row>
    <row r="8" spans="1:7">
      <c r="A8" s="60"/>
      <c r="B8" s="67"/>
      <c r="C8" s="217" t="s">
        <v>201</v>
      </c>
      <c r="D8" s="72" t="s">
        <v>202</v>
      </c>
      <c r="E8" s="64">
        <v>84</v>
      </c>
      <c r="F8" s="71"/>
      <c r="G8" s="66"/>
    </row>
    <row r="9" spans="1:7">
      <c r="A9" s="60"/>
      <c r="B9" s="67"/>
      <c r="C9" s="217"/>
      <c r="D9" s="70"/>
      <c r="E9" s="64"/>
      <c r="F9" s="71"/>
      <c r="G9" s="66"/>
    </row>
    <row r="10" spans="1:7">
      <c r="A10" s="231">
        <v>2300</v>
      </c>
      <c r="B10" s="283" t="s">
        <v>234</v>
      </c>
      <c r="C10" s="284"/>
      <c r="D10" s="284"/>
      <c r="E10" s="284"/>
      <c r="F10" s="285"/>
      <c r="G10" s="218">
        <f>G8</f>
        <v>0</v>
      </c>
    </row>
  </sheetData>
  <mergeCells count="9">
    <mergeCell ref="F2:G2"/>
    <mergeCell ref="F4:F5"/>
    <mergeCell ref="G4:G5"/>
    <mergeCell ref="A4:A5"/>
    <mergeCell ref="B10:F10"/>
    <mergeCell ref="B4:B5"/>
    <mergeCell ref="C4:C5"/>
    <mergeCell ref="D4:D5"/>
    <mergeCell ref="E4:E5"/>
  </mergeCells>
  <pageMargins left="0.7" right="0.7" top="0.75" bottom="0.75" header="0.3" footer="0.3"/>
  <pageSetup paperSize="8"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B60BD-4997-6942-A9DA-6F56F30FE633}">
  <dimension ref="A1:F10"/>
  <sheetViews>
    <sheetView view="pageBreakPreview" zoomScale="120" zoomScaleNormal="100" zoomScaleSheetLayoutView="120" workbookViewId="0">
      <selection activeCell="E8" sqref="E8:F8"/>
    </sheetView>
  </sheetViews>
  <sheetFormatPr baseColWidth="10" defaultRowHeight="13"/>
  <cols>
    <col min="2" max="2" width="44.33203125" customWidth="1"/>
    <col min="6" max="6" width="16.33203125" customWidth="1"/>
  </cols>
  <sheetData>
    <row r="1" spans="1:6">
      <c r="A1" t="str">
        <f>'2300'!A1</f>
        <v>GREATER TZANEEN LOCAL MUNICIPALITY</v>
      </c>
    </row>
    <row r="2" spans="1:6">
      <c r="A2" t="str">
        <f>'2300'!A2</f>
        <v>PETANENGE BRIDGE</v>
      </c>
      <c r="F2" s="46" t="s">
        <v>415</v>
      </c>
    </row>
    <row r="3" spans="1:6">
      <c r="A3" t="str">
        <f>'2300'!A3</f>
        <v>SCHEDULE B : BRIDGEWORKS</v>
      </c>
    </row>
    <row r="4" spans="1:6">
      <c r="A4" s="273" t="s">
        <v>210</v>
      </c>
      <c r="B4" s="273" t="s">
        <v>211</v>
      </c>
      <c r="C4" s="273" t="s">
        <v>212</v>
      </c>
      <c r="D4" s="273" t="s">
        <v>329</v>
      </c>
      <c r="E4" s="273" t="s">
        <v>330</v>
      </c>
      <c r="F4" s="277" t="s">
        <v>331</v>
      </c>
    </row>
    <row r="5" spans="1:6">
      <c r="A5" s="274"/>
      <c r="B5" s="274"/>
      <c r="C5" s="274"/>
      <c r="D5" s="274"/>
      <c r="E5" s="274"/>
      <c r="F5" s="274"/>
    </row>
    <row r="6" spans="1:6">
      <c r="A6" s="8" t="s">
        <v>199</v>
      </c>
      <c r="B6" s="214" t="s">
        <v>200</v>
      </c>
      <c r="C6" s="8"/>
      <c r="D6" s="6"/>
      <c r="E6" s="49"/>
      <c r="F6" s="50"/>
    </row>
    <row r="7" spans="1:6" ht="30" customHeight="1">
      <c r="A7" s="8"/>
      <c r="B7" s="25" t="s">
        <v>400</v>
      </c>
      <c r="C7" s="8"/>
      <c r="D7" s="6"/>
      <c r="E7" s="49"/>
      <c r="F7" s="50"/>
    </row>
    <row r="8" spans="1:6" ht="37" customHeight="1">
      <c r="A8" s="8"/>
      <c r="B8" s="214" t="s">
        <v>325</v>
      </c>
      <c r="C8" s="32" t="s">
        <v>16</v>
      </c>
      <c r="D8" s="6">
        <f>5750*7.4*0.15</f>
        <v>6382.5</v>
      </c>
      <c r="E8" s="49"/>
      <c r="F8" s="50"/>
    </row>
    <row r="9" spans="1:6">
      <c r="A9" s="41"/>
      <c r="B9" s="41"/>
      <c r="C9" s="41"/>
      <c r="D9" s="41"/>
      <c r="E9" s="41"/>
      <c r="F9" s="41"/>
    </row>
    <row r="10" spans="1:6" ht="18">
      <c r="A10" s="232">
        <v>3400</v>
      </c>
      <c r="B10" s="286" t="s">
        <v>407</v>
      </c>
      <c r="C10" s="286"/>
      <c r="D10" s="286"/>
      <c r="E10" s="286"/>
      <c r="F10" s="219">
        <f>F8</f>
        <v>0</v>
      </c>
    </row>
  </sheetData>
  <mergeCells count="7">
    <mergeCell ref="F4:F5"/>
    <mergeCell ref="B10:E10"/>
    <mergeCell ref="A4:A5"/>
    <mergeCell ref="B4:B5"/>
    <mergeCell ref="C4:C5"/>
    <mergeCell ref="D4:D5"/>
    <mergeCell ref="E4:E5"/>
  </mergeCells>
  <pageMargins left="0.7" right="0.7" top="0.75" bottom="0.75" header="0.3" footer="0.3"/>
  <pageSetup paperSize="8"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12D9-7ECF-A24C-A0CB-FF5D282DFE28}">
  <dimension ref="A1:G9"/>
  <sheetViews>
    <sheetView view="pageBreakPreview" zoomScale="130" zoomScaleNormal="100" zoomScaleSheetLayoutView="130" workbookViewId="0">
      <selection activeCell="F8" sqref="F8:G8"/>
    </sheetView>
  </sheetViews>
  <sheetFormatPr baseColWidth="10" defaultRowHeight="13"/>
  <cols>
    <col min="3" max="3" width="39.1640625" customWidth="1"/>
    <col min="7" max="7" width="16.1640625" customWidth="1"/>
  </cols>
  <sheetData>
    <row r="1" spans="1:7">
      <c r="A1" t="str">
        <f>'3400'!A1</f>
        <v>GREATER TZANEEN LOCAL MUNICIPALITY</v>
      </c>
    </row>
    <row r="2" spans="1:7">
      <c r="A2" t="str">
        <f>'3400'!A2</f>
        <v>PETANENGE BRIDGE</v>
      </c>
      <c r="G2" s="46" t="s">
        <v>416</v>
      </c>
    </row>
    <row r="3" spans="1:7">
      <c r="A3" t="str">
        <f>'3400'!A3</f>
        <v>SCHEDULE B : BRIDGEWORKS</v>
      </c>
    </row>
    <row r="4" spans="1:7" ht="26">
      <c r="A4" s="8" t="s">
        <v>0</v>
      </c>
      <c r="B4" s="8" t="s">
        <v>13</v>
      </c>
      <c r="C4" s="8" t="s">
        <v>1</v>
      </c>
      <c r="D4" s="8" t="s">
        <v>2</v>
      </c>
      <c r="E4" s="6" t="s">
        <v>3</v>
      </c>
      <c r="F4" s="49" t="s">
        <v>4</v>
      </c>
      <c r="G4" s="50" t="s">
        <v>5</v>
      </c>
    </row>
    <row r="5" spans="1:7">
      <c r="A5" s="25" t="s">
        <v>6</v>
      </c>
      <c r="B5" s="36" t="s">
        <v>185</v>
      </c>
      <c r="C5" s="17" t="s">
        <v>186</v>
      </c>
      <c r="D5" s="15"/>
      <c r="E5" s="6"/>
      <c r="F5" s="49"/>
      <c r="G5" s="50"/>
    </row>
    <row r="6" spans="1:7" ht="32" customHeight="1">
      <c r="A6" s="25" t="s">
        <v>9</v>
      </c>
      <c r="B6" s="37" t="s">
        <v>185</v>
      </c>
      <c r="C6" s="212" t="s">
        <v>186</v>
      </c>
      <c r="D6" s="15"/>
      <c r="E6" s="6"/>
      <c r="F6" s="49"/>
      <c r="G6" s="50"/>
    </row>
    <row r="7" spans="1:7" ht="14">
      <c r="A7" s="25" t="s">
        <v>10</v>
      </c>
      <c r="B7" s="213" t="s">
        <v>187</v>
      </c>
      <c r="C7" s="212" t="s">
        <v>188</v>
      </c>
      <c r="D7" s="15"/>
      <c r="E7" s="6"/>
      <c r="F7" s="49"/>
      <c r="G7" s="50"/>
    </row>
    <row r="8" spans="1:7" ht="61" customHeight="1">
      <c r="A8" s="25" t="s">
        <v>13</v>
      </c>
      <c r="B8" s="37" t="s">
        <v>14</v>
      </c>
      <c r="C8" s="212" t="s">
        <v>189</v>
      </c>
      <c r="D8" s="16" t="s">
        <v>115</v>
      </c>
      <c r="E8" s="10">
        <v>0</v>
      </c>
      <c r="F8" s="51"/>
      <c r="G8" s="52"/>
    </row>
    <row r="9" spans="1:7" ht="16">
      <c r="A9" s="230">
        <v>4200</v>
      </c>
      <c r="B9" s="287" t="s">
        <v>234</v>
      </c>
      <c r="C9" s="288"/>
      <c r="D9" s="288"/>
      <c r="E9" s="288"/>
      <c r="F9" s="289"/>
      <c r="G9" s="219">
        <f>G8</f>
        <v>0</v>
      </c>
    </row>
  </sheetData>
  <mergeCells count="1">
    <mergeCell ref="B9:F9"/>
  </mergeCells>
  <pageMargins left="0.7" right="0.7" top="0.75" bottom="0.75" header="0.3" footer="0.3"/>
  <pageSetup paperSize="8"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267C-B147-A64C-8DAD-DFF6ACE0B7DC}">
  <dimension ref="A1:G9"/>
  <sheetViews>
    <sheetView view="pageBreakPreview" zoomScale="160" zoomScaleNormal="100" zoomScaleSheetLayoutView="160" workbookViewId="0">
      <selection activeCell="F7" sqref="F7:G7"/>
    </sheetView>
  </sheetViews>
  <sheetFormatPr baseColWidth="10" defaultRowHeight="13"/>
  <cols>
    <col min="3" max="3" width="33" customWidth="1"/>
    <col min="7" max="7" width="12.33203125" bestFit="1" customWidth="1"/>
  </cols>
  <sheetData>
    <row r="1" spans="1:7">
      <c r="A1" s="230" t="str">
        <f>'4200'!A1</f>
        <v>GREATER TZANEEN LOCAL MUNICIPALITY</v>
      </c>
    </row>
    <row r="2" spans="1:7">
      <c r="A2" s="230" t="str">
        <f>'4200'!A2</f>
        <v>PETANENGE BRIDGE</v>
      </c>
      <c r="G2" s="46" t="s">
        <v>417</v>
      </c>
    </row>
    <row r="3" spans="1:7">
      <c r="A3" s="230" t="str">
        <f>'4200'!A3</f>
        <v>SCHEDULE B : BRIDGEWORKS</v>
      </c>
    </row>
    <row r="4" spans="1:7" ht="26">
      <c r="A4" s="8" t="s">
        <v>0</v>
      </c>
      <c r="B4" s="8" t="s">
        <v>13</v>
      </c>
      <c r="C4" s="8" t="s">
        <v>1</v>
      </c>
      <c r="D4" s="8" t="s">
        <v>2</v>
      </c>
      <c r="E4" s="6" t="s">
        <v>3</v>
      </c>
      <c r="F4" s="49" t="s">
        <v>4</v>
      </c>
      <c r="G4" s="50" t="s">
        <v>5</v>
      </c>
    </row>
    <row r="5" spans="1:7" ht="36" customHeight="1">
      <c r="A5" s="25"/>
      <c r="B5" s="220">
        <v>5100</v>
      </c>
      <c r="C5" s="233" t="s">
        <v>203</v>
      </c>
      <c r="D5" s="211"/>
      <c r="E5" s="10"/>
      <c r="F5" s="51"/>
      <c r="G5" s="52"/>
    </row>
    <row r="6" spans="1:7" ht="20" customHeight="1">
      <c r="A6" s="25"/>
      <c r="B6" s="221">
        <v>51.01</v>
      </c>
      <c r="C6" s="234" t="s">
        <v>204</v>
      </c>
      <c r="D6" s="211"/>
      <c r="E6" s="10"/>
      <c r="F6" s="51"/>
      <c r="G6" s="52"/>
    </row>
    <row r="7" spans="1:7" ht="27" customHeight="1">
      <c r="A7" s="25"/>
      <c r="B7" s="37"/>
      <c r="C7" s="234" t="s">
        <v>205</v>
      </c>
      <c r="D7" s="211" t="s">
        <v>206</v>
      </c>
      <c r="E7" s="10">
        <v>490</v>
      </c>
      <c r="F7" s="51"/>
      <c r="G7" s="52"/>
    </row>
    <row r="8" spans="1:7">
      <c r="A8" s="25"/>
      <c r="B8" s="37"/>
      <c r="C8" s="234"/>
      <c r="D8" s="211"/>
      <c r="E8" s="10"/>
      <c r="F8" s="51"/>
      <c r="G8" s="52"/>
    </row>
    <row r="9" spans="1:7">
      <c r="A9" s="232">
        <v>5100</v>
      </c>
      <c r="B9" s="282" t="s">
        <v>234</v>
      </c>
      <c r="C9" s="282"/>
      <c r="D9" s="282"/>
      <c r="E9" s="282"/>
      <c r="F9" s="282"/>
      <c r="G9" s="218">
        <f>G7</f>
        <v>0</v>
      </c>
    </row>
  </sheetData>
  <mergeCells count="1">
    <mergeCell ref="B9:F9"/>
  </mergeCells>
  <pageMargins left="0.7" right="0.7" top="0.75" bottom="0.75" header="0.3" footer="0.3"/>
  <pageSetup paperSize="8"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55253-4D76-0440-8321-778D2D449442}">
  <dimension ref="A1:G20"/>
  <sheetViews>
    <sheetView view="pageBreakPreview" zoomScale="130" zoomScaleNormal="100" zoomScaleSheetLayoutView="130" workbookViewId="0">
      <selection activeCell="H17" sqref="H17"/>
    </sheetView>
  </sheetViews>
  <sheetFormatPr baseColWidth="10" defaultRowHeight="13"/>
  <cols>
    <col min="2" max="2" width="12.5" customWidth="1"/>
    <col min="3" max="3" width="40.6640625" customWidth="1"/>
    <col min="7" max="7" width="15.6640625" customWidth="1"/>
  </cols>
  <sheetData>
    <row r="1" spans="1:7">
      <c r="A1" s="230" t="str">
        <f>'5100'!A1</f>
        <v>GREATER TZANEEN LOCAL MUNICIPALITY</v>
      </c>
    </row>
    <row r="2" spans="1:7">
      <c r="A2" s="230" t="str">
        <f>'5100'!A2</f>
        <v>PETANENGE BRIDGE</v>
      </c>
    </row>
    <row r="3" spans="1:7">
      <c r="A3" s="230" t="str">
        <f>'5100'!A3</f>
        <v>SCHEDULE B : BRIDGEWORKS</v>
      </c>
    </row>
    <row r="4" spans="1:7" ht="26">
      <c r="A4" s="8" t="s">
        <v>0</v>
      </c>
      <c r="B4" s="8" t="s">
        <v>13</v>
      </c>
      <c r="C4" s="8" t="s">
        <v>1</v>
      </c>
      <c r="D4" s="8" t="s">
        <v>2</v>
      </c>
      <c r="E4" s="6" t="s">
        <v>3</v>
      </c>
      <c r="F4" s="49" t="s">
        <v>4</v>
      </c>
      <c r="G4" s="50" t="s">
        <v>5</v>
      </c>
    </row>
    <row r="5" spans="1:7">
      <c r="A5" s="4" t="s">
        <v>6</v>
      </c>
      <c r="B5" s="38" t="s">
        <v>7</v>
      </c>
      <c r="C5" s="235" t="s">
        <v>8</v>
      </c>
      <c r="D5" s="31"/>
      <c r="E5" s="29"/>
      <c r="F5" s="53"/>
      <c r="G5" s="52"/>
    </row>
    <row r="6" spans="1:7">
      <c r="A6" s="4"/>
      <c r="B6" s="39"/>
      <c r="C6" s="236"/>
      <c r="D6" s="32"/>
      <c r="E6" s="29"/>
      <c r="F6" s="53"/>
      <c r="G6" s="52"/>
    </row>
    <row r="7" spans="1:7">
      <c r="A7" s="4" t="s">
        <v>9</v>
      </c>
      <c r="B7" s="39" t="s">
        <v>7</v>
      </c>
      <c r="C7" s="236" t="s">
        <v>8</v>
      </c>
      <c r="D7" s="32"/>
      <c r="E7" s="29"/>
      <c r="F7" s="53"/>
      <c r="G7" s="52"/>
    </row>
    <row r="8" spans="1:7" ht="24" customHeight="1">
      <c r="A8" s="4" t="s">
        <v>10</v>
      </c>
      <c r="B8" s="39" t="s">
        <v>11</v>
      </c>
      <c r="C8" s="236" t="s">
        <v>12</v>
      </c>
      <c r="D8" s="32"/>
      <c r="E8" s="29"/>
      <c r="F8" s="53"/>
      <c r="G8" s="52"/>
    </row>
    <row r="9" spans="1:7" ht="31" customHeight="1">
      <c r="A9" s="4" t="s">
        <v>13</v>
      </c>
      <c r="B9" s="39" t="s">
        <v>14</v>
      </c>
      <c r="C9" s="236" t="s">
        <v>15</v>
      </c>
      <c r="D9" s="32" t="s">
        <v>16</v>
      </c>
      <c r="E9" s="29">
        <v>20</v>
      </c>
      <c r="F9" s="53"/>
      <c r="G9" s="52"/>
    </row>
    <row r="10" spans="1:7" ht="19" customHeight="1">
      <c r="A10" s="4" t="s">
        <v>13</v>
      </c>
      <c r="B10" s="39" t="s">
        <v>17</v>
      </c>
      <c r="C10" s="236" t="s">
        <v>18</v>
      </c>
      <c r="D10" s="32" t="s">
        <v>16</v>
      </c>
      <c r="E10" s="29">
        <v>5</v>
      </c>
      <c r="F10" s="53"/>
      <c r="G10" s="52"/>
    </row>
    <row r="11" spans="1:7" ht="23" customHeight="1">
      <c r="A11" s="4" t="s">
        <v>13</v>
      </c>
      <c r="B11" s="39" t="s">
        <v>19</v>
      </c>
      <c r="C11" s="236" t="s">
        <v>20</v>
      </c>
      <c r="D11" s="32" t="s">
        <v>21</v>
      </c>
      <c r="E11" s="29">
        <v>150</v>
      </c>
      <c r="F11" s="53"/>
      <c r="G11" s="52"/>
    </row>
    <row r="12" spans="1:7">
      <c r="A12" s="4" t="s">
        <v>10</v>
      </c>
      <c r="B12" s="39" t="s">
        <v>22</v>
      </c>
      <c r="C12" s="236" t="s">
        <v>23</v>
      </c>
      <c r="D12" s="32"/>
      <c r="E12" s="29"/>
      <c r="F12" s="53"/>
      <c r="G12" s="52"/>
    </row>
    <row r="13" spans="1:7">
      <c r="A13" s="4" t="s">
        <v>9</v>
      </c>
      <c r="B13" s="39" t="s">
        <v>14</v>
      </c>
      <c r="C13" s="236" t="s">
        <v>179</v>
      </c>
      <c r="D13" s="32"/>
      <c r="E13" s="29"/>
      <c r="F13" s="53"/>
      <c r="G13" s="52"/>
    </row>
    <row r="14" spans="1:7" ht="30" customHeight="1">
      <c r="A14" s="4" t="s">
        <v>13</v>
      </c>
      <c r="B14" s="39" t="s">
        <v>24</v>
      </c>
      <c r="C14" s="236" t="s">
        <v>25</v>
      </c>
      <c r="D14" s="32" t="s">
        <v>16</v>
      </c>
      <c r="E14" s="29">
        <v>89</v>
      </c>
      <c r="F14" s="53"/>
      <c r="G14" s="52"/>
    </row>
    <row r="15" spans="1:7" ht="30" customHeight="1">
      <c r="A15" s="4" t="s">
        <v>13</v>
      </c>
      <c r="B15" s="39" t="s">
        <v>26</v>
      </c>
      <c r="C15" s="236" t="s">
        <v>27</v>
      </c>
      <c r="D15" s="32" t="s">
        <v>16</v>
      </c>
      <c r="E15" s="29">
        <v>180</v>
      </c>
      <c r="F15" s="53"/>
      <c r="G15" s="52"/>
    </row>
    <row r="16" spans="1:7" ht="39" customHeight="1">
      <c r="A16" s="4" t="s">
        <v>9</v>
      </c>
      <c r="B16" s="39" t="s">
        <v>28</v>
      </c>
      <c r="C16" s="236" t="s">
        <v>29</v>
      </c>
      <c r="D16" s="32"/>
      <c r="E16" s="29"/>
      <c r="F16" s="53"/>
      <c r="G16" s="52"/>
    </row>
    <row r="17" spans="1:7">
      <c r="A17" s="4" t="s">
        <v>13</v>
      </c>
      <c r="B17" s="39" t="s">
        <v>26</v>
      </c>
      <c r="C17" s="236" t="s">
        <v>30</v>
      </c>
      <c r="D17" s="32" t="s">
        <v>16</v>
      </c>
      <c r="E17" s="29">
        <f>131</f>
        <v>131</v>
      </c>
      <c r="F17" s="53"/>
      <c r="G17" s="52"/>
    </row>
    <row r="18" spans="1:7" ht="33" customHeight="1">
      <c r="A18" s="4" t="s">
        <v>13</v>
      </c>
      <c r="B18" s="39" t="s">
        <v>31</v>
      </c>
      <c r="C18" s="236" t="s">
        <v>32</v>
      </c>
      <c r="D18" s="32" t="s">
        <v>21</v>
      </c>
      <c r="E18" s="29">
        <v>504</v>
      </c>
      <c r="F18" s="53"/>
      <c r="G18" s="52"/>
    </row>
    <row r="19" spans="1:7">
      <c r="A19" s="41"/>
      <c r="B19" s="41"/>
      <c r="C19" s="41"/>
      <c r="D19" s="41"/>
      <c r="E19" s="41"/>
      <c r="F19" s="41"/>
      <c r="G19" s="41"/>
    </row>
    <row r="20" spans="1:7" ht="26" customHeight="1">
      <c r="A20" s="41"/>
      <c r="B20" s="290" t="s">
        <v>234</v>
      </c>
      <c r="C20" s="290"/>
      <c r="D20" s="290"/>
      <c r="E20" s="290"/>
      <c r="F20" s="290"/>
      <c r="G20" s="219">
        <f>SUM(G9:G19)</f>
        <v>0</v>
      </c>
    </row>
  </sheetData>
  <mergeCells count="1">
    <mergeCell ref="B20:F20"/>
  </mergeCells>
  <pageMargins left="0.7" right="0.7" top="0.75" bottom="0.75" header="0.3" footer="0.3"/>
  <pageSetup paperSize="8"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6AF0E-A863-0348-BD61-E93C36DF5BF2}">
  <dimension ref="A1:G164"/>
  <sheetViews>
    <sheetView view="pageBreakPreview" topLeftCell="A97" zoomScale="130" zoomScaleNormal="100" zoomScaleSheetLayoutView="130" workbookViewId="0">
      <selection activeCell="G133" sqref="G133"/>
    </sheetView>
  </sheetViews>
  <sheetFormatPr baseColWidth="10" defaultRowHeight="13"/>
  <cols>
    <col min="2" max="2" width="11" bestFit="1" customWidth="1"/>
    <col min="3" max="3" width="47.33203125" customWidth="1"/>
    <col min="5" max="5" width="11" bestFit="1" customWidth="1"/>
    <col min="6" max="6" width="12.1640625" bestFit="1" customWidth="1"/>
    <col min="7" max="7" width="15.1640625" customWidth="1"/>
  </cols>
  <sheetData>
    <row r="1" spans="1:7">
      <c r="A1" s="230" t="str">
        <f>'5200'!A1</f>
        <v>GREATER TZANEEN LOCAL MUNICIPALITY</v>
      </c>
      <c r="B1" s="230"/>
      <c r="C1" s="230"/>
    </row>
    <row r="2" spans="1:7">
      <c r="A2" s="230" t="str">
        <f>'5200'!A2</f>
        <v>PETANENGE BRIDGE</v>
      </c>
      <c r="B2" s="230"/>
      <c r="C2" s="230"/>
    </row>
    <row r="3" spans="1:7">
      <c r="A3" s="230" t="str">
        <f>'5200'!A3</f>
        <v>SCHEDULE B : BRIDGEWORKS</v>
      </c>
      <c r="B3" s="237"/>
      <c r="C3" s="238"/>
      <c r="D3" s="16"/>
      <c r="E3" s="10"/>
      <c r="F3" s="51"/>
      <c r="G3" s="52"/>
    </row>
    <row r="4" spans="1:7">
      <c r="A4" s="9" t="s">
        <v>6</v>
      </c>
      <c r="B4" s="36" t="s">
        <v>180</v>
      </c>
      <c r="C4" s="18" t="s">
        <v>181</v>
      </c>
      <c r="D4" s="30"/>
      <c r="E4" s="29"/>
      <c r="F4" s="54"/>
      <c r="G4" s="52"/>
    </row>
    <row r="5" spans="1:7">
      <c r="A5" s="7" t="s">
        <v>9</v>
      </c>
      <c r="B5" s="39" t="s">
        <v>180</v>
      </c>
      <c r="C5" s="19" t="s">
        <v>181</v>
      </c>
      <c r="D5" s="30"/>
      <c r="E5" s="29"/>
      <c r="F5" s="54"/>
      <c r="G5" s="52"/>
    </row>
    <row r="6" spans="1:7">
      <c r="A6" s="7" t="s">
        <v>10</v>
      </c>
      <c r="B6" s="39" t="s">
        <v>182</v>
      </c>
      <c r="C6" s="20" t="s">
        <v>183</v>
      </c>
      <c r="D6" s="30"/>
      <c r="E6" s="29"/>
      <c r="F6" s="54"/>
      <c r="G6" s="52"/>
    </row>
    <row r="7" spans="1:7" ht="39">
      <c r="A7" s="7" t="s">
        <v>13</v>
      </c>
      <c r="B7" s="39" t="s">
        <v>17</v>
      </c>
      <c r="C7" s="20" t="s">
        <v>198</v>
      </c>
      <c r="D7" s="144" t="s">
        <v>127</v>
      </c>
      <c r="E7" s="29">
        <v>240</v>
      </c>
      <c r="F7" s="54"/>
      <c r="G7" s="52"/>
    </row>
    <row r="8" spans="1:7">
      <c r="A8" s="7"/>
      <c r="B8" s="39"/>
      <c r="C8" s="20"/>
      <c r="D8" s="144"/>
      <c r="E8" s="29"/>
      <c r="F8" s="54"/>
      <c r="G8" s="52"/>
    </row>
    <row r="9" spans="1:7">
      <c r="A9" s="297" t="s">
        <v>234</v>
      </c>
      <c r="B9" s="298"/>
      <c r="C9" s="298"/>
      <c r="D9" s="298"/>
      <c r="E9" s="298"/>
      <c r="F9" s="299"/>
      <c r="G9" s="50">
        <f>G7</f>
        <v>0</v>
      </c>
    </row>
    <row r="10" spans="1:7" ht="24" customHeight="1">
      <c r="A10" s="4" t="s">
        <v>6</v>
      </c>
      <c r="B10" s="38" t="s">
        <v>33</v>
      </c>
      <c r="C10" s="35" t="s">
        <v>34</v>
      </c>
      <c r="D10" s="31"/>
      <c r="E10" s="29"/>
      <c r="F10" s="53"/>
      <c r="G10" s="52"/>
    </row>
    <row r="11" spans="1:7">
      <c r="A11" s="4" t="s">
        <v>9</v>
      </c>
      <c r="B11" s="39" t="s">
        <v>33</v>
      </c>
      <c r="C11" s="20" t="s">
        <v>34</v>
      </c>
      <c r="D11" s="32"/>
      <c r="E11" s="29"/>
      <c r="F11" s="53"/>
      <c r="G11" s="52"/>
    </row>
    <row r="12" spans="1:7" ht="37" customHeight="1">
      <c r="A12" s="4" t="s">
        <v>35</v>
      </c>
      <c r="B12" s="39" t="s">
        <v>36</v>
      </c>
      <c r="C12" s="20" t="s">
        <v>37</v>
      </c>
      <c r="D12" s="32" t="s">
        <v>38</v>
      </c>
      <c r="E12" s="29">
        <v>1</v>
      </c>
      <c r="F12" s="55">
        <v>200000</v>
      </c>
      <c r="G12" s="52">
        <f>E12*F12</f>
        <v>200000</v>
      </c>
    </row>
    <row r="13" spans="1:7">
      <c r="A13" s="4" t="s">
        <v>10</v>
      </c>
      <c r="B13" s="39" t="s">
        <v>39</v>
      </c>
      <c r="C13" s="20" t="s">
        <v>40</v>
      </c>
      <c r="D13" s="32"/>
      <c r="E13" s="29"/>
      <c r="F13" s="53"/>
      <c r="G13" s="52"/>
    </row>
    <row r="14" spans="1:7" ht="17" customHeight="1">
      <c r="A14" s="4" t="s">
        <v>9</v>
      </c>
      <c r="B14" s="39" t="s">
        <v>41</v>
      </c>
      <c r="C14" s="20" t="s">
        <v>42</v>
      </c>
      <c r="D14" s="32"/>
      <c r="E14" s="29"/>
      <c r="F14" s="53"/>
      <c r="G14" s="52"/>
    </row>
    <row r="15" spans="1:7" ht="26">
      <c r="A15" s="4" t="s">
        <v>9</v>
      </c>
      <c r="B15" s="39" t="s">
        <v>14</v>
      </c>
      <c r="C15" s="20" t="s">
        <v>43</v>
      </c>
      <c r="D15" s="32"/>
      <c r="E15" s="29"/>
      <c r="F15" s="53"/>
      <c r="G15" s="52"/>
    </row>
    <row r="16" spans="1:7" ht="27" customHeight="1">
      <c r="A16" s="4" t="s">
        <v>13</v>
      </c>
      <c r="B16" s="39" t="s">
        <v>24</v>
      </c>
      <c r="C16" s="20" t="s">
        <v>44</v>
      </c>
      <c r="D16" s="32" t="s">
        <v>16</v>
      </c>
      <c r="E16" s="33">
        <v>468</v>
      </c>
      <c r="F16" s="53"/>
      <c r="G16" s="52"/>
    </row>
    <row r="17" spans="1:7" ht="22" customHeight="1">
      <c r="A17" s="4" t="s">
        <v>13</v>
      </c>
      <c r="B17" s="39" t="s">
        <v>26</v>
      </c>
      <c r="C17" s="20" t="s">
        <v>45</v>
      </c>
      <c r="D17" s="32" t="s">
        <v>16</v>
      </c>
      <c r="E17" s="33">
        <v>52</v>
      </c>
      <c r="F17" s="53"/>
      <c r="G17" s="52"/>
    </row>
    <row r="18" spans="1:7">
      <c r="A18" s="4" t="s">
        <v>13</v>
      </c>
      <c r="B18" s="39" t="s">
        <v>46</v>
      </c>
      <c r="C18" s="20" t="s">
        <v>47</v>
      </c>
      <c r="D18" s="32" t="s">
        <v>16</v>
      </c>
      <c r="E18" s="33">
        <v>0</v>
      </c>
      <c r="F18" s="53"/>
      <c r="G18" s="52"/>
    </row>
    <row r="19" spans="1:7" ht="19" customHeight="1">
      <c r="A19" s="4" t="s">
        <v>13</v>
      </c>
      <c r="B19" s="39" t="s">
        <v>48</v>
      </c>
      <c r="C19" s="20" t="s">
        <v>49</v>
      </c>
      <c r="D19" s="32" t="s">
        <v>16</v>
      </c>
      <c r="E19" s="33">
        <v>0</v>
      </c>
      <c r="F19" s="53"/>
      <c r="G19" s="52"/>
    </row>
    <row r="20" spans="1:7" ht="19" customHeight="1">
      <c r="A20" s="4" t="s">
        <v>13</v>
      </c>
      <c r="B20" s="39" t="s">
        <v>50</v>
      </c>
      <c r="C20" s="20" t="s">
        <v>51</v>
      </c>
      <c r="D20" s="32" t="s">
        <v>16</v>
      </c>
      <c r="E20" s="33">
        <v>0</v>
      </c>
      <c r="F20" s="53"/>
      <c r="G20" s="52"/>
    </row>
    <row r="21" spans="1:7" ht="26">
      <c r="A21" s="4" t="s">
        <v>13</v>
      </c>
      <c r="B21" s="39" t="s">
        <v>17</v>
      </c>
      <c r="C21" s="20" t="s">
        <v>52</v>
      </c>
      <c r="D21" s="32" t="s">
        <v>16</v>
      </c>
      <c r="E21" s="29">
        <v>25</v>
      </c>
      <c r="F21" s="53"/>
      <c r="G21" s="52"/>
    </row>
    <row r="22" spans="1:7" ht="63" customHeight="1">
      <c r="A22" s="4" t="s">
        <v>13</v>
      </c>
      <c r="B22" s="39" t="s">
        <v>28</v>
      </c>
      <c r="C22" s="20" t="s">
        <v>53</v>
      </c>
      <c r="D22" s="32" t="s">
        <v>16</v>
      </c>
      <c r="E22" s="29">
        <v>25</v>
      </c>
      <c r="F22" s="53"/>
      <c r="G22" s="52"/>
    </row>
    <row r="23" spans="1:7" ht="26">
      <c r="A23" s="4" t="s">
        <v>13</v>
      </c>
      <c r="B23" s="39" t="s">
        <v>54</v>
      </c>
      <c r="C23" s="20" t="s">
        <v>55</v>
      </c>
      <c r="D23" s="32" t="s">
        <v>16</v>
      </c>
      <c r="E23" s="29">
        <v>25</v>
      </c>
      <c r="F23" s="53"/>
      <c r="G23" s="52"/>
    </row>
    <row r="24" spans="1:7" ht="31" customHeight="1">
      <c r="A24" s="4" t="s">
        <v>10</v>
      </c>
      <c r="B24" s="39" t="s">
        <v>56</v>
      </c>
      <c r="C24" s="20" t="s">
        <v>57</v>
      </c>
      <c r="D24" s="32"/>
      <c r="E24" s="29"/>
      <c r="F24" s="53"/>
      <c r="G24" s="52"/>
    </row>
    <row r="25" spans="1:7">
      <c r="A25" s="4" t="s">
        <v>13</v>
      </c>
      <c r="B25" s="39" t="s">
        <v>14</v>
      </c>
      <c r="C25" s="20" t="s">
        <v>58</v>
      </c>
      <c r="D25" s="32" t="s">
        <v>59</v>
      </c>
      <c r="E25" s="29">
        <v>1</v>
      </c>
      <c r="F25" s="55"/>
      <c r="G25" s="52"/>
    </row>
    <row r="26" spans="1:7" ht="23" customHeight="1">
      <c r="A26" s="4" t="s">
        <v>10</v>
      </c>
      <c r="B26" s="39" t="s">
        <v>60</v>
      </c>
      <c r="C26" s="20" t="s">
        <v>61</v>
      </c>
      <c r="D26" s="32"/>
      <c r="E26" s="29"/>
      <c r="F26" s="53"/>
      <c r="G26" s="52">
        <f t="shared" ref="G7:G56" si="0">E26*F26</f>
        <v>0</v>
      </c>
    </row>
    <row r="27" spans="1:7">
      <c r="A27" s="4" t="s">
        <v>13</v>
      </c>
      <c r="B27" s="39" t="s">
        <v>14</v>
      </c>
      <c r="C27" s="20" t="s">
        <v>62</v>
      </c>
      <c r="D27" s="32" t="s">
        <v>16</v>
      </c>
      <c r="E27" s="33">
        <v>102</v>
      </c>
      <c r="F27" s="53"/>
      <c r="G27" s="52"/>
    </row>
    <row r="28" spans="1:7">
      <c r="A28" s="4" t="s">
        <v>13</v>
      </c>
      <c r="B28" s="39" t="s">
        <v>17</v>
      </c>
      <c r="C28" s="20" t="s">
        <v>63</v>
      </c>
      <c r="D28" s="32" t="s">
        <v>16</v>
      </c>
      <c r="E28" s="29">
        <v>40</v>
      </c>
      <c r="F28" s="53"/>
      <c r="G28" s="52"/>
    </row>
    <row r="29" spans="1:7">
      <c r="A29" s="4" t="s">
        <v>13</v>
      </c>
      <c r="B29" s="39" t="s">
        <v>28</v>
      </c>
      <c r="C29" s="20" t="s">
        <v>64</v>
      </c>
      <c r="D29" s="32" t="s">
        <v>16</v>
      </c>
      <c r="E29" s="29">
        <v>15</v>
      </c>
      <c r="F29" s="53"/>
      <c r="G29" s="52"/>
    </row>
    <row r="30" spans="1:7" ht="26">
      <c r="A30" s="4" t="s">
        <v>13</v>
      </c>
      <c r="B30" s="39" t="s">
        <v>65</v>
      </c>
      <c r="C30" s="20" t="s">
        <v>66</v>
      </c>
      <c r="D30" s="32" t="s">
        <v>16</v>
      </c>
      <c r="E30" s="29">
        <v>15</v>
      </c>
      <c r="F30" s="53"/>
      <c r="G30" s="52"/>
    </row>
    <row r="31" spans="1:7" ht="25" customHeight="1">
      <c r="A31" s="4" t="s">
        <v>13</v>
      </c>
      <c r="B31" s="39" t="s">
        <v>67</v>
      </c>
      <c r="C31" s="20" t="s">
        <v>68</v>
      </c>
      <c r="D31" s="32" t="s">
        <v>69</v>
      </c>
      <c r="E31" s="33">
        <v>9720</v>
      </c>
      <c r="F31" s="53"/>
      <c r="G31" s="52"/>
    </row>
    <row r="32" spans="1:7" ht="33" customHeight="1">
      <c r="A32" s="4" t="s">
        <v>13</v>
      </c>
      <c r="B32" s="39" t="s">
        <v>70</v>
      </c>
      <c r="C32" s="20" t="s">
        <v>71</v>
      </c>
      <c r="D32" s="32" t="s">
        <v>21</v>
      </c>
      <c r="E32" s="33">
        <v>10</v>
      </c>
      <c r="F32" s="53"/>
      <c r="G32" s="52"/>
    </row>
    <row r="33" spans="1:7" ht="27" customHeight="1">
      <c r="A33" s="4" t="s">
        <v>10</v>
      </c>
      <c r="B33" s="39" t="s">
        <v>72</v>
      </c>
      <c r="C33" s="20" t="s">
        <v>73</v>
      </c>
      <c r="D33" s="32"/>
      <c r="E33" s="29"/>
      <c r="F33" s="53"/>
      <c r="G33" s="52"/>
    </row>
    <row r="34" spans="1:7" ht="30" customHeight="1">
      <c r="A34" s="4" t="s">
        <v>13</v>
      </c>
      <c r="B34" s="39" t="s">
        <v>14</v>
      </c>
      <c r="C34" s="20" t="s">
        <v>74</v>
      </c>
      <c r="D34" s="32" t="s">
        <v>16</v>
      </c>
      <c r="E34" s="33">
        <v>96</v>
      </c>
      <c r="F34" s="53"/>
      <c r="G34" s="52"/>
    </row>
    <row r="35" spans="1:7">
      <c r="A35" s="4" t="s">
        <v>13</v>
      </c>
      <c r="B35" s="39" t="s">
        <v>17</v>
      </c>
      <c r="C35" s="20" t="s">
        <v>75</v>
      </c>
      <c r="D35" s="32" t="s">
        <v>16</v>
      </c>
      <c r="E35" s="33">
        <v>20</v>
      </c>
      <c r="F35" s="53"/>
      <c r="G35" s="52"/>
    </row>
    <row r="36" spans="1:7">
      <c r="A36" s="4" t="s">
        <v>13</v>
      </c>
      <c r="B36" s="39" t="s">
        <v>54</v>
      </c>
      <c r="C36" s="20" t="s">
        <v>76</v>
      </c>
      <c r="D36" s="32" t="s">
        <v>16</v>
      </c>
      <c r="E36" s="29">
        <v>20</v>
      </c>
      <c r="F36" s="53"/>
      <c r="G36" s="52"/>
    </row>
    <row r="37" spans="1:7" ht="42" customHeight="1">
      <c r="A37" s="4" t="s">
        <v>9</v>
      </c>
      <c r="B37" s="39" t="s">
        <v>78</v>
      </c>
      <c r="C37" s="20" t="s">
        <v>79</v>
      </c>
      <c r="D37" s="32"/>
      <c r="E37" s="29"/>
      <c r="F37" s="53"/>
      <c r="G37" s="52"/>
    </row>
    <row r="38" spans="1:7">
      <c r="A38" s="4" t="s">
        <v>13</v>
      </c>
      <c r="B38" s="39" t="s">
        <v>24</v>
      </c>
      <c r="C38" s="20" t="s">
        <v>80</v>
      </c>
      <c r="D38" s="32" t="s">
        <v>16</v>
      </c>
      <c r="E38" s="33">
        <v>10</v>
      </c>
      <c r="F38" s="53"/>
      <c r="G38" s="52"/>
    </row>
    <row r="39" spans="1:7" ht="58" customHeight="1">
      <c r="A39" s="4" t="s">
        <v>13</v>
      </c>
      <c r="B39" s="39" t="s">
        <v>26</v>
      </c>
      <c r="C39" s="20" t="s">
        <v>184</v>
      </c>
      <c r="D39" s="32" t="s">
        <v>16</v>
      </c>
      <c r="E39" s="33">
        <v>5</v>
      </c>
      <c r="F39" s="53"/>
      <c r="G39" s="52"/>
    </row>
    <row r="40" spans="1:7">
      <c r="A40" s="4" t="s">
        <v>10</v>
      </c>
      <c r="B40" s="39" t="s">
        <v>81</v>
      </c>
      <c r="C40" s="20" t="s">
        <v>82</v>
      </c>
      <c r="D40" s="32"/>
      <c r="E40" s="29"/>
      <c r="F40" s="53"/>
      <c r="G40" s="52"/>
    </row>
    <row r="41" spans="1:7" ht="26">
      <c r="A41" s="4" t="s">
        <v>13</v>
      </c>
      <c r="B41" s="39" t="s">
        <v>14</v>
      </c>
      <c r="C41" s="20" t="s">
        <v>83</v>
      </c>
      <c r="D41" s="32" t="s">
        <v>77</v>
      </c>
      <c r="E41" s="29">
        <v>0</v>
      </c>
      <c r="F41" s="53"/>
      <c r="G41" s="52"/>
    </row>
    <row r="42" spans="1:7">
      <c r="A42" s="4" t="s">
        <v>10</v>
      </c>
      <c r="B42" s="39" t="s">
        <v>84</v>
      </c>
      <c r="C42" s="20" t="s">
        <v>85</v>
      </c>
      <c r="D42" s="32" t="s">
        <v>191</v>
      </c>
      <c r="E42" s="29"/>
      <c r="F42" s="53"/>
      <c r="G42" s="52"/>
    </row>
    <row r="43" spans="1:7" ht="26">
      <c r="A43" s="4" t="s">
        <v>13</v>
      </c>
      <c r="B43" s="39" t="s">
        <v>14</v>
      </c>
      <c r="C43" s="20" t="s">
        <v>86</v>
      </c>
      <c r="D43" s="32" t="s">
        <v>87</v>
      </c>
      <c r="E43" s="29">
        <v>0</v>
      </c>
      <c r="F43" s="53"/>
      <c r="G43" s="52"/>
    </row>
    <row r="44" spans="1:7" ht="26">
      <c r="A44" s="4" t="s">
        <v>13</v>
      </c>
      <c r="B44" s="39" t="s">
        <v>88</v>
      </c>
      <c r="C44" s="20" t="s">
        <v>89</v>
      </c>
      <c r="D44" s="32" t="s">
        <v>21</v>
      </c>
      <c r="E44" s="29">
        <v>200</v>
      </c>
      <c r="F44" s="53"/>
      <c r="G44" s="52"/>
    </row>
    <row r="45" spans="1:7" ht="57" customHeight="1">
      <c r="A45" s="4" t="s">
        <v>10</v>
      </c>
      <c r="B45" s="39" t="s">
        <v>90</v>
      </c>
      <c r="C45" s="20" t="s">
        <v>91</v>
      </c>
      <c r="D45" s="32"/>
      <c r="E45" s="29"/>
      <c r="F45" s="53"/>
      <c r="G45" s="52"/>
    </row>
    <row r="46" spans="1:7">
      <c r="A46" s="4" t="s">
        <v>9</v>
      </c>
      <c r="B46" s="39" t="s">
        <v>14</v>
      </c>
      <c r="C46" s="20" t="s">
        <v>195</v>
      </c>
      <c r="D46" s="32"/>
      <c r="E46" s="29"/>
      <c r="F46" s="53"/>
      <c r="G46" s="52"/>
    </row>
    <row r="47" spans="1:7">
      <c r="A47" s="4" t="s">
        <v>13</v>
      </c>
      <c r="B47" s="39" t="s">
        <v>24</v>
      </c>
      <c r="C47" s="20" t="s">
        <v>92</v>
      </c>
      <c r="D47" s="32" t="s">
        <v>21</v>
      </c>
      <c r="E47" s="29">
        <v>125</v>
      </c>
      <c r="F47" s="53"/>
      <c r="G47" s="52"/>
    </row>
    <row r="48" spans="1:7">
      <c r="A48" s="4" t="s">
        <v>13</v>
      </c>
      <c r="B48" s="39" t="s">
        <v>26</v>
      </c>
      <c r="C48" s="20" t="s">
        <v>93</v>
      </c>
      <c r="D48" s="32" t="s">
        <v>21</v>
      </c>
      <c r="E48" s="29">
        <v>0</v>
      </c>
      <c r="F48" s="53"/>
      <c r="G48" s="52"/>
    </row>
    <row r="49" spans="1:7">
      <c r="A49" s="4"/>
      <c r="B49" s="39"/>
      <c r="C49" s="20"/>
      <c r="D49" s="32"/>
      <c r="E49" s="29"/>
      <c r="F49" s="53"/>
      <c r="G49" s="52"/>
    </row>
    <row r="50" spans="1:7">
      <c r="A50" s="300" t="s">
        <v>234</v>
      </c>
      <c r="B50" s="301"/>
      <c r="C50" s="301"/>
      <c r="D50" s="301"/>
      <c r="E50" s="301"/>
      <c r="F50" s="302"/>
      <c r="G50" s="50"/>
    </row>
    <row r="51" spans="1:7">
      <c r="A51" s="4" t="s">
        <v>6</v>
      </c>
      <c r="B51" s="38" t="s">
        <v>94</v>
      </c>
      <c r="C51" s="35" t="s">
        <v>95</v>
      </c>
      <c r="D51" s="31"/>
      <c r="E51" s="29"/>
      <c r="F51" s="53"/>
      <c r="G51" s="52"/>
    </row>
    <row r="52" spans="1:7" ht="19" customHeight="1">
      <c r="A52" s="4" t="s">
        <v>9</v>
      </c>
      <c r="B52" s="39" t="s">
        <v>94</v>
      </c>
      <c r="C52" s="20" t="s">
        <v>95</v>
      </c>
      <c r="D52" s="32"/>
      <c r="E52" s="29"/>
      <c r="F52" s="53"/>
      <c r="G52" s="52"/>
    </row>
    <row r="53" spans="1:7" ht="31" customHeight="1">
      <c r="A53" s="4" t="s">
        <v>10</v>
      </c>
      <c r="B53" s="39" t="s">
        <v>96</v>
      </c>
      <c r="C53" s="47" t="s">
        <v>97</v>
      </c>
      <c r="D53" s="32"/>
      <c r="E53" s="29"/>
      <c r="F53" s="53"/>
      <c r="G53" s="52"/>
    </row>
    <row r="54" spans="1:7">
      <c r="A54" s="4" t="s">
        <v>9</v>
      </c>
      <c r="B54" s="39" t="s">
        <v>14</v>
      </c>
      <c r="C54" s="20" t="s">
        <v>98</v>
      </c>
      <c r="D54" s="32"/>
      <c r="E54" s="29"/>
      <c r="F54" s="53"/>
      <c r="G54" s="52"/>
    </row>
    <row r="55" spans="1:7" ht="22" customHeight="1">
      <c r="A55" s="4" t="s">
        <v>13</v>
      </c>
      <c r="B55" s="39" t="s">
        <v>24</v>
      </c>
      <c r="C55" s="20" t="s">
        <v>193</v>
      </c>
      <c r="D55" s="32" t="s">
        <v>21</v>
      </c>
      <c r="E55" s="33">
        <v>80</v>
      </c>
      <c r="F55" s="53"/>
      <c r="G55" s="52"/>
    </row>
    <row r="56" spans="1:7" ht="28" customHeight="1">
      <c r="A56" s="4" t="s">
        <v>13</v>
      </c>
      <c r="B56" s="39" t="s">
        <v>26</v>
      </c>
      <c r="C56" s="20" t="s">
        <v>99</v>
      </c>
      <c r="D56" s="32" t="s">
        <v>21</v>
      </c>
      <c r="E56" s="56">
        <v>214</v>
      </c>
      <c r="F56" s="53"/>
      <c r="G56" s="52"/>
    </row>
    <row r="57" spans="1:7" ht="17" customHeight="1">
      <c r="A57" s="4" t="s">
        <v>9</v>
      </c>
      <c r="B57" s="39" t="s">
        <v>17</v>
      </c>
      <c r="C57" s="20" t="s">
        <v>100</v>
      </c>
      <c r="D57" s="32"/>
      <c r="E57" s="29"/>
      <c r="F57" s="53"/>
      <c r="G57" s="52"/>
    </row>
    <row r="58" spans="1:7" ht="19" customHeight="1">
      <c r="A58" s="4" t="s">
        <v>13</v>
      </c>
      <c r="B58" s="39" t="s">
        <v>24</v>
      </c>
      <c r="C58" s="20" t="s">
        <v>101</v>
      </c>
      <c r="D58" s="32" t="s">
        <v>21</v>
      </c>
      <c r="E58" s="33">
        <v>380</v>
      </c>
      <c r="F58" s="53"/>
      <c r="G58" s="52"/>
    </row>
    <row r="59" spans="1:7" ht="59" customHeight="1">
      <c r="A59" s="4" t="s">
        <v>10</v>
      </c>
      <c r="B59" s="39" t="s">
        <v>102</v>
      </c>
      <c r="C59" s="20" t="s">
        <v>103</v>
      </c>
      <c r="D59" s="32"/>
      <c r="E59" s="29"/>
      <c r="F59" s="53"/>
      <c r="G59" s="52">
        <f t="shared" ref="G58:G129" si="1">E59*F59</f>
        <v>0</v>
      </c>
    </row>
    <row r="60" spans="1:7" ht="54" customHeight="1">
      <c r="A60" s="4" t="s">
        <v>9</v>
      </c>
      <c r="B60" s="39" t="s">
        <v>14</v>
      </c>
      <c r="C60" s="20" t="s">
        <v>104</v>
      </c>
      <c r="D60" s="32"/>
      <c r="E60" s="29"/>
      <c r="F60" s="53"/>
      <c r="G60" s="52">
        <f t="shared" si="1"/>
        <v>0</v>
      </c>
    </row>
    <row r="61" spans="1:7" ht="46" customHeight="1">
      <c r="A61" s="4" t="s">
        <v>13</v>
      </c>
      <c r="B61" s="39" t="s">
        <v>24</v>
      </c>
      <c r="C61" s="20" t="s">
        <v>105</v>
      </c>
      <c r="D61" s="32" t="s">
        <v>21</v>
      </c>
      <c r="E61" s="33">
        <v>225</v>
      </c>
      <c r="F61" s="53"/>
      <c r="G61" s="52">
        <f t="shared" si="1"/>
        <v>0</v>
      </c>
    </row>
    <row r="62" spans="1:7">
      <c r="A62" s="4" t="s">
        <v>10</v>
      </c>
      <c r="B62" s="39" t="s">
        <v>106</v>
      </c>
      <c r="C62" s="20" t="s">
        <v>107</v>
      </c>
      <c r="D62" s="32"/>
      <c r="E62" s="29"/>
      <c r="F62" s="53"/>
      <c r="G62" s="52">
        <f t="shared" si="1"/>
        <v>0</v>
      </c>
    </row>
    <row r="63" spans="1:7">
      <c r="A63" s="4" t="s">
        <v>9</v>
      </c>
      <c r="B63" s="39" t="s">
        <v>14</v>
      </c>
      <c r="C63" s="20" t="s">
        <v>104</v>
      </c>
      <c r="D63" s="32"/>
      <c r="E63" s="29"/>
      <c r="F63" s="53"/>
      <c r="G63" s="52">
        <f t="shared" si="1"/>
        <v>0</v>
      </c>
    </row>
    <row r="64" spans="1:7" ht="24" customHeight="1">
      <c r="A64" s="4" t="s">
        <v>13</v>
      </c>
      <c r="B64" s="39" t="s">
        <v>24</v>
      </c>
      <c r="C64" s="20" t="s">
        <v>108</v>
      </c>
      <c r="D64" s="32" t="s">
        <v>21</v>
      </c>
      <c r="E64" s="33">
        <v>70</v>
      </c>
      <c r="F64" s="53"/>
      <c r="G64" s="52">
        <f t="shared" si="1"/>
        <v>0</v>
      </c>
    </row>
    <row r="65" spans="1:7" ht="24" customHeight="1">
      <c r="A65" s="4"/>
      <c r="B65" s="39"/>
      <c r="C65" s="20"/>
      <c r="D65" s="32"/>
      <c r="E65" s="33"/>
      <c r="F65" s="53"/>
      <c r="G65" s="52"/>
    </row>
    <row r="66" spans="1:7" ht="24" customHeight="1">
      <c r="A66" s="303" t="s">
        <v>234</v>
      </c>
      <c r="B66" s="304"/>
      <c r="C66" s="304"/>
      <c r="D66" s="304"/>
      <c r="E66" s="304"/>
      <c r="F66" s="305"/>
      <c r="G66" s="50">
        <f>SUM(G53:G65)</f>
        <v>0</v>
      </c>
    </row>
    <row r="67" spans="1:7">
      <c r="A67" s="60" t="s">
        <v>6</v>
      </c>
      <c r="B67" s="61" t="s">
        <v>109</v>
      </c>
      <c r="C67" s="62" t="s">
        <v>110</v>
      </c>
      <c r="D67" s="63"/>
      <c r="E67" s="64"/>
      <c r="F67" s="65"/>
      <c r="G67" s="66">
        <f t="shared" si="1"/>
        <v>0</v>
      </c>
    </row>
    <row r="68" spans="1:7">
      <c r="A68" s="60" t="s">
        <v>9</v>
      </c>
      <c r="B68" s="67" t="s">
        <v>109</v>
      </c>
      <c r="C68" s="68" t="s">
        <v>110</v>
      </c>
      <c r="D68" s="69"/>
      <c r="E68" s="64"/>
      <c r="F68" s="65"/>
      <c r="G68" s="66">
        <f t="shared" si="1"/>
        <v>0</v>
      </c>
    </row>
    <row r="69" spans="1:7">
      <c r="A69" s="60" t="s">
        <v>10</v>
      </c>
      <c r="B69" s="67" t="s">
        <v>111</v>
      </c>
      <c r="C69" s="68" t="s">
        <v>112</v>
      </c>
      <c r="D69" s="69"/>
      <c r="E69" s="64"/>
      <c r="F69" s="65"/>
      <c r="G69" s="66">
        <f t="shared" si="1"/>
        <v>0</v>
      </c>
    </row>
    <row r="70" spans="1:7" ht="42" customHeight="1">
      <c r="A70" s="60" t="s">
        <v>9</v>
      </c>
      <c r="B70" s="67" t="s">
        <v>14</v>
      </c>
      <c r="C70" s="68" t="s">
        <v>113</v>
      </c>
      <c r="D70" s="69"/>
      <c r="E70" s="64"/>
      <c r="F70" s="65"/>
      <c r="G70" s="66">
        <f t="shared" si="1"/>
        <v>0</v>
      </c>
    </row>
    <row r="71" spans="1:7" ht="31" customHeight="1">
      <c r="A71" s="60" t="s">
        <v>13</v>
      </c>
      <c r="B71" s="67" t="s">
        <v>24</v>
      </c>
      <c r="C71" s="68" t="s">
        <v>114</v>
      </c>
      <c r="D71" s="69" t="s">
        <v>115</v>
      </c>
      <c r="E71" s="56">
        <v>2</v>
      </c>
      <c r="F71" s="65"/>
      <c r="G71" s="66">
        <f t="shared" si="1"/>
        <v>0</v>
      </c>
    </row>
    <row r="72" spans="1:7">
      <c r="A72" s="60" t="s">
        <v>13</v>
      </c>
      <c r="B72" s="67" t="s">
        <v>26</v>
      </c>
      <c r="C72" s="68" t="s">
        <v>116</v>
      </c>
      <c r="D72" s="69" t="s">
        <v>115</v>
      </c>
      <c r="E72" s="56">
        <v>51</v>
      </c>
      <c r="F72" s="65"/>
      <c r="G72" s="66">
        <f t="shared" si="1"/>
        <v>0</v>
      </c>
    </row>
    <row r="73" spans="1:7">
      <c r="A73" s="60" t="s">
        <v>13</v>
      </c>
      <c r="B73" s="67" t="s">
        <v>46</v>
      </c>
      <c r="C73" s="68" t="s">
        <v>117</v>
      </c>
      <c r="D73" s="69" t="s">
        <v>87</v>
      </c>
      <c r="E73" s="64">
        <v>0</v>
      </c>
      <c r="F73" s="65"/>
      <c r="G73" s="66">
        <f t="shared" si="1"/>
        <v>0</v>
      </c>
    </row>
    <row r="74" spans="1:7">
      <c r="A74" s="60"/>
      <c r="B74" s="67"/>
      <c r="C74" s="68"/>
      <c r="D74" s="69"/>
      <c r="E74" s="64"/>
      <c r="F74" s="65"/>
      <c r="G74" s="66"/>
    </row>
    <row r="75" spans="1:7" ht="14">
      <c r="A75" s="306" t="s">
        <v>234</v>
      </c>
      <c r="B75" s="307"/>
      <c r="C75" s="307"/>
      <c r="D75" s="307"/>
      <c r="E75" s="307"/>
      <c r="F75" s="308"/>
      <c r="G75" s="222">
        <f>SUM(G67:G74)</f>
        <v>0</v>
      </c>
    </row>
    <row r="76" spans="1:7">
      <c r="A76" s="4" t="s">
        <v>6</v>
      </c>
      <c r="B76" s="38" t="s">
        <v>118</v>
      </c>
      <c r="C76" s="35" t="s">
        <v>119</v>
      </c>
      <c r="D76" s="31"/>
      <c r="E76" s="29"/>
      <c r="F76" s="53"/>
      <c r="G76" s="52">
        <f t="shared" si="1"/>
        <v>0</v>
      </c>
    </row>
    <row r="77" spans="1:7">
      <c r="A77" s="4" t="s">
        <v>9</v>
      </c>
      <c r="B77" s="39" t="s">
        <v>118</v>
      </c>
      <c r="C77" s="20" t="s">
        <v>119</v>
      </c>
      <c r="D77" s="32"/>
      <c r="E77" s="29"/>
      <c r="F77" s="53"/>
      <c r="G77" s="52">
        <f t="shared" si="1"/>
        <v>0</v>
      </c>
    </row>
    <row r="78" spans="1:7">
      <c r="A78" s="4" t="s">
        <v>10</v>
      </c>
      <c r="B78" s="39" t="s">
        <v>120</v>
      </c>
      <c r="C78" s="20" t="s">
        <v>121</v>
      </c>
      <c r="D78" s="32"/>
      <c r="E78" s="29"/>
      <c r="F78" s="53"/>
      <c r="G78" s="52">
        <f t="shared" si="1"/>
        <v>0</v>
      </c>
    </row>
    <row r="79" spans="1:7" ht="16" customHeight="1">
      <c r="A79" s="4" t="s">
        <v>9</v>
      </c>
      <c r="B79" s="39" t="s">
        <v>14</v>
      </c>
      <c r="C79" s="20" t="s">
        <v>122</v>
      </c>
      <c r="D79" s="32"/>
      <c r="E79" s="29"/>
      <c r="F79" s="53"/>
      <c r="G79" s="52">
        <f t="shared" si="1"/>
        <v>0</v>
      </c>
    </row>
    <row r="80" spans="1:7" ht="26">
      <c r="A80" s="4" t="s">
        <v>13</v>
      </c>
      <c r="B80" s="39" t="s">
        <v>24</v>
      </c>
      <c r="C80" s="20" t="s">
        <v>123</v>
      </c>
      <c r="D80" s="32" t="s">
        <v>16</v>
      </c>
      <c r="E80" s="33">
        <v>355</v>
      </c>
      <c r="F80" s="53"/>
      <c r="G80" s="52">
        <f t="shared" si="1"/>
        <v>0</v>
      </c>
    </row>
    <row r="81" spans="1:7">
      <c r="A81" s="4" t="s">
        <v>10</v>
      </c>
      <c r="B81" s="39" t="s">
        <v>124</v>
      </c>
      <c r="C81" s="20" t="s">
        <v>125</v>
      </c>
      <c r="D81" s="32"/>
      <c r="E81" s="29"/>
      <c r="F81" s="53"/>
      <c r="G81" s="52">
        <f t="shared" si="1"/>
        <v>0</v>
      </c>
    </row>
    <row r="82" spans="1:7">
      <c r="A82" s="4" t="s">
        <v>9</v>
      </c>
      <c r="B82" s="39" t="s">
        <v>14</v>
      </c>
      <c r="C82" s="20" t="s">
        <v>122</v>
      </c>
      <c r="D82" s="32"/>
      <c r="E82" s="29"/>
      <c r="F82" s="53"/>
      <c r="G82" s="52">
        <f t="shared" si="1"/>
        <v>0</v>
      </c>
    </row>
    <row r="83" spans="1:7" ht="26" customHeight="1">
      <c r="A83" s="4" t="s">
        <v>13</v>
      </c>
      <c r="B83" s="39" t="s">
        <v>24</v>
      </c>
      <c r="C83" s="20" t="s">
        <v>126</v>
      </c>
      <c r="D83" s="32" t="s">
        <v>127</v>
      </c>
      <c r="E83" s="33">
        <v>50</v>
      </c>
      <c r="F83" s="53"/>
      <c r="G83" s="52">
        <f t="shared" si="1"/>
        <v>0</v>
      </c>
    </row>
    <row r="84" spans="1:7" ht="39">
      <c r="A84" s="4" t="s">
        <v>13</v>
      </c>
      <c r="B84" s="39" t="s">
        <v>128</v>
      </c>
      <c r="C84" s="20" t="s">
        <v>129</v>
      </c>
      <c r="D84" s="32" t="s">
        <v>127</v>
      </c>
      <c r="E84" s="33">
        <f>E83</f>
        <v>50</v>
      </c>
      <c r="F84" s="53"/>
      <c r="G84" s="52">
        <f t="shared" si="1"/>
        <v>0</v>
      </c>
    </row>
    <row r="85" spans="1:7" ht="34" customHeight="1">
      <c r="A85" s="4" t="s">
        <v>10</v>
      </c>
      <c r="B85" s="39" t="s">
        <v>130</v>
      </c>
      <c r="C85" s="20" t="s">
        <v>131</v>
      </c>
      <c r="D85" s="32"/>
      <c r="E85" s="29"/>
      <c r="F85" s="53"/>
      <c r="G85" s="52">
        <f t="shared" si="1"/>
        <v>0</v>
      </c>
    </row>
    <row r="86" spans="1:7" ht="47" customHeight="1">
      <c r="A86" s="4" t="s">
        <v>9</v>
      </c>
      <c r="B86" s="39" t="s">
        <v>14</v>
      </c>
      <c r="C86" s="20" t="s">
        <v>132</v>
      </c>
      <c r="D86" s="32"/>
      <c r="E86" s="29"/>
      <c r="F86" s="53"/>
      <c r="G86" s="52">
        <f t="shared" si="1"/>
        <v>0</v>
      </c>
    </row>
    <row r="87" spans="1:7" ht="24" customHeight="1">
      <c r="A87" s="4" t="s">
        <v>13</v>
      </c>
      <c r="B87" s="39" t="s">
        <v>24</v>
      </c>
      <c r="C87" s="20" t="s">
        <v>133</v>
      </c>
      <c r="D87" s="32" t="s">
        <v>21</v>
      </c>
      <c r="E87" s="33">
        <v>825</v>
      </c>
      <c r="F87" s="53"/>
      <c r="G87" s="52">
        <f t="shared" si="1"/>
        <v>0</v>
      </c>
    </row>
    <row r="88" spans="1:7" ht="26">
      <c r="A88" s="4" t="s">
        <v>13</v>
      </c>
      <c r="B88" s="39" t="s">
        <v>26</v>
      </c>
      <c r="C88" s="20" t="s">
        <v>134</v>
      </c>
      <c r="D88" s="32" t="s">
        <v>21</v>
      </c>
      <c r="E88" s="33">
        <v>425</v>
      </c>
      <c r="F88" s="53"/>
      <c r="G88" s="52">
        <f t="shared" si="1"/>
        <v>0</v>
      </c>
    </row>
    <row r="89" spans="1:7">
      <c r="A89" s="4" t="s">
        <v>9</v>
      </c>
      <c r="B89" s="39" t="s">
        <v>17</v>
      </c>
      <c r="C89" s="20" t="s">
        <v>194</v>
      </c>
      <c r="D89" s="32"/>
      <c r="E89" s="29"/>
      <c r="F89" s="53"/>
      <c r="G89" s="52">
        <f t="shared" si="1"/>
        <v>0</v>
      </c>
    </row>
    <row r="90" spans="1:7" ht="26">
      <c r="A90" s="4" t="s">
        <v>13</v>
      </c>
      <c r="B90" s="39" t="s">
        <v>24</v>
      </c>
      <c r="C90" s="20" t="s">
        <v>133</v>
      </c>
      <c r="D90" s="32" t="s">
        <v>21</v>
      </c>
      <c r="E90" s="33">
        <v>108</v>
      </c>
      <c r="F90" s="53"/>
      <c r="G90" s="52">
        <f t="shared" si="1"/>
        <v>0</v>
      </c>
    </row>
    <row r="91" spans="1:7" ht="23" customHeight="1">
      <c r="A91" s="4" t="s">
        <v>13</v>
      </c>
      <c r="B91" s="39" t="s">
        <v>26</v>
      </c>
      <c r="C91" s="20" t="s">
        <v>134</v>
      </c>
      <c r="D91" s="32" t="s">
        <v>21</v>
      </c>
      <c r="E91" s="33">
        <v>54</v>
      </c>
      <c r="F91" s="53"/>
      <c r="G91" s="52">
        <f t="shared" si="1"/>
        <v>0</v>
      </c>
    </row>
    <row r="92" spans="1:7" ht="23" customHeight="1">
      <c r="A92" s="4"/>
      <c r="B92" s="39"/>
      <c r="C92" s="20"/>
      <c r="D92" s="32"/>
      <c r="E92" s="33"/>
      <c r="F92" s="53"/>
      <c r="G92" s="52"/>
    </row>
    <row r="93" spans="1:7" ht="23" customHeight="1">
      <c r="A93" s="300" t="s">
        <v>234</v>
      </c>
      <c r="B93" s="301"/>
      <c r="C93" s="301"/>
      <c r="D93" s="301"/>
      <c r="E93" s="301"/>
      <c r="F93" s="302"/>
      <c r="G93" s="50">
        <f>SUM(G78:G92)</f>
        <v>0</v>
      </c>
    </row>
    <row r="94" spans="1:7" ht="22" customHeight="1">
      <c r="A94" s="4" t="s">
        <v>6</v>
      </c>
      <c r="B94" s="38" t="s">
        <v>135</v>
      </c>
      <c r="C94" s="35" t="s">
        <v>136</v>
      </c>
      <c r="D94" s="31"/>
      <c r="E94" s="29"/>
      <c r="F94" s="53"/>
      <c r="G94" s="52">
        <f t="shared" si="1"/>
        <v>0</v>
      </c>
    </row>
    <row r="95" spans="1:7" ht="26" customHeight="1">
      <c r="A95" s="4" t="s">
        <v>9</v>
      </c>
      <c r="B95" s="39" t="s">
        <v>135</v>
      </c>
      <c r="C95" s="20" t="s">
        <v>136</v>
      </c>
      <c r="D95" s="32"/>
      <c r="E95" s="29"/>
      <c r="F95" s="53"/>
      <c r="G95" s="52">
        <f t="shared" si="1"/>
        <v>0</v>
      </c>
    </row>
    <row r="96" spans="1:7" ht="17" customHeight="1">
      <c r="A96" s="4" t="s">
        <v>10</v>
      </c>
      <c r="B96" s="39" t="s">
        <v>137</v>
      </c>
      <c r="C96" s="20" t="s">
        <v>138</v>
      </c>
      <c r="D96" s="32"/>
      <c r="E96" s="29"/>
      <c r="F96" s="53"/>
      <c r="G96" s="52">
        <f t="shared" si="1"/>
        <v>0</v>
      </c>
    </row>
    <row r="97" spans="1:7" ht="27" customHeight="1">
      <c r="A97" s="4" t="s">
        <v>9</v>
      </c>
      <c r="B97" s="39" t="s">
        <v>14</v>
      </c>
      <c r="C97" s="20" t="s">
        <v>139</v>
      </c>
      <c r="D97" s="32"/>
      <c r="E97" s="29"/>
      <c r="F97" s="53"/>
      <c r="G97" s="52">
        <f t="shared" si="1"/>
        <v>0</v>
      </c>
    </row>
    <row r="98" spans="1:7" ht="36" customHeight="1">
      <c r="A98" s="4" t="s">
        <v>13</v>
      </c>
      <c r="B98" s="39" t="s">
        <v>24</v>
      </c>
      <c r="C98" s="20" t="s">
        <v>140</v>
      </c>
      <c r="D98" s="32" t="s">
        <v>21</v>
      </c>
      <c r="E98" s="33">
        <v>91.66</v>
      </c>
      <c r="F98" s="53"/>
      <c r="G98" s="52">
        <f t="shared" si="1"/>
        <v>0</v>
      </c>
    </row>
    <row r="99" spans="1:7" ht="19" customHeight="1">
      <c r="A99" s="4" t="s">
        <v>9</v>
      </c>
      <c r="B99" s="39" t="s">
        <v>17</v>
      </c>
      <c r="C99" s="20" t="s">
        <v>141</v>
      </c>
      <c r="D99" s="32"/>
      <c r="E99" s="29"/>
      <c r="F99" s="53"/>
      <c r="G99" s="52">
        <f t="shared" si="1"/>
        <v>0</v>
      </c>
    </row>
    <row r="100" spans="1:7" ht="24" customHeight="1">
      <c r="A100" s="4" t="s">
        <v>13</v>
      </c>
      <c r="B100" s="39" t="s">
        <v>24</v>
      </c>
      <c r="C100" s="20" t="s">
        <v>142</v>
      </c>
      <c r="D100" s="32" t="s">
        <v>77</v>
      </c>
      <c r="E100" s="33">
        <v>5</v>
      </c>
      <c r="F100" s="53"/>
      <c r="G100" s="52">
        <f t="shared" si="1"/>
        <v>0</v>
      </c>
    </row>
    <row r="101" spans="1:7" ht="19" customHeight="1">
      <c r="A101" s="4" t="s">
        <v>10</v>
      </c>
      <c r="B101" s="39" t="s">
        <v>143</v>
      </c>
      <c r="C101" s="20" t="s">
        <v>144</v>
      </c>
      <c r="D101" s="32"/>
      <c r="E101" s="29"/>
      <c r="F101" s="53"/>
      <c r="G101" s="52">
        <f t="shared" si="1"/>
        <v>0</v>
      </c>
    </row>
    <row r="102" spans="1:7" ht="39">
      <c r="A102" s="4" t="s">
        <v>9</v>
      </c>
      <c r="B102" s="39" t="s">
        <v>14</v>
      </c>
      <c r="C102" s="20" t="s">
        <v>145</v>
      </c>
      <c r="D102" s="32"/>
      <c r="E102" s="29"/>
      <c r="F102" s="53"/>
      <c r="G102" s="52">
        <f t="shared" si="1"/>
        <v>0</v>
      </c>
    </row>
    <row r="103" spans="1:7">
      <c r="A103" s="4" t="s">
        <v>13</v>
      </c>
      <c r="B103" s="39" t="s">
        <v>24</v>
      </c>
      <c r="C103" s="20" t="s">
        <v>146</v>
      </c>
      <c r="D103" s="32" t="s">
        <v>77</v>
      </c>
      <c r="E103" s="29">
        <v>30</v>
      </c>
      <c r="F103" s="53"/>
      <c r="G103" s="52">
        <f t="shared" si="1"/>
        <v>0</v>
      </c>
    </row>
    <row r="104" spans="1:7">
      <c r="A104" s="4" t="s">
        <v>13</v>
      </c>
      <c r="B104" s="39" t="s">
        <v>26</v>
      </c>
      <c r="C104" s="20" t="s">
        <v>147</v>
      </c>
      <c r="D104" s="32" t="s">
        <v>77</v>
      </c>
      <c r="E104" s="33">
        <v>110</v>
      </c>
      <c r="F104" s="53"/>
      <c r="G104" s="52">
        <f t="shared" si="1"/>
        <v>0</v>
      </c>
    </row>
    <row r="105" spans="1:7" ht="24" customHeight="1">
      <c r="A105" s="4" t="s">
        <v>10</v>
      </c>
      <c r="B105" s="39" t="s">
        <v>148</v>
      </c>
      <c r="C105" s="20" t="s">
        <v>149</v>
      </c>
      <c r="D105" s="32"/>
      <c r="E105" s="29"/>
      <c r="F105" s="53"/>
      <c r="G105" s="52">
        <f t="shared" si="1"/>
        <v>0</v>
      </c>
    </row>
    <row r="106" spans="1:7" ht="19" customHeight="1">
      <c r="A106" s="4" t="s">
        <v>9</v>
      </c>
      <c r="B106" s="39" t="s">
        <v>14</v>
      </c>
      <c r="C106" s="20" t="s">
        <v>150</v>
      </c>
      <c r="D106" s="32"/>
      <c r="E106" s="29"/>
      <c r="F106" s="53"/>
      <c r="G106" s="52">
        <f t="shared" si="1"/>
        <v>0</v>
      </c>
    </row>
    <row r="107" spans="1:7" ht="20" customHeight="1">
      <c r="A107" s="4" t="s">
        <v>13</v>
      </c>
      <c r="B107" s="39" t="s">
        <v>24</v>
      </c>
      <c r="C107" s="20" t="s">
        <v>192</v>
      </c>
      <c r="D107" s="32" t="s">
        <v>127</v>
      </c>
      <c r="E107" s="29">
        <v>188</v>
      </c>
      <c r="F107" s="53"/>
      <c r="G107" s="52">
        <f t="shared" si="1"/>
        <v>0</v>
      </c>
    </row>
    <row r="108" spans="1:7" ht="22" customHeight="1">
      <c r="A108" s="4" t="s">
        <v>13</v>
      </c>
      <c r="B108" s="39" t="s">
        <v>26</v>
      </c>
      <c r="C108" s="20" t="s">
        <v>151</v>
      </c>
      <c r="D108" s="32" t="s">
        <v>127</v>
      </c>
      <c r="E108" s="29">
        <v>0</v>
      </c>
      <c r="F108" s="53"/>
      <c r="G108" s="52">
        <f t="shared" si="1"/>
        <v>0</v>
      </c>
    </row>
    <row r="109" spans="1:7">
      <c r="A109" s="4" t="s">
        <v>10</v>
      </c>
      <c r="B109" s="39" t="s">
        <v>152</v>
      </c>
      <c r="C109" s="20" t="s">
        <v>153</v>
      </c>
      <c r="D109" s="32"/>
      <c r="E109" s="29"/>
      <c r="F109" s="53"/>
      <c r="G109" s="52">
        <f t="shared" si="1"/>
        <v>0</v>
      </c>
    </row>
    <row r="110" spans="1:7" ht="27" customHeight="1">
      <c r="A110" s="4" t="s">
        <v>9</v>
      </c>
      <c r="B110" s="39" t="s">
        <v>14</v>
      </c>
      <c r="C110" s="20" t="s">
        <v>154</v>
      </c>
      <c r="D110" s="32"/>
      <c r="E110" s="29"/>
      <c r="F110" s="53"/>
      <c r="G110" s="52">
        <f t="shared" si="1"/>
        <v>0</v>
      </c>
    </row>
    <row r="111" spans="1:7" ht="22" customHeight="1">
      <c r="A111" s="4" t="s">
        <v>13</v>
      </c>
      <c r="B111" s="39" t="s">
        <v>24</v>
      </c>
      <c r="C111" s="20" t="s">
        <v>155</v>
      </c>
      <c r="D111" s="32" t="s">
        <v>127</v>
      </c>
      <c r="E111" s="29">
        <v>2</v>
      </c>
      <c r="F111" s="53"/>
      <c r="G111" s="52">
        <f t="shared" si="1"/>
        <v>0</v>
      </c>
    </row>
    <row r="112" spans="1:7" ht="25" customHeight="1">
      <c r="A112" s="4" t="s">
        <v>13</v>
      </c>
      <c r="B112" s="39" t="s">
        <v>26</v>
      </c>
      <c r="C112" s="20" t="s">
        <v>156</v>
      </c>
      <c r="D112" s="32" t="s">
        <v>127</v>
      </c>
      <c r="E112" s="29">
        <v>2</v>
      </c>
      <c r="F112" s="53"/>
      <c r="G112" s="52">
        <f t="shared" si="1"/>
        <v>0</v>
      </c>
    </row>
    <row r="113" spans="1:7" ht="19" customHeight="1">
      <c r="A113" s="4" t="s">
        <v>10</v>
      </c>
      <c r="B113" s="39" t="s">
        <v>157</v>
      </c>
      <c r="C113" s="20" t="s">
        <v>158</v>
      </c>
      <c r="D113" s="32"/>
      <c r="E113" s="29"/>
      <c r="F113" s="53"/>
      <c r="G113" s="52">
        <f t="shared" si="1"/>
        <v>0</v>
      </c>
    </row>
    <row r="114" spans="1:7" ht="19" customHeight="1">
      <c r="A114" s="4" t="s">
        <v>9</v>
      </c>
      <c r="B114" s="39" t="s">
        <v>17</v>
      </c>
      <c r="C114" s="20" t="s">
        <v>159</v>
      </c>
      <c r="D114" s="32"/>
      <c r="E114" s="29"/>
      <c r="F114" s="53"/>
      <c r="G114" s="52">
        <f t="shared" si="1"/>
        <v>0</v>
      </c>
    </row>
    <row r="115" spans="1:7" ht="21" customHeight="1">
      <c r="A115" s="4" t="s">
        <v>13</v>
      </c>
      <c r="B115" s="39" t="s">
        <v>24</v>
      </c>
      <c r="C115" s="20" t="s">
        <v>160</v>
      </c>
      <c r="D115" s="32" t="s">
        <v>127</v>
      </c>
      <c r="E115" s="33">
        <v>36</v>
      </c>
      <c r="F115" s="53"/>
      <c r="G115" s="52">
        <f t="shared" si="1"/>
        <v>0</v>
      </c>
    </row>
    <row r="116" spans="1:7">
      <c r="A116" s="4" t="s">
        <v>10</v>
      </c>
      <c r="B116" s="39" t="s">
        <v>161</v>
      </c>
      <c r="C116" s="20" t="s">
        <v>162</v>
      </c>
      <c r="D116" s="32"/>
      <c r="E116" s="29"/>
      <c r="F116" s="53"/>
      <c r="G116" s="52">
        <f t="shared" si="1"/>
        <v>0</v>
      </c>
    </row>
    <row r="117" spans="1:7">
      <c r="A117" s="4" t="s">
        <v>13</v>
      </c>
      <c r="B117" s="39" t="s">
        <v>14</v>
      </c>
      <c r="C117" s="20" t="s">
        <v>163</v>
      </c>
      <c r="D117" s="32" t="s">
        <v>21</v>
      </c>
      <c r="E117" s="29">
        <v>270</v>
      </c>
      <c r="F117" s="53"/>
      <c r="G117" s="52">
        <f t="shared" si="1"/>
        <v>0</v>
      </c>
    </row>
    <row r="118" spans="1:7" ht="44" customHeight="1">
      <c r="A118" s="4" t="s">
        <v>10</v>
      </c>
      <c r="B118" s="39" t="s">
        <v>164</v>
      </c>
      <c r="C118" s="20" t="s">
        <v>165</v>
      </c>
      <c r="D118" s="32"/>
      <c r="E118" s="29"/>
      <c r="F118" s="53"/>
      <c r="G118" s="52">
        <f t="shared" si="1"/>
        <v>0</v>
      </c>
    </row>
    <row r="119" spans="1:7" ht="27" customHeight="1">
      <c r="A119" s="4" t="s">
        <v>13</v>
      </c>
      <c r="B119" s="39" t="s">
        <v>14</v>
      </c>
      <c r="C119" s="20" t="s">
        <v>166</v>
      </c>
      <c r="D119" s="32" t="s">
        <v>77</v>
      </c>
      <c r="E119" s="33">
        <v>108</v>
      </c>
      <c r="F119" s="53"/>
      <c r="G119" s="52">
        <f t="shared" si="1"/>
        <v>0</v>
      </c>
    </row>
    <row r="120" spans="1:7" ht="21" customHeight="1">
      <c r="A120" s="4" t="s">
        <v>10</v>
      </c>
      <c r="B120" s="39" t="s">
        <v>167</v>
      </c>
      <c r="C120" s="20" t="s">
        <v>168</v>
      </c>
      <c r="D120" s="32"/>
      <c r="E120" s="29"/>
      <c r="F120" s="53"/>
      <c r="G120" s="52">
        <f t="shared" si="1"/>
        <v>0</v>
      </c>
    </row>
    <row r="121" spans="1:7" ht="39" customHeight="1">
      <c r="A121" s="4" t="s">
        <v>13</v>
      </c>
      <c r="B121" s="39" t="s">
        <v>14</v>
      </c>
      <c r="C121" s="20" t="s">
        <v>169</v>
      </c>
      <c r="D121" s="32" t="s">
        <v>77</v>
      </c>
      <c r="E121" s="33">
        <v>50</v>
      </c>
      <c r="F121" s="53"/>
      <c r="G121" s="52">
        <f t="shared" si="1"/>
        <v>0</v>
      </c>
    </row>
    <row r="122" spans="1:7" ht="31" customHeight="1">
      <c r="A122" s="4"/>
      <c r="B122" s="39"/>
      <c r="C122" s="20"/>
      <c r="D122" s="32"/>
      <c r="E122" s="33"/>
      <c r="F122" s="53"/>
      <c r="G122" s="52"/>
    </row>
    <row r="123" spans="1:7" ht="31" customHeight="1">
      <c r="A123" s="291" t="s">
        <v>234</v>
      </c>
      <c r="B123" s="292"/>
      <c r="C123" s="292"/>
      <c r="D123" s="292"/>
      <c r="E123" s="292"/>
      <c r="F123" s="293"/>
      <c r="G123" s="223">
        <f>SUM(G94:G122)</f>
        <v>0</v>
      </c>
    </row>
    <row r="124" spans="1:7" ht="38" customHeight="1">
      <c r="A124" s="4" t="s">
        <v>6</v>
      </c>
      <c r="B124" s="38" t="s">
        <v>170</v>
      </c>
      <c r="C124" s="35" t="s">
        <v>171</v>
      </c>
      <c r="D124" s="31"/>
      <c r="E124" s="29"/>
      <c r="F124" s="53"/>
      <c r="G124" s="52">
        <f t="shared" si="1"/>
        <v>0</v>
      </c>
    </row>
    <row r="125" spans="1:7">
      <c r="A125" s="4" t="s">
        <v>9</v>
      </c>
      <c r="B125" s="39" t="s">
        <v>170</v>
      </c>
      <c r="C125" s="20" t="s">
        <v>171</v>
      </c>
      <c r="D125" s="32"/>
      <c r="E125" s="29"/>
      <c r="F125" s="53"/>
      <c r="G125" s="52">
        <f t="shared" si="1"/>
        <v>0</v>
      </c>
    </row>
    <row r="126" spans="1:7">
      <c r="A126" s="4" t="s">
        <v>10</v>
      </c>
      <c r="B126" s="39" t="s">
        <v>172</v>
      </c>
      <c r="C126" s="20" t="s">
        <v>173</v>
      </c>
      <c r="D126" s="32"/>
      <c r="E126" s="29"/>
      <c r="F126" s="53"/>
      <c r="G126" s="52">
        <f t="shared" si="1"/>
        <v>0</v>
      </c>
    </row>
    <row r="127" spans="1:7" ht="19" customHeight="1">
      <c r="A127" s="4" t="s">
        <v>10</v>
      </c>
      <c r="B127" s="39" t="s">
        <v>14</v>
      </c>
      <c r="C127" s="20" t="s">
        <v>174</v>
      </c>
      <c r="D127" s="32"/>
      <c r="E127" s="29"/>
      <c r="F127" s="53"/>
      <c r="G127" s="52">
        <f t="shared" si="1"/>
        <v>0</v>
      </c>
    </row>
    <row r="128" spans="1:7" ht="20" customHeight="1">
      <c r="A128" s="4" t="s">
        <v>35</v>
      </c>
      <c r="B128" s="39" t="s">
        <v>24</v>
      </c>
      <c r="C128" s="20" t="s">
        <v>175</v>
      </c>
      <c r="D128" s="32" t="s">
        <v>38</v>
      </c>
      <c r="E128" s="29">
        <v>1</v>
      </c>
      <c r="F128" s="53">
        <v>15000</v>
      </c>
      <c r="G128" s="52">
        <f t="shared" si="1"/>
        <v>15000</v>
      </c>
    </row>
    <row r="129" spans="1:7" ht="18" customHeight="1">
      <c r="A129" s="4" t="s">
        <v>35</v>
      </c>
      <c r="B129" s="39" t="s">
        <v>26</v>
      </c>
      <c r="C129" s="20" t="s">
        <v>176</v>
      </c>
      <c r="D129" s="32" t="s">
        <v>38</v>
      </c>
      <c r="E129" s="29">
        <v>1</v>
      </c>
      <c r="F129" s="53">
        <v>15000</v>
      </c>
      <c r="G129" s="52">
        <f t="shared" si="1"/>
        <v>15000</v>
      </c>
    </row>
    <row r="130" spans="1:7" ht="24" customHeight="1">
      <c r="A130" s="4" t="s">
        <v>35</v>
      </c>
      <c r="B130" s="39" t="s">
        <v>46</v>
      </c>
      <c r="C130" s="20" t="s">
        <v>177</v>
      </c>
      <c r="D130" s="32" t="s">
        <v>38</v>
      </c>
      <c r="E130" s="29">
        <v>1</v>
      </c>
      <c r="F130" s="53">
        <v>15000</v>
      </c>
      <c r="G130" s="52">
        <f t="shared" ref="G130:G131" si="2">E130*F130</f>
        <v>15000</v>
      </c>
    </row>
    <row r="131" spans="1:7" ht="19" customHeight="1">
      <c r="A131" s="4" t="s">
        <v>35</v>
      </c>
      <c r="B131" s="39" t="s">
        <v>17</v>
      </c>
      <c r="C131" s="20" t="s">
        <v>178</v>
      </c>
      <c r="D131" s="32" t="s">
        <v>38</v>
      </c>
      <c r="E131" s="29">
        <v>1</v>
      </c>
      <c r="F131" s="53">
        <v>15000</v>
      </c>
      <c r="G131" s="52">
        <f t="shared" si="2"/>
        <v>15000</v>
      </c>
    </row>
    <row r="132" spans="1:7" ht="9" customHeight="1">
      <c r="A132" s="224"/>
      <c r="B132" s="225"/>
      <c r="C132" s="226"/>
      <c r="D132" s="227"/>
      <c r="E132" s="228"/>
      <c r="F132" s="229"/>
      <c r="G132" s="52"/>
    </row>
    <row r="133" spans="1:7" ht="37" customHeight="1">
      <c r="A133" s="294" t="s">
        <v>408</v>
      </c>
      <c r="B133" s="295"/>
      <c r="C133" s="295"/>
      <c r="D133" s="295"/>
      <c r="E133" s="295"/>
      <c r="F133" s="296"/>
      <c r="G133" s="50"/>
    </row>
    <row r="134" spans="1:7" ht="30" customHeight="1">
      <c r="A134" s="1"/>
      <c r="B134" s="40"/>
      <c r="C134" s="1"/>
      <c r="D134" s="27"/>
      <c r="E134" s="28"/>
      <c r="F134" s="48"/>
      <c r="G134" s="34"/>
    </row>
    <row r="136" spans="1:7" ht="20" customHeight="1"/>
    <row r="137" spans="1:7" ht="41" customHeight="1"/>
    <row r="138" spans="1:7" ht="24" customHeight="1"/>
    <row r="139" spans="1:7" ht="37" customHeight="1"/>
    <row r="141" spans="1:7" ht="38" customHeight="1"/>
    <row r="142" spans="1:7" ht="24" customHeight="1"/>
    <row r="143" spans="1:7" ht="25" customHeight="1"/>
    <row r="145" ht="23" customHeight="1"/>
    <row r="146" ht="35" customHeight="1"/>
    <row r="147" ht="33" customHeight="1"/>
    <row r="150" ht="20" customHeight="1"/>
    <row r="151" ht="22" customHeight="1"/>
    <row r="152" ht="19" customHeight="1"/>
    <row r="153" ht="16" customHeight="1"/>
    <row r="154" ht="25" customHeight="1"/>
    <row r="156" ht="20" customHeight="1"/>
    <row r="158" ht="43" customHeight="1"/>
    <row r="159" ht="21" customHeight="1"/>
    <row r="160" ht="55" customHeight="1"/>
    <row r="161" ht="27" customHeight="1"/>
    <row r="162" ht="20" customHeight="1"/>
    <row r="163" ht="26" customHeight="1"/>
    <row r="164" ht="32" customHeight="1"/>
  </sheetData>
  <mergeCells count="7">
    <mergeCell ref="A123:F123"/>
    <mergeCell ref="A133:F133"/>
    <mergeCell ref="A9:F9"/>
    <mergeCell ref="A50:F50"/>
    <mergeCell ref="A66:F66"/>
    <mergeCell ref="A93:F93"/>
    <mergeCell ref="A75:F75"/>
  </mergeCells>
  <pageMargins left="0.7" right="0.7" top="0.75" bottom="0.75" header="0.3" footer="0.3"/>
  <pageSetup paperSize="8" scale="87" orientation="portrait" horizontalDpi="0" verticalDpi="0"/>
  <rowBreaks count="3" manualBreakCount="3">
    <brk id="27" max="16383" man="1"/>
    <brk id="50" max="16383" man="1"/>
    <brk id="16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V61"/>
  <sheetViews>
    <sheetView tabSelected="1" view="pageBreakPreview" topLeftCell="B1" zoomScaleNormal="100" zoomScaleSheetLayoutView="100" workbookViewId="0">
      <selection activeCell="H16" sqref="H16"/>
    </sheetView>
  </sheetViews>
  <sheetFormatPr baseColWidth="10" defaultColWidth="8.83203125" defaultRowHeight="13"/>
  <cols>
    <col min="1" max="1" width="9.1640625" hidden="1" customWidth="1"/>
    <col min="2" max="2" width="16.83203125" customWidth="1"/>
    <col min="3" max="3" width="88" customWidth="1"/>
    <col min="4" max="4" width="14.5" customWidth="1"/>
    <col min="6" max="6" width="10.5" bestFit="1" customWidth="1"/>
    <col min="7" max="7" width="15.33203125" customWidth="1"/>
    <col min="8" max="8" width="12.83203125" bestFit="1" customWidth="1"/>
    <col min="22" max="22" width="58.83203125" customWidth="1"/>
  </cols>
  <sheetData>
    <row r="2" spans="2:4">
      <c r="B2" t="str">
        <f>'1200'!A1</f>
        <v>GREATER TZANEEN LOCAL MUNICIPALITY</v>
      </c>
    </row>
    <row r="4" spans="2:4">
      <c r="B4" t="str">
        <f>'1200'!A2</f>
        <v>PETANENGE BRIDGE</v>
      </c>
    </row>
    <row r="6" spans="2:4" ht="12" customHeight="1">
      <c r="B6" s="240" t="s">
        <v>418</v>
      </c>
    </row>
    <row r="7" spans="2:4" ht="12" customHeight="1">
      <c r="B7" s="241"/>
    </row>
    <row r="8" spans="2:4" ht="12" customHeight="1">
      <c r="B8" s="239" t="s">
        <v>209</v>
      </c>
    </row>
    <row r="10" spans="2:4" ht="17" customHeight="1">
      <c r="B10" s="42" t="s">
        <v>6</v>
      </c>
      <c r="C10" s="43" t="s">
        <v>1</v>
      </c>
      <c r="D10" s="209" t="s">
        <v>197</v>
      </c>
    </row>
    <row r="11" spans="2:4" ht="28" customHeight="1">
      <c r="B11" s="142">
        <v>1200</v>
      </c>
      <c r="C11" s="74" t="s">
        <v>217</v>
      </c>
      <c r="D11" s="205">
        <f>'1200'!F22</f>
        <v>0</v>
      </c>
    </row>
    <row r="12" spans="2:4" ht="28" customHeight="1">
      <c r="B12" s="142">
        <v>1300</v>
      </c>
      <c r="C12" s="86" t="s">
        <v>322</v>
      </c>
      <c r="D12" s="205">
        <f>'1300'!F41</f>
        <v>0</v>
      </c>
    </row>
    <row r="13" spans="2:4" ht="28" customHeight="1">
      <c r="B13" s="142">
        <v>1400</v>
      </c>
      <c r="C13" s="74" t="s">
        <v>263</v>
      </c>
      <c r="D13" s="205">
        <f>'1400'!F83</f>
        <v>0</v>
      </c>
    </row>
    <row r="14" spans="2:4" ht="10" customHeight="1">
      <c r="B14" s="244"/>
      <c r="C14" s="245"/>
      <c r="D14" s="205"/>
    </row>
    <row r="15" spans="2:4" ht="19" customHeight="1">
      <c r="B15" s="311" t="s">
        <v>419</v>
      </c>
      <c r="C15" s="312"/>
      <c r="D15" s="243">
        <f>SUM(D11:D13)</f>
        <v>0</v>
      </c>
    </row>
    <row r="16" spans="2:4" ht="28" customHeight="1">
      <c r="B16" s="246"/>
      <c r="C16" s="242"/>
      <c r="D16" s="243"/>
    </row>
    <row r="17" spans="2:13" ht="26" customHeight="1">
      <c r="B17" s="313" t="s">
        <v>411</v>
      </c>
      <c r="C17" s="314"/>
      <c r="D17" s="205"/>
    </row>
    <row r="18" spans="2:13" ht="28" customHeight="1">
      <c r="B18" s="142">
        <v>1500</v>
      </c>
      <c r="C18" s="74" t="str">
        <f>'1500'!B7</f>
        <v>ACCOMMODATION OF TRAFFIC</v>
      </c>
      <c r="D18" s="205">
        <f>'1500'!F42</f>
        <v>0</v>
      </c>
    </row>
    <row r="19" spans="2:13" ht="28" customHeight="1">
      <c r="B19" s="142">
        <v>1700</v>
      </c>
      <c r="C19" s="74" t="str">
        <f>'1700'!B7</f>
        <v>CLEARING AND GRUBBING</v>
      </c>
      <c r="D19" s="205">
        <f>'1700'!F45</f>
        <v>0</v>
      </c>
    </row>
    <row r="20" spans="2:13" ht="28" customHeight="1">
      <c r="B20" s="142">
        <v>2200</v>
      </c>
      <c r="C20" s="74" t="str">
        <f>'2200'!C6</f>
        <v xml:space="preserve">PREFABRICATED CULVERTS                          </v>
      </c>
      <c r="D20" s="205">
        <f>'2200'!G9</f>
        <v>0</v>
      </c>
    </row>
    <row r="21" spans="2:13" ht="33" customHeight="1">
      <c r="B21" s="143">
        <v>2300</v>
      </c>
      <c r="C21" s="73" t="s">
        <v>207</v>
      </c>
      <c r="D21" s="206">
        <f>'2300'!G10</f>
        <v>0</v>
      </c>
      <c r="G21" s="145"/>
      <c r="H21" s="210"/>
    </row>
    <row r="22" spans="2:13" ht="22" customHeight="1" thickBot="1">
      <c r="B22" s="143">
        <v>3400</v>
      </c>
      <c r="C22" s="74" t="s">
        <v>200</v>
      </c>
      <c r="D22" s="206">
        <f>'3400'!F10</f>
        <v>0</v>
      </c>
      <c r="G22" s="146"/>
      <c r="J22" s="247"/>
    </row>
    <row r="23" spans="2:13" ht="22" customHeight="1" thickTop="1">
      <c r="B23" s="144">
        <v>4200</v>
      </c>
      <c r="C23" s="44" t="s">
        <v>186</v>
      </c>
      <c r="D23" s="207">
        <f>'4200'!G9</f>
        <v>0</v>
      </c>
      <c r="G23" s="147"/>
    </row>
    <row r="24" spans="2:13" ht="22" customHeight="1">
      <c r="B24" s="144">
        <v>5100</v>
      </c>
      <c r="C24" s="44" t="s">
        <v>203</v>
      </c>
      <c r="D24" s="207">
        <f>'5100'!G9</f>
        <v>0</v>
      </c>
    </row>
    <row r="25" spans="2:13" ht="22" customHeight="1">
      <c r="B25" s="144">
        <v>5200</v>
      </c>
      <c r="C25" s="44" t="s">
        <v>8</v>
      </c>
      <c r="D25" s="207">
        <f>'5200'!G20</f>
        <v>0</v>
      </c>
      <c r="J25" s="46"/>
    </row>
    <row r="26" spans="2:13" ht="22" customHeight="1">
      <c r="B26" s="144">
        <v>5400</v>
      </c>
      <c r="C26" s="44" t="s">
        <v>181</v>
      </c>
      <c r="D26" s="207">
        <f>Petanenge!G9</f>
        <v>0</v>
      </c>
      <c r="M26" s="46"/>
    </row>
    <row r="27" spans="2:13" ht="22" customHeight="1">
      <c r="B27" s="144">
        <v>6100</v>
      </c>
      <c r="C27" s="44" t="s">
        <v>34</v>
      </c>
      <c r="D27" s="207">
        <f>Petanenge!G50</f>
        <v>0</v>
      </c>
      <c r="H27" s="210"/>
    </row>
    <row r="28" spans="2:13" ht="22" customHeight="1">
      <c r="B28" s="144">
        <v>6200</v>
      </c>
      <c r="C28" s="44" t="s">
        <v>95</v>
      </c>
      <c r="D28" s="207">
        <f>Petanenge!G66</f>
        <v>0</v>
      </c>
    </row>
    <row r="29" spans="2:13" ht="22" customHeight="1">
      <c r="B29" s="144">
        <v>6300</v>
      </c>
      <c r="C29" s="44" t="s">
        <v>110</v>
      </c>
      <c r="D29" s="207">
        <f>Petanenge!G75</f>
        <v>0</v>
      </c>
    </row>
    <row r="30" spans="2:13" ht="22" customHeight="1">
      <c r="B30" s="144">
        <v>6400</v>
      </c>
      <c r="C30" s="44" t="s">
        <v>119</v>
      </c>
      <c r="D30" s="207">
        <f>Petanenge!G93</f>
        <v>0</v>
      </c>
    </row>
    <row r="31" spans="2:13" ht="22" customHeight="1">
      <c r="B31" s="144">
        <v>6600</v>
      </c>
      <c r="C31" s="76" t="s">
        <v>136</v>
      </c>
      <c r="D31" s="207">
        <f>Petanenge!G123</f>
        <v>0</v>
      </c>
    </row>
    <row r="32" spans="2:13" ht="22" customHeight="1">
      <c r="B32" s="144">
        <v>8100</v>
      </c>
      <c r="C32" s="44" t="s">
        <v>171</v>
      </c>
      <c r="D32" s="207">
        <f>Petanenge!G133</f>
        <v>0</v>
      </c>
      <c r="G32" s="210"/>
    </row>
    <row r="33" spans="2:16" ht="22" customHeight="1">
      <c r="B33" s="144"/>
      <c r="C33" s="44"/>
      <c r="D33" s="207"/>
      <c r="G33" s="210"/>
    </row>
    <row r="34" spans="2:16" ht="22" customHeight="1">
      <c r="B34" s="315" t="s">
        <v>420</v>
      </c>
      <c r="C34" s="316"/>
      <c r="D34" s="248">
        <f>SUM(D18:D33)</f>
        <v>0</v>
      </c>
      <c r="G34" s="210"/>
    </row>
    <row r="35" spans="2:16" ht="22" customHeight="1">
      <c r="B35" s="59"/>
      <c r="C35" s="140" t="s">
        <v>421</v>
      </c>
      <c r="D35" s="208">
        <f>SUM(D15+D34)</f>
        <v>0</v>
      </c>
      <c r="E35" s="58"/>
      <c r="F35" s="58"/>
      <c r="G35" s="58"/>
      <c r="H35" s="58"/>
      <c r="I35" s="58"/>
      <c r="J35" s="58"/>
      <c r="K35" s="58"/>
      <c r="L35" s="58"/>
      <c r="M35" s="58"/>
      <c r="N35" s="58"/>
      <c r="O35" s="58"/>
      <c r="P35" s="58"/>
    </row>
    <row r="36" spans="2:16" ht="22" customHeight="1">
      <c r="B36" s="75"/>
      <c r="C36" s="44" t="s">
        <v>323</v>
      </c>
      <c r="D36" s="207">
        <f>D35*5%</f>
        <v>0</v>
      </c>
    </row>
    <row r="37" spans="2:16" ht="22" customHeight="1">
      <c r="B37" s="59"/>
      <c r="C37" s="140" t="s">
        <v>190</v>
      </c>
      <c r="D37" s="208">
        <f>D35+D36</f>
        <v>0</v>
      </c>
      <c r="E37" s="58"/>
      <c r="F37" s="58"/>
      <c r="G37" s="58"/>
      <c r="H37" s="58"/>
      <c r="I37" s="58"/>
      <c r="J37" s="58"/>
      <c r="K37" s="58"/>
      <c r="L37" s="58"/>
      <c r="M37" s="58"/>
      <c r="N37" s="58"/>
      <c r="O37" s="58"/>
      <c r="P37" s="58"/>
    </row>
    <row r="38" spans="2:16" ht="22" customHeight="1">
      <c r="B38" s="75"/>
      <c r="C38" s="141" t="s">
        <v>324</v>
      </c>
      <c r="D38" s="207">
        <f>D37*15%</f>
        <v>0</v>
      </c>
      <c r="G38" s="57"/>
      <c r="H38" s="57"/>
      <c r="I38" s="58"/>
      <c r="J38" s="58"/>
      <c r="K38" s="58"/>
      <c r="L38" s="58"/>
      <c r="M38" s="58"/>
      <c r="N38" s="58"/>
      <c r="O38" s="58"/>
      <c r="P38" s="58"/>
    </row>
    <row r="39" spans="2:16" ht="22" customHeight="1">
      <c r="B39" s="59"/>
      <c r="C39" s="140" t="s">
        <v>196</v>
      </c>
      <c r="D39" s="208">
        <f>D37+D38</f>
        <v>0</v>
      </c>
      <c r="E39" s="58"/>
      <c r="F39" s="58"/>
      <c r="G39" s="148"/>
      <c r="H39" s="58"/>
      <c r="I39" s="58"/>
      <c r="J39" s="58"/>
      <c r="K39" s="58"/>
      <c r="L39" s="58"/>
      <c r="M39" s="58"/>
      <c r="N39" s="58"/>
      <c r="O39" s="58"/>
      <c r="P39" s="58"/>
    </row>
    <row r="40" spans="2:16" ht="22" customHeight="1">
      <c r="B40" s="77"/>
      <c r="C40" s="46"/>
      <c r="D40" s="80"/>
    </row>
    <row r="41" spans="2:16">
      <c r="B41" s="77"/>
      <c r="C41" s="79"/>
      <c r="D41" s="78"/>
    </row>
    <row r="42" spans="2:16">
      <c r="B42" s="11"/>
      <c r="C42" s="13"/>
      <c r="D42" s="24"/>
      <c r="F42" s="45"/>
    </row>
    <row r="43" spans="2:16">
      <c r="B43" s="11"/>
      <c r="C43" s="13"/>
      <c r="D43" s="24"/>
    </row>
    <row r="44" spans="2:16">
      <c r="B44" s="11"/>
      <c r="D44" s="12"/>
    </row>
    <row r="45" spans="2:16">
      <c r="B45" s="11"/>
      <c r="D45" s="12"/>
    </row>
    <row r="46" spans="2:16">
      <c r="B46" s="11"/>
      <c r="D46" s="12"/>
    </row>
    <row r="47" spans="2:16">
      <c r="B47" s="11"/>
    </row>
    <row r="50" spans="4:22">
      <c r="D50" s="26"/>
    </row>
    <row r="57" spans="4:22">
      <c r="E57" s="309"/>
      <c r="F57" s="309"/>
      <c r="G57" s="309"/>
      <c r="H57" s="309"/>
      <c r="I57" s="309"/>
      <c r="J57" s="21"/>
      <c r="K57" s="1"/>
      <c r="L57" s="1"/>
      <c r="M57" s="1"/>
      <c r="N57" s="1"/>
      <c r="O57" s="1"/>
      <c r="P57" s="1"/>
      <c r="Q57" s="1"/>
      <c r="R57" s="1"/>
      <c r="S57" s="3"/>
      <c r="T57" s="3"/>
      <c r="U57" s="14"/>
      <c r="V57" s="23"/>
    </row>
    <row r="58" spans="4:22">
      <c r="E58" s="309"/>
      <c r="F58" s="309"/>
      <c r="G58" s="309"/>
      <c r="H58" s="309"/>
      <c r="I58" s="309"/>
      <c r="J58" s="21"/>
      <c r="K58" s="1"/>
      <c r="L58" s="1"/>
      <c r="M58" s="1"/>
      <c r="N58" s="1"/>
      <c r="O58" s="1"/>
      <c r="P58" s="1"/>
      <c r="Q58" s="1"/>
      <c r="R58" s="1"/>
      <c r="S58" s="3"/>
      <c r="T58" s="3"/>
      <c r="U58" s="14"/>
      <c r="V58" s="23"/>
    </row>
    <row r="59" spans="4:22">
      <c r="E59" s="309"/>
      <c r="F59" s="309"/>
      <c r="G59" s="309"/>
      <c r="H59" s="309"/>
      <c r="I59" s="309"/>
      <c r="J59" s="21"/>
      <c r="K59" s="1"/>
      <c r="L59" s="1"/>
      <c r="M59" s="1"/>
      <c r="N59" s="1"/>
      <c r="O59" s="1"/>
      <c r="P59" s="1"/>
      <c r="Q59" s="1"/>
      <c r="R59" s="1"/>
      <c r="S59" s="3"/>
      <c r="T59" s="3"/>
      <c r="U59" s="14"/>
      <c r="V59" s="23"/>
    </row>
    <row r="60" spans="4:22">
      <c r="E60" s="310"/>
      <c r="F60" s="310"/>
      <c r="G60" s="310"/>
      <c r="H60" s="310"/>
      <c r="I60" s="310"/>
      <c r="J60" s="22"/>
      <c r="K60" s="1"/>
      <c r="L60" s="1"/>
      <c r="M60" s="1"/>
      <c r="N60" s="1"/>
      <c r="O60" s="1"/>
      <c r="P60" s="1"/>
      <c r="Q60" s="1"/>
      <c r="R60" s="1"/>
      <c r="S60" s="3"/>
      <c r="T60" s="3"/>
      <c r="U60" s="14"/>
      <c r="V60" s="23"/>
    </row>
    <row r="61" spans="4:22">
      <c r="E61" s="1"/>
      <c r="F61" s="1"/>
      <c r="G61" s="1"/>
      <c r="H61" s="1"/>
      <c r="I61" s="1"/>
      <c r="J61" s="1"/>
      <c r="K61" s="1"/>
      <c r="L61" s="1"/>
      <c r="M61" s="1"/>
      <c r="N61" s="1"/>
      <c r="O61" s="1"/>
      <c r="P61" s="1"/>
      <c r="Q61" s="1"/>
      <c r="R61" s="1"/>
      <c r="S61" s="3"/>
      <c r="T61" s="3"/>
      <c r="U61" s="5"/>
      <c r="V61" s="2"/>
    </row>
  </sheetData>
  <mergeCells count="7">
    <mergeCell ref="E57:I57"/>
    <mergeCell ref="E58:I58"/>
    <mergeCell ref="E59:I59"/>
    <mergeCell ref="E60:I60"/>
    <mergeCell ref="B15:C15"/>
    <mergeCell ref="B17:C17"/>
    <mergeCell ref="B34:C34"/>
  </mergeCells>
  <pageMargins left="0.7" right="0.7" top="0.75" bottom="0.75" header="0.3" footer="0.3"/>
  <pageSetup paperSize="2059" scale="89" fitToHeight="0" orientation="landscape" r:id="rId1"/>
  <rowBreaks count="1" manualBreakCount="1">
    <brk id="16" min="1" max="4"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3</vt:i4>
      </vt:variant>
    </vt:vector>
  </HeadingPairs>
  <TitlesOfParts>
    <vt:vector size="17" baseType="lpstr">
      <vt:lpstr>1200</vt:lpstr>
      <vt:lpstr>1300</vt:lpstr>
      <vt:lpstr>1400</vt:lpstr>
      <vt:lpstr>1500</vt:lpstr>
      <vt:lpstr>1700</vt:lpstr>
      <vt:lpstr>1800</vt:lpstr>
      <vt:lpstr>2200</vt:lpstr>
      <vt:lpstr>2300</vt:lpstr>
      <vt:lpstr>3400</vt:lpstr>
      <vt:lpstr>4200</vt:lpstr>
      <vt:lpstr>5100</vt:lpstr>
      <vt:lpstr>5200</vt:lpstr>
      <vt:lpstr>Petanenge</vt:lpstr>
      <vt:lpstr>Summary</vt:lpstr>
      <vt:lpstr>'1200'!Print_Area</vt:lpstr>
      <vt:lpstr>'2200'!Print_Area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MBIZI</dc:creator>
  <cp:lastModifiedBy>Kgothatso Mbombi</cp:lastModifiedBy>
  <cp:lastPrinted>2024-04-22T15:01:49Z</cp:lastPrinted>
  <dcterms:created xsi:type="dcterms:W3CDTF">2019-03-28T07:28:28Z</dcterms:created>
  <dcterms:modified xsi:type="dcterms:W3CDTF">2024-07-04T12:17:11Z</dcterms:modified>
</cp:coreProperties>
</file>