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Users\LesleyC\Documents\"/>
    </mc:Choice>
  </mc:AlternateContent>
  <xr:revisionPtr revIDLastSave="0" documentId="8_{878B1A44-5883-4FC9-9C05-CEBBDF7A2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Hlk93656130" localSheetId="0">'PRICING SCHEDULE'!#REF!</definedName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" i="6" l="1"/>
  <c r="U22" i="6"/>
  <c r="G29" i="6"/>
  <c r="G24" i="6"/>
  <c r="G26" i="6"/>
  <c r="G23" i="6"/>
  <c r="G28" i="6" l="1"/>
  <c r="G30" i="6"/>
  <c r="S30" i="6"/>
  <c r="P30" i="6"/>
  <c r="P31" i="6" s="1"/>
  <c r="M30" i="6"/>
  <c r="M31" i="6" s="1"/>
  <c r="J30" i="6"/>
  <c r="T30" i="6" l="1"/>
  <c r="U30" i="6" s="1"/>
  <c r="S31" i="6"/>
  <c r="J31" i="6"/>
  <c r="G22" i="6"/>
  <c r="G21" i="6" s="1"/>
  <c r="T21" i="6" l="1"/>
  <c r="M32" i="6"/>
  <c r="M33" i="6" s="1"/>
  <c r="P32" i="6"/>
  <c r="P33" i="6" s="1"/>
  <c r="G27" i="6" l="1"/>
  <c r="G25" i="6" s="1"/>
  <c r="G31" i="6" l="1"/>
  <c r="T25" i="6"/>
  <c r="J32" i="6"/>
  <c r="T31" i="6" l="1"/>
  <c r="U25" i="6"/>
  <c r="S32" i="6"/>
  <c r="G32" i="6"/>
  <c r="J33" i="6"/>
  <c r="U21" i="6" l="1"/>
  <c r="U31" i="6" s="1"/>
  <c r="G33" i="6"/>
  <c r="S33" i="6"/>
  <c r="T32" i="6" l="1"/>
  <c r="T33" i="6" s="1"/>
</calcChain>
</file>

<file path=xl/sharedStrings.xml><?xml version="1.0" encoding="utf-8"?>
<sst xmlns="http://schemas.openxmlformats.org/spreadsheetml/2006/main" count="81" uniqueCount="68">
  <si>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</si>
  <si>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</si>
  <si>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</si>
  <si>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</si>
  <si>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</si>
  <si>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</si>
  <si>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</si>
  <si>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 Pound (UK)</t>
  </si>
  <si>
    <t>YEAR 1</t>
  </si>
  <si>
    <t>YEAR 2</t>
  </si>
  <si>
    <t>YEAR 3</t>
  </si>
  <si>
    <t xml:space="preserve">Qty </t>
  </si>
  <si>
    <t>TOTAL</t>
  </si>
  <si>
    <t>1.1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</si>
  <si>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</si>
  <si>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</si>
  <si>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</si>
  <si>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</si>
  <si>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</si>
  <si>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</si>
  <si>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</si>
  <si>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</si>
  <si>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</si>
  <si>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</si>
  <si>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</si>
  <si>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</si>
  <si>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</si>
  <si>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</si>
  <si>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</si>
  <si>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</si>
  <si>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</si>
  <si>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</si>
  <si>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</si>
  <si>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</si>
  <si>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</si>
  <si>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RFQ No</t>
  </si>
  <si>
    <t>RFQTitle</t>
  </si>
  <si>
    <t>YEAR 4</t>
  </si>
  <si>
    <t>YEAR 5</t>
  </si>
  <si>
    <t>Line Price Y4</t>
  </si>
  <si>
    <t>Line Price Y5</t>
  </si>
  <si>
    <t>Network General Services</t>
  </si>
  <si>
    <r>
      <t xml:space="preserve">(a)  Bidder must complete/enter </t>
    </r>
    <r>
      <rPr>
        <b/>
        <sz val="11"/>
        <color theme="1"/>
        <rFont val="Calibri Light"/>
        <family val="2"/>
      </rPr>
      <t xml:space="preserve">YELLOW </t>
    </r>
    <r>
      <rPr>
        <sz val="11"/>
        <color theme="1"/>
        <rFont val="Calibri Light"/>
        <family val="2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</si>
  <si>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</si>
  <si>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</si>
  <si>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1"/>
        <color theme="1"/>
        <rFont val="Calibri Light"/>
        <family val="2"/>
      </rPr>
      <t xml:space="preserve">Rate of Exchange (ROE) </t>
    </r>
    <r>
      <rPr>
        <sz val="11"/>
        <color theme="1"/>
        <rFont val="Calibri Light"/>
        <family val="2"/>
      </rPr>
      <t>must use ROE indicated below, then enter in Column "Forex %" the percentage of the price that is ROE dependent (0% means the price is not ROE dependent)</t>
    </r>
  </si>
  <si>
    <t>1.2</t>
  </si>
  <si>
    <t>Total multitenant network access control (NAC) solution with Licencing</t>
  </si>
  <si>
    <t xml:space="preserve">Install and Configuration of the multitenant network access control </t>
  </si>
  <si>
    <t>Maintanance and Support for the period of Five Years</t>
  </si>
  <si>
    <t>Annually</t>
  </si>
  <si>
    <t>Hardware warranty for all equipment for a period of Five (5) years</t>
  </si>
  <si>
    <t>Once-off</t>
  </si>
  <si>
    <t>Each</t>
  </si>
  <si>
    <t>Network Access Control Infrastructure Equipment</t>
  </si>
  <si>
    <t>Appointment of a service provider for the planning, design, supply, installation and configurations of a total network access control (NAC) solution with maintenance and support for the period of five (5) years.</t>
  </si>
  <si>
    <t>User/device licenses (Time and Material, Licences will be ordered as and when required)</t>
  </si>
  <si>
    <t>Tenant licences (Time and Material, Licences will be ordered as and when required)</t>
  </si>
  <si>
    <t>2.2</t>
  </si>
  <si>
    <t>2.3</t>
  </si>
  <si>
    <t>Project Management</t>
  </si>
  <si>
    <t>1.3</t>
  </si>
  <si>
    <t>2.1</t>
  </si>
  <si>
    <t>2.4</t>
  </si>
  <si>
    <t>2.5</t>
  </si>
  <si>
    <t>Training for SITA Technical Staff</t>
  </si>
  <si>
    <t xml:space="preserve"> 3139-2025</t>
  </si>
  <si>
    <t>RFB 3139-2025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</si>
</sst>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Calibri Light"/>
      <family val="2"/>
    </font>
    <font>
      <b/>
      <sz val="20"/>
      <color theme="1"/>
      <name val="Calibri Light"/>
      <family val="2"/>
    </font>
    <font>
      <b/>
      <sz val="20"/>
      <color rgb="FF002060"/>
      <name val="Calibri Light"/>
      <family val="2"/>
    </font>
    <font>
      <b/>
      <sz val="11"/>
      <color theme="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b/>
      <sz val="11"/>
      <color rgb="FF000066"/>
      <name val="Calibri Light"/>
      <family val="2"/>
    </font>
    <font>
      <sz val="11"/>
      <color rgb="FFFF0000"/>
      <name val="Calibri Light"/>
      <family val="2"/>
    </font>
    <font>
      <b/>
      <sz val="11"/>
      <color theme="0"/>
      <name val="Calibri Light"/>
      <family val="2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indexed="64"/>
      </bottom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3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0" borderId="0" xfId="0" applyFont="1"/>
    <xf numFmtId="0" fontId="6" fillId="2" borderId="0" xfId="0" applyFont="1" applyFill="1" applyAlignment="1">
      <alignment horizontal="left" vertical="top" wrapText="1"/>
    </xf>
    <xf numFmtId="0" fontId="4" fillId="3" borderId="0" xfId="0" applyFont="1" applyFill="1"/>
    <xf numFmtId="0" fontId="4" fillId="0" borderId="0" xfId="0" applyFont="1" applyAlignment="1">
      <alignment vertical="top"/>
    </xf>
    <xf numFmtId="0" fontId="8" fillId="6" borderId="24" xfId="0" applyFont="1" applyFill="1" applyBorder="1" applyAlignment="1">
      <alignment horizontal="left" vertical="top" wrapText="1"/>
    </xf>
    <xf numFmtId="44" fontId="4" fillId="5" borderId="2" xfId="0" applyNumberFormat="1" applyFont="1" applyFill="1" applyBorder="1" applyAlignment="1">
      <alignment vertical="top"/>
    </xf>
    <xf numFmtId="0" fontId="8" fillId="6" borderId="1" xfId="0" applyFont="1" applyFill="1" applyBorder="1" applyAlignment="1">
      <alignment horizontal="left" vertical="top" wrapText="1"/>
    </xf>
    <xf numFmtId="44" fontId="4" fillId="5" borderId="8" xfId="0" applyNumberFormat="1" applyFont="1" applyFill="1" applyBorder="1" applyAlignment="1">
      <alignment vertical="top"/>
    </xf>
    <xf numFmtId="0" fontId="8" fillId="6" borderId="7" xfId="0" applyFont="1" applyFill="1" applyBorder="1" applyAlignment="1">
      <alignment horizontal="left" vertical="top" wrapText="1"/>
    </xf>
    <xf numFmtId="0" fontId="4" fillId="5" borderId="28" xfId="0" applyFont="1" applyFill="1" applyBorder="1" applyAlignment="1">
      <alignment vertical="top"/>
    </xf>
    <xf numFmtId="0" fontId="4" fillId="5" borderId="7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7" fillId="3" borderId="11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9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>
      <alignment vertical="top" wrapText="1"/>
    </xf>
    <xf numFmtId="0" fontId="9" fillId="3" borderId="0" xfId="0" applyFont="1" applyFill="1"/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wrapText="1"/>
    </xf>
    <xf numFmtId="0" fontId="10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44" fontId="4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/>
    <xf numFmtId="0" fontId="8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9" fillId="0" borderId="0" xfId="0" applyFont="1"/>
    <xf numFmtId="0" fontId="4" fillId="5" borderId="1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9" fillId="3" borderId="0" xfId="0" applyFont="1" applyFill="1" applyAlignment="1">
      <alignment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164" fontId="9" fillId="2" borderId="25" xfId="0" applyNumberFormat="1" applyFont="1" applyFill="1" applyBorder="1" applyAlignment="1">
      <alignment horizontal="center" vertical="top" wrapText="1"/>
    </xf>
    <xf numFmtId="164" fontId="9" fillId="2" borderId="9" xfId="0" applyNumberFormat="1" applyFont="1" applyFill="1" applyBorder="1" applyAlignment="1">
      <alignment horizontal="center" vertical="top" wrapText="1"/>
    </xf>
    <xf numFmtId="164" fontId="9" fillId="2" borderId="9" xfId="0" applyNumberFormat="1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top"/>
    </xf>
    <xf numFmtId="0" fontId="12" fillId="4" borderId="3" xfId="0" applyFont="1" applyFill="1" applyBorder="1" applyAlignment="1">
      <alignment horizontal="center" vertical="top" wrapText="1"/>
    </xf>
    <xf numFmtId="164" fontId="12" fillId="4" borderId="1" xfId="0" applyNumberFormat="1" applyFont="1" applyFill="1" applyBorder="1" applyAlignment="1">
      <alignment horizontal="center" vertical="top" wrapText="1"/>
    </xf>
    <xf numFmtId="164" fontId="9" fillId="4" borderId="1" xfId="0" applyNumberFormat="1" applyFont="1" applyFill="1" applyBorder="1" applyAlignment="1">
      <alignment horizontal="left" vertical="top" wrapText="1"/>
    </xf>
    <xf numFmtId="164" fontId="9" fillId="4" borderId="1" xfId="0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9" fontId="4" fillId="6" borderId="2" xfId="2" applyFont="1" applyFill="1" applyBorder="1" applyAlignment="1">
      <alignment horizontal="right" vertical="top" wrapText="1"/>
    </xf>
    <xf numFmtId="0" fontId="4" fillId="0" borderId="1" xfId="1" applyNumberFormat="1" applyFont="1" applyFill="1" applyBorder="1" applyAlignment="1">
      <alignment horizontal="right" vertical="top" wrapText="1"/>
    </xf>
    <xf numFmtId="164" fontId="4" fillId="6" borderId="1" xfId="0" applyNumberFormat="1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horizontal="left" vertical="top" wrapText="1"/>
    </xf>
    <xf numFmtId="44" fontId="4" fillId="5" borderId="1" xfId="0" applyNumberFormat="1" applyFont="1" applyFill="1" applyBorder="1" applyAlignment="1">
      <alignment vertical="top" wrapText="1"/>
    </xf>
    <xf numFmtId="9" fontId="9" fillId="4" borderId="1" xfId="2" applyFont="1" applyFill="1" applyBorder="1" applyAlignment="1">
      <alignment horizontal="center" vertical="top"/>
    </xf>
    <xf numFmtId="9" fontId="4" fillId="6" borderId="1" xfId="2" applyFont="1" applyFill="1" applyBorder="1" applyAlignment="1">
      <alignment horizontal="right" vertical="top" wrapText="1"/>
    </xf>
    <xf numFmtId="0" fontId="4" fillId="0" borderId="24" xfId="1" applyNumberFormat="1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44" fontId="7" fillId="5" borderId="4" xfId="0" applyNumberFormat="1" applyFont="1" applyFill="1" applyBorder="1" applyAlignment="1">
      <alignment vertical="top" wrapText="1"/>
    </xf>
    <xf numFmtId="165" fontId="4" fillId="5" borderId="7" xfId="1" applyNumberFormat="1" applyFont="1" applyFill="1" applyBorder="1" applyAlignment="1">
      <alignment horizontal="right" vertical="top" wrapText="1"/>
    </xf>
    <xf numFmtId="165" fontId="4" fillId="5" borderId="2" xfId="1" applyNumberFormat="1" applyFont="1" applyFill="1" applyBorder="1" applyAlignment="1">
      <alignment horizontal="right" vertical="top" wrapText="1"/>
    </xf>
    <xf numFmtId="44" fontId="7" fillId="5" borderId="27" xfId="0" applyNumberFormat="1" applyFont="1" applyFill="1" applyBorder="1" applyAlignment="1">
      <alignment vertical="top" wrapText="1"/>
    </xf>
    <xf numFmtId="44" fontId="7" fillId="5" borderId="29" xfId="0" applyNumberFormat="1" applyFont="1" applyFill="1" applyBorder="1" applyAlignment="1">
      <alignment vertical="top" wrapText="1"/>
    </xf>
    <xf numFmtId="164" fontId="9" fillId="5" borderId="5" xfId="0" applyNumberFormat="1" applyFont="1" applyFill="1" applyBorder="1" applyAlignment="1">
      <alignment horizontal="left" vertical="top" wrapText="1"/>
    </xf>
    <xf numFmtId="164" fontId="9" fillId="5" borderId="6" xfId="0" applyNumberFormat="1" applyFont="1" applyFill="1" applyBorder="1" applyAlignment="1">
      <alignment horizontal="left" vertical="top" wrapText="1"/>
    </xf>
    <xf numFmtId="0" fontId="8" fillId="5" borderId="30" xfId="0" applyFont="1" applyFill="1" applyBorder="1" applyAlignment="1">
      <alignment horizontal="right" vertical="top"/>
    </xf>
    <xf numFmtId="0" fontId="9" fillId="0" borderId="30" xfId="0" applyFont="1" applyBorder="1" applyAlignment="1">
      <alignment horizontal="left" vertical="top"/>
    </xf>
    <xf numFmtId="0" fontId="7" fillId="0" borderId="30" xfId="0" applyFont="1" applyBorder="1" applyAlignment="1">
      <alignment wrapText="1"/>
    </xf>
    <xf numFmtId="0" fontId="8" fillId="5" borderId="30" xfId="0" applyFont="1" applyFill="1" applyBorder="1" applyAlignment="1">
      <alignment horizontal="right" vertical="top" wrapText="1"/>
    </xf>
    <xf numFmtId="0" fontId="9" fillId="6" borderId="30" xfId="0" applyFont="1" applyFill="1" applyBorder="1" applyAlignment="1">
      <alignment horizontal="left" vertical="top" wrapText="1"/>
    </xf>
    <xf numFmtId="0" fontId="4" fillId="5" borderId="31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top"/>
    </xf>
    <xf numFmtId="9" fontId="9" fillId="4" borderId="7" xfId="2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vertical="top" wrapText="1"/>
    </xf>
    <xf numFmtId="0" fontId="7" fillId="5" borderId="24" xfId="0" applyFont="1" applyFill="1" applyBorder="1" applyAlignment="1">
      <alignment horizontal="left" vertical="top" wrapText="1"/>
    </xf>
    <xf numFmtId="0" fontId="7" fillId="5" borderId="24" xfId="0" applyFont="1" applyFill="1" applyBorder="1" applyAlignment="1">
      <alignment horizontal="right" vertical="top" wrapText="1"/>
    </xf>
    <xf numFmtId="0" fontId="9" fillId="0" borderId="30" xfId="0" applyFont="1" applyBorder="1" applyAlignment="1">
      <alignment horizontal="left" vertical="top" wrapText="1"/>
    </xf>
    <xf numFmtId="0" fontId="7" fillId="0" borderId="30" xfId="0" applyFont="1" applyBorder="1"/>
    <xf numFmtId="0" fontId="4" fillId="0" borderId="30" xfId="0" quotePrefix="1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/>
    </xf>
    <xf numFmtId="44" fontId="7" fillId="5" borderId="32" xfId="0" applyNumberFormat="1" applyFont="1" applyFill="1" applyBorder="1" applyAlignment="1">
      <alignment vertical="top" wrapText="1"/>
    </xf>
    <xf numFmtId="0" fontId="4" fillId="4" borderId="1" xfId="1" applyNumberFormat="1" applyFont="1" applyFill="1" applyBorder="1" applyAlignment="1">
      <alignment horizontal="right" vertical="top" wrapText="1"/>
    </xf>
    <xf numFmtId="164" fontId="4" fillId="4" borderId="1" xfId="0" applyNumberFormat="1" applyFont="1" applyFill="1" applyBorder="1" applyAlignment="1">
      <alignment vertical="top" wrapText="1"/>
    </xf>
    <xf numFmtId="44" fontId="4" fillId="4" borderId="1" xfId="0" applyNumberFormat="1" applyFont="1" applyFill="1" applyBorder="1" applyAlignment="1">
      <alignment vertical="top" wrapText="1"/>
    </xf>
    <xf numFmtId="0" fontId="4" fillId="4" borderId="24" xfId="1" applyNumberFormat="1" applyFont="1" applyFill="1" applyBorder="1" applyAlignment="1">
      <alignment horizontal="right" vertical="top" wrapText="1"/>
    </xf>
    <xf numFmtId="164" fontId="9" fillId="4" borderId="2" xfId="0" applyNumberFormat="1" applyFont="1" applyFill="1" applyBorder="1" applyAlignment="1">
      <alignment horizontal="left" vertical="top" wrapText="1"/>
    </xf>
    <xf numFmtId="0" fontId="14" fillId="0" borderId="30" xfId="0" applyFont="1" applyBorder="1" applyAlignment="1">
      <alignment horizontal="left" vertical="center" wrapText="1"/>
    </xf>
    <xf numFmtId="9" fontId="8" fillId="3" borderId="7" xfId="2" applyFont="1" applyFill="1" applyBorder="1" applyAlignment="1">
      <alignment horizontal="center" vertical="top"/>
    </xf>
    <xf numFmtId="164" fontId="8" fillId="5" borderId="31" xfId="0" applyNumberFormat="1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left" vertical="top" wrapText="1"/>
    </xf>
    <xf numFmtId="164" fontId="9" fillId="3" borderId="6" xfId="0" applyNumberFormat="1" applyFont="1" applyFill="1" applyBorder="1" applyAlignment="1">
      <alignment horizontal="left" vertical="top" wrapText="1"/>
    </xf>
    <xf numFmtId="0" fontId="4" fillId="0" borderId="30" xfId="0" applyFont="1" applyBorder="1" applyAlignment="1">
      <alignment vertical="top" wrapText="1"/>
    </xf>
    <xf numFmtId="0" fontId="13" fillId="0" borderId="30" xfId="0" applyFont="1" applyBorder="1"/>
    <xf numFmtId="0" fontId="14" fillId="0" borderId="30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left" vertical="top" wrapText="1"/>
    </xf>
    <xf numFmtId="0" fontId="4" fillId="3" borderId="23" xfId="0" applyFont="1" applyFill="1" applyBorder="1" applyAlignment="1">
      <alignment horizontal="left" vertical="top" wrapText="1"/>
    </xf>
    <xf numFmtId="14" fontId="7" fillId="6" borderId="11" xfId="0" applyNumberFormat="1" applyFont="1" applyFill="1" applyBorder="1" applyAlignment="1">
      <alignment horizontal="left" vertical="center"/>
    </xf>
    <xf numFmtId="14" fontId="7" fillId="6" borderId="19" xfId="0" applyNumberFormat="1" applyFont="1" applyFill="1" applyBorder="1" applyAlignment="1">
      <alignment horizontal="left" vertical="center"/>
    </xf>
    <xf numFmtId="0" fontId="7" fillId="6" borderId="15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center" vertical="top"/>
    </xf>
    <xf numFmtId="0" fontId="7" fillId="3" borderId="12" xfId="0" applyFont="1" applyFill="1" applyBorder="1" applyAlignment="1">
      <alignment horizontal="center" vertical="top"/>
    </xf>
    <xf numFmtId="0" fontId="7" fillId="6" borderId="18" xfId="0" applyFont="1" applyFill="1" applyBorder="1" applyAlignment="1">
      <alignment horizontal="left"/>
    </xf>
    <xf numFmtId="0" fontId="7" fillId="6" borderId="14" xfId="0" applyFont="1" applyFill="1" applyBorder="1" applyAlignment="1">
      <alignment horizontal="left"/>
    </xf>
    <xf numFmtId="0" fontId="7" fillId="3" borderId="26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center" vertical="center" wrapText="1"/>
    </xf>
    <xf numFmtId="44" fontId="11" fillId="3" borderId="24" xfId="0" applyNumberFormat="1" applyFont="1" applyFill="1" applyBorder="1" applyAlignment="1">
      <alignment horizontal="center" vertical="center" wrapText="1"/>
    </xf>
    <xf numFmtId="44" fontId="11" fillId="3" borderId="25" xfId="0" applyNumberFormat="1" applyFont="1" applyFill="1" applyBorder="1" applyAlignment="1">
      <alignment horizontal="center" vertical="center" wrapText="1"/>
    </xf>
    <xf numFmtId="44" fontId="11" fillId="3" borderId="1" xfId="0" applyNumberFormat="1" applyFont="1" applyFill="1" applyBorder="1" applyAlignment="1">
      <alignment horizontal="center" vertical="center" wrapText="1"/>
    </xf>
    <xf numFmtId="44" fontId="11" fillId="3" borderId="2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left" vertical="center" wrapText="1"/>
    </xf>
  </cellXfs>
  <cellStyles count="4">
    <cellStyle name="Comma" xfId="1" builtinId="3"/>
    <cellStyle name="Normal" xfId="0" builtinId="0"/>
    <cellStyle name="Normal 30" xfId="3" xr:uid="{52D30858-75F9-4822-904A-918854BE97E6}"/>
    <cellStyle name="Percent" xfId="2" builtinId="5"/>
  </cellStyles>
  <dxfs count="0"/>
  <tableStyles count="0" defaultTableStyle="TableStyleMedium2" defaultPivotStyle="PivotStyleLight16"/>
  <colors>
    <mruColors>
      <color rgb="FF99FF99"/>
      <color rgb="FFFFFF99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343548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42"/>
  <sheetViews>
    <sheetView tabSelected="1" zoomScale="80" zoomScaleNormal="80" workbookViewId="0">
      <selection activeCell="B3" sqref="B3"/>
    </sheetView>
  </sheetViews>
  <sheetFormatPr defaultColWidth="9.109375" defaultRowHeight="14.4" x14ac:dyDescent="0.3"/>
  <cols>
    <col min="1" max="1" width="13.5546875" style="2" customWidth="1"/>
    <col min="2" max="2" width="59.5546875" style="1" customWidth="1"/>
    <col min="3" max="3" width="13.33203125" style="3" customWidth="1"/>
    <col min="4" max="4" width="9.6640625" style="3" customWidth="1"/>
    <col min="5" max="5" width="7.5546875" style="3" customWidth="1"/>
    <col min="6" max="7" width="19.5546875" style="1" customWidth="1"/>
    <col min="8" max="8" width="7.21875" style="1" customWidth="1"/>
    <col min="9" max="10" width="19.5546875" style="1" customWidth="1"/>
    <col min="11" max="11" width="8.33203125" style="1" customWidth="1"/>
    <col min="12" max="13" width="19.5546875" style="1" customWidth="1"/>
    <col min="14" max="14" width="6.5546875" style="1" customWidth="1"/>
    <col min="15" max="16" width="19.5546875" style="1" customWidth="1"/>
    <col min="17" max="17" width="7.44140625" style="1" customWidth="1"/>
    <col min="18" max="19" width="19.5546875" style="1" customWidth="1"/>
    <col min="20" max="20" width="21.33203125" style="1" customWidth="1"/>
    <col min="21" max="21" width="17.21875" style="1" customWidth="1"/>
    <col min="22" max="22" width="32.77734375" style="1" customWidth="1"/>
    <col min="23" max="23" width="36.77734375" style="1" customWidth="1"/>
    <col min="24" max="16384" width="9.109375" style="1"/>
  </cols>
  <sheetData>
    <row r="1" spans="1:28" s="10" customFormat="1" ht="25.8" x14ac:dyDescent="0.5">
      <c r="A1" s="5"/>
      <c r="B1" s="6" t="s">
        <v>18</v>
      </c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8"/>
      <c r="U1" s="8"/>
      <c r="V1" s="8"/>
      <c r="W1" s="8"/>
    </row>
    <row r="2" spans="1:28" s="10" customFormat="1" ht="28.8" customHeight="1" x14ac:dyDescent="0.5">
      <c r="A2" s="5"/>
      <c r="B2" s="11" t="s">
        <v>34</v>
      </c>
      <c r="C2" s="7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/>
      <c r="T2" s="8"/>
      <c r="U2" s="8"/>
      <c r="V2" s="8"/>
      <c r="W2" s="8"/>
    </row>
    <row r="3" spans="1:28" s="4" customFormat="1" x14ac:dyDescent="0.3">
      <c r="A3" s="83" t="s">
        <v>35</v>
      </c>
      <c r="B3" s="84" t="s">
        <v>67</v>
      </c>
      <c r="C3" s="29"/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12"/>
      <c r="U3" s="12"/>
      <c r="V3" s="12"/>
      <c r="W3" s="12"/>
      <c r="X3" s="12"/>
      <c r="Y3" s="12"/>
      <c r="Z3" s="12"/>
      <c r="AA3" s="12"/>
      <c r="AB3" s="12"/>
    </row>
    <row r="4" spans="1:28" s="4" customFormat="1" ht="57.6" x14ac:dyDescent="0.3">
      <c r="A4" s="83" t="s">
        <v>36</v>
      </c>
      <c r="B4" s="85" t="s">
        <v>55</v>
      </c>
      <c r="C4" s="29"/>
      <c r="D4" s="29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0"/>
      <c r="T4" s="12"/>
      <c r="U4" s="12"/>
      <c r="V4" s="12"/>
      <c r="W4" s="12"/>
      <c r="X4" s="12"/>
      <c r="Y4" s="12"/>
      <c r="Z4" s="12"/>
      <c r="AA4" s="12"/>
      <c r="AB4" s="12"/>
    </row>
    <row r="5" spans="1:28" s="4" customFormat="1" x14ac:dyDescent="0.3">
      <c r="A5" s="86" t="s">
        <v>19</v>
      </c>
      <c r="B5" s="87"/>
      <c r="C5" s="29"/>
      <c r="D5" s="29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0"/>
      <c r="T5" s="12"/>
      <c r="U5" s="12"/>
      <c r="V5" s="12"/>
      <c r="W5" s="12"/>
      <c r="X5" s="12"/>
      <c r="Y5" s="12"/>
      <c r="Z5" s="12"/>
      <c r="AA5" s="12"/>
      <c r="AB5" s="12"/>
    </row>
    <row r="6" spans="1:28" s="4" customFormat="1" x14ac:dyDescent="0.3">
      <c r="A6" s="33"/>
      <c r="B6" s="34"/>
      <c r="C6" s="29"/>
      <c r="D6" s="29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0"/>
      <c r="T6" s="12"/>
      <c r="U6" s="12"/>
      <c r="V6" s="12"/>
      <c r="W6" s="12"/>
      <c r="X6" s="12"/>
      <c r="Y6" s="12"/>
      <c r="Z6" s="12"/>
      <c r="AA6" s="12"/>
      <c r="AB6" s="12"/>
    </row>
    <row r="7" spans="1:28" s="12" customFormat="1" x14ac:dyDescent="0.3">
      <c r="A7" s="35" t="s">
        <v>66</v>
      </c>
      <c r="B7" s="36"/>
      <c r="C7" s="36"/>
      <c r="D7" s="37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0"/>
    </row>
    <row r="8" spans="1:28" s="12" customFormat="1" x14ac:dyDescent="0.3">
      <c r="A8" s="38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0"/>
    </row>
    <row r="9" spans="1:28" s="12" customFormat="1" x14ac:dyDescent="0.3">
      <c r="A9" s="21" t="s">
        <v>42</v>
      </c>
      <c r="B9" s="39"/>
      <c r="C9" s="40"/>
      <c r="D9" s="40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0"/>
    </row>
    <row r="10" spans="1:28" s="12" customFormat="1" x14ac:dyDescent="0.3">
      <c r="A10" s="41" t="s">
        <v>43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0"/>
    </row>
    <row r="11" spans="1:28" s="12" customFormat="1" x14ac:dyDescent="0.3">
      <c r="A11" s="41" t="s">
        <v>44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0"/>
    </row>
    <row r="12" spans="1:28" s="12" customFormat="1" x14ac:dyDescent="0.3">
      <c r="A12" s="42" t="s">
        <v>45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0"/>
    </row>
    <row r="13" spans="1:28" s="12" customFormat="1" x14ac:dyDescent="0.3">
      <c r="A13" s="4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0"/>
    </row>
    <row r="14" spans="1:28" s="12" customFormat="1" x14ac:dyDescent="0.3">
      <c r="B14" s="43" t="s">
        <v>3</v>
      </c>
      <c r="C14" s="133" t="s">
        <v>4</v>
      </c>
      <c r="D14" s="133"/>
      <c r="E14" s="44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0"/>
    </row>
    <row r="15" spans="1:28" s="12" customFormat="1" x14ac:dyDescent="0.3">
      <c r="B15" s="45" t="s">
        <v>5</v>
      </c>
      <c r="C15" s="134">
        <v>17.989999999999998</v>
      </c>
      <c r="D15" s="135"/>
      <c r="E15" s="46"/>
      <c r="F15" s="138" t="s">
        <v>26</v>
      </c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0"/>
    </row>
    <row r="16" spans="1:28" s="12" customFormat="1" ht="15.6" customHeight="1" x14ac:dyDescent="0.3">
      <c r="B16" s="45" t="s">
        <v>6</v>
      </c>
      <c r="C16" s="136">
        <v>20.77</v>
      </c>
      <c r="D16" s="137"/>
      <c r="E16" s="46"/>
      <c r="F16" s="138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0"/>
    </row>
    <row r="17" spans="1:23" s="12" customFormat="1" x14ac:dyDescent="0.3">
      <c r="B17" s="88" t="s">
        <v>7</v>
      </c>
      <c r="C17" s="136">
        <v>23.91</v>
      </c>
      <c r="D17" s="137"/>
      <c r="E17" s="46"/>
      <c r="F17" s="138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0"/>
    </row>
    <row r="18" spans="1:23" s="12" customFormat="1" x14ac:dyDescent="0.3">
      <c r="A18" s="47"/>
      <c r="B18" s="48"/>
      <c r="C18" s="29"/>
      <c r="D18" s="29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0"/>
    </row>
    <row r="19" spans="1:23" s="4" customFormat="1" x14ac:dyDescent="0.3">
      <c r="A19" s="49"/>
      <c r="B19" s="50"/>
      <c r="C19" s="51"/>
      <c r="D19" s="51"/>
      <c r="E19" s="114" t="s">
        <v>8</v>
      </c>
      <c r="F19" s="114"/>
      <c r="G19" s="114"/>
      <c r="H19" s="114" t="s">
        <v>9</v>
      </c>
      <c r="I19" s="114"/>
      <c r="J19" s="114"/>
      <c r="K19" s="114" t="s">
        <v>10</v>
      </c>
      <c r="L19" s="114"/>
      <c r="M19" s="114"/>
      <c r="N19" s="114" t="s">
        <v>37</v>
      </c>
      <c r="O19" s="114"/>
      <c r="P19" s="114"/>
      <c r="Q19" s="114" t="s">
        <v>38</v>
      </c>
      <c r="R19" s="114"/>
      <c r="S19" s="115"/>
      <c r="T19" s="52" t="s">
        <v>12</v>
      </c>
      <c r="U19" s="12"/>
      <c r="V19" s="12"/>
    </row>
    <row r="20" spans="1:23" s="13" customFormat="1" ht="28.8" x14ac:dyDescent="0.3">
      <c r="A20" s="91" t="s">
        <v>0</v>
      </c>
      <c r="B20" s="92" t="s">
        <v>20</v>
      </c>
      <c r="C20" s="51" t="s">
        <v>1</v>
      </c>
      <c r="D20" s="51" t="s">
        <v>16</v>
      </c>
      <c r="E20" s="51" t="s">
        <v>11</v>
      </c>
      <c r="F20" s="53" t="s">
        <v>14</v>
      </c>
      <c r="G20" s="53" t="s">
        <v>29</v>
      </c>
      <c r="H20" s="51" t="s">
        <v>11</v>
      </c>
      <c r="I20" s="53" t="s">
        <v>14</v>
      </c>
      <c r="J20" s="53" t="s">
        <v>27</v>
      </c>
      <c r="K20" s="51" t="s">
        <v>11</v>
      </c>
      <c r="L20" s="53" t="s">
        <v>14</v>
      </c>
      <c r="M20" s="53" t="s">
        <v>28</v>
      </c>
      <c r="N20" s="51" t="s">
        <v>11</v>
      </c>
      <c r="O20" s="53" t="s">
        <v>14</v>
      </c>
      <c r="P20" s="53" t="s">
        <v>39</v>
      </c>
      <c r="Q20" s="51" t="s">
        <v>11</v>
      </c>
      <c r="R20" s="53" t="s">
        <v>14</v>
      </c>
      <c r="S20" s="53" t="s">
        <v>40</v>
      </c>
      <c r="T20" s="54" t="s">
        <v>15</v>
      </c>
      <c r="U20" s="55" t="s">
        <v>17</v>
      </c>
      <c r="V20" s="56" t="s">
        <v>31</v>
      </c>
      <c r="W20" s="56" t="s">
        <v>32</v>
      </c>
    </row>
    <row r="21" spans="1:23" s="13" customFormat="1" x14ac:dyDescent="0.3">
      <c r="A21" s="95">
        <v>1</v>
      </c>
      <c r="B21" s="96" t="s">
        <v>54</v>
      </c>
      <c r="C21" s="89"/>
      <c r="D21" s="57"/>
      <c r="E21" s="58"/>
      <c r="F21" s="59"/>
      <c r="G21" s="60">
        <f>SUBTOTAL(9,G22,G23,G24)</f>
        <v>0</v>
      </c>
      <c r="H21" s="58"/>
      <c r="I21" s="61"/>
      <c r="J21" s="60"/>
      <c r="K21" s="58"/>
      <c r="L21" s="61"/>
      <c r="M21" s="60"/>
      <c r="N21" s="58"/>
      <c r="O21" s="61"/>
      <c r="P21" s="60"/>
      <c r="Q21" s="58"/>
      <c r="R21" s="59"/>
      <c r="S21" s="60"/>
      <c r="T21" s="60">
        <f>G21</f>
        <v>0</v>
      </c>
      <c r="U21" s="60">
        <f>SUM(U22+U25+U30)</f>
        <v>0</v>
      </c>
      <c r="V21" s="14"/>
      <c r="W21" s="14"/>
    </row>
    <row r="22" spans="1:23" s="13" customFormat="1" x14ac:dyDescent="0.3">
      <c r="A22" s="97" t="s">
        <v>13</v>
      </c>
      <c r="B22" s="111" t="s">
        <v>47</v>
      </c>
      <c r="C22" s="62" t="s">
        <v>53</v>
      </c>
      <c r="D22" s="63">
        <v>0</v>
      </c>
      <c r="E22" s="64">
        <v>1</v>
      </c>
      <c r="F22" s="65">
        <v>0</v>
      </c>
      <c r="G22" s="66">
        <f>E22*F22</f>
        <v>0</v>
      </c>
      <c r="H22" s="101"/>
      <c r="I22" s="102"/>
      <c r="J22" s="103"/>
      <c r="K22" s="101"/>
      <c r="L22" s="102"/>
      <c r="M22" s="103"/>
      <c r="N22" s="101"/>
      <c r="O22" s="102"/>
      <c r="P22" s="103"/>
      <c r="Q22" s="101"/>
      <c r="R22" s="102"/>
      <c r="S22" s="103"/>
      <c r="T22" s="60"/>
      <c r="U22" s="15">
        <f>D22*T22</f>
        <v>0</v>
      </c>
      <c r="V22" s="16"/>
      <c r="W22" s="14"/>
    </row>
    <row r="23" spans="1:23" s="13" customFormat="1" ht="28.8" x14ac:dyDescent="0.3">
      <c r="A23" s="97" t="s">
        <v>46</v>
      </c>
      <c r="B23" s="111" t="s">
        <v>56</v>
      </c>
      <c r="C23" s="62" t="s">
        <v>53</v>
      </c>
      <c r="D23" s="63">
        <v>0</v>
      </c>
      <c r="E23" s="64">
        <v>3800</v>
      </c>
      <c r="F23" s="65">
        <v>0</v>
      </c>
      <c r="G23" s="66">
        <f>F23*E23</f>
        <v>0</v>
      </c>
      <c r="H23" s="101"/>
      <c r="I23" s="102"/>
      <c r="J23" s="103"/>
      <c r="K23" s="101"/>
      <c r="L23" s="102"/>
      <c r="M23" s="103"/>
      <c r="N23" s="101"/>
      <c r="O23" s="102"/>
      <c r="P23" s="103"/>
      <c r="Q23" s="101"/>
      <c r="R23" s="102"/>
      <c r="S23" s="103"/>
      <c r="T23" s="60"/>
      <c r="U23" s="15"/>
      <c r="V23" s="16"/>
      <c r="W23" s="14"/>
    </row>
    <row r="24" spans="1:23" s="13" customFormat="1" ht="28.8" x14ac:dyDescent="0.3">
      <c r="A24" s="97" t="s">
        <v>61</v>
      </c>
      <c r="B24" s="111" t="s">
        <v>57</v>
      </c>
      <c r="C24" s="62" t="s">
        <v>53</v>
      </c>
      <c r="D24" s="63">
        <v>0</v>
      </c>
      <c r="E24" s="64">
        <v>1</v>
      </c>
      <c r="F24" s="65">
        <v>0</v>
      </c>
      <c r="G24" s="66">
        <f>F24*E24</f>
        <v>0</v>
      </c>
      <c r="H24" s="101"/>
      <c r="I24" s="102"/>
      <c r="J24" s="103"/>
      <c r="K24" s="101"/>
      <c r="L24" s="102"/>
      <c r="M24" s="103"/>
      <c r="N24" s="101"/>
      <c r="O24" s="102"/>
      <c r="P24" s="103"/>
      <c r="Q24" s="101"/>
      <c r="R24" s="102"/>
      <c r="S24" s="103"/>
      <c r="T24" s="60"/>
      <c r="U24" s="15"/>
      <c r="V24" s="16"/>
      <c r="W24" s="14"/>
    </row>
    <row r="25" spans="1:23" s="13" customFormat="1" x14ac:dyDescent="0.3">
      <c r="A25" s="98">
        <v>2</v>
      </c>
      <c r="B25" s="112" t="s">
        <v>41</v>
      </c>
      <c r="C25" s="90"/>
      <c r="D25" s="68"/>
      <c r="E25" s="68"/>
      <c r="F25" s="68"/>
      <c r="G25" s="60">
        <f>SUBTOTAL(9,G26,G27,G28,G30,G29)</f>
        <v>0</v>
      </c>
      <c r="H25" s="101"/>
      <c r="I25" s="61"/>
      <c r="J25" s="60"/>
      <c r="K25" s="101"/>
      <c r="L25" s="61"/>
      <c r="M25" s="60"/>
      <c r="N25" s="101"/>
      <c r="O25" s="61"/>
      <c r="P25" s="60"/>
      <c r="Q25" s="101"/>
      <c r="R25" s="60"/>
      <c r="S25" s="60"/>
      <c r="T25" s="60">
        <f>G25</f>
        <v>0</v>
      </c>
      <c r="U25" s="15">
        <f>D25*T25</f>
        <v>0</v>
      </c>
      <c r="V25" s="16"/>
      <c r="W25" s="14"/>
    </row>
    <row r="26" spans="1:23" s="13" customFormat="1" x14ac:dyDescent="0.3">
      <c r="A26" s="106" t="s">
        <v>62</v>
      </c>
      <c r="B26" s="113" t="s">
        <v>60</v>
      </c>
      <c r="C26" s="107" t="s">
        <v>52</v>
      </c>
      <c r="D26" s="69">
        <v>0</v>
      </c>
      <c r="E26" s="64">
        <v>1</v>
      </c>
      <c r="F26" s="65">
        <v>0</v>
      </c>
      <c r="G26" s="109">
        <f>F26*E26</f>
        <v>0</v>
      </c>
      <c r="H26" s="101"/>
      <c r="I26" s="61"/>
      <c r="J26" s="60"/>
      <c r="K26" s="101"/>
      <c r="L26" s="61"/>
      <c r="M26" s="60"/>
      <c r="N26" s="101"/>
      <c r="O26" s="61"/>
      <c r="P26" s="60"/>
      <c r="Q26" s="101"/>
      <c r="R26" s="60"/>
      <c r="S26" s="60"/>
      <c r="T26" s="60"/>
      <c r="U26" s="105"/>
      <c r="V26" s="16"/>
      <c r="W26" s="14"/>
    </row>
    <row r="27" spans="1:23" s="13" customFormat="1" ht="31.2" customHeight="1" x14ac:dyDescent="0.3">
      <c r="A27" s="97" t="s">
        <v>58</v>
      </c>
      <c r="B27" s="113" t="s">
        <v>48</v>
      </c>
      <c r="C27" s="62" t="s">
        <v>52</v>
      </c>
      <c r="D27" s="69">
        <v>0</v>
      </c>
      <c r="E27" s="64">
        <v>1</v>
      </c>
      <c r="F27" s="65">
        <v>0</v>
      </c>
      <c r="G27" s="66">
        <f>E27*F27</f>
        <v>0</v>
      </c>
      <c r="H27" s="101"/>
      <c r="I27" s="102"/>
      <c r="J27" s="103"/>
      <c r="K27" s="101"/>
      <c r="L27" s="102"/>
      <c r="M27" s="103"/>
      <c r="N27" s="101"/>
      <c r="O27" s="102"/>
      <c r="P27" s="103"/>
      <c r="Q27" s="101"/>
      <c r="R27" s="102"/>
      <c r="S27" s="103"/>
      <c r="T27" s="60"/>
      <c r="U27" s="15">
        <f>D27*T27</f>
        <v>0</v>
      </c>
      <c r="V27" s="16"/>
      <c r="W27" s="14"/>
    </row>
    <row r="28" spans="1:23" s="13" customFormat="1" ht="31.2" customHeight="1" x14ac:dyDescent="0.3">
      <c r="A28" s="97" t="s">
        <v>59</v>
      </c>
      <c r="B28" s="113" t="s">
        <v>51</v>
      </c>
      <c r="C28" s="62" t="s">
        <v>52</v>
      </c>
      <c r="D28" s="69">
        <v>0</v>
      </c>
      <c r="E28" s="70">
        <v>1</v>
      </c>
      <c r="F28" s="65">
        <v>0</v>
      </c>
      <c r="G28" s="66">
        <f>E28*F28</f>
        <v>0</v>
      </c>
      <c r="H28" s="104"/>
      <c r="I28" s="102"/>
      <c r="J28" s="103"/>
      <c r="K28" s="104"/>
      <c r="L28" s="102"/>
      <c r="M28" s="103"/>
      <c r="N28" s="104"/>
      <c r="O28" s="102"/>
      <c r="P28" s="103"/>
      <c r="Q28" s="104"/>
      <c r="R28" s="102"/>
      <c r="S28" s="103"/>
      <c r="T28" s="60"/>
      <c r="U28" s="17"/>
      <c r="V28" s="16"/>
      <c r="W28" s="14"/>
    </row>
    <row r="29" spans="1:23" s="13" customFormat="1" ht="31.2" customHeight="1" x14ac:dyDescent="0.3">
      <c r="A29" s="97" t="s">
        <v>63</v>
      </c>
      <c r="B29" s="113" t="s">
        <v>65</v>
      </c>
      <c r="C29" s="62" t="s">
        <v>53</v>
      </c>
      <c r="D29" s="69">
        <v>0</v>
      </c>
      <c r="E29" s="70">
        <v>5</v>
      </c>
      <c r="F29" s="65">
        <v>0</v>
      </c>
      <c r="G29" s="66">
        <f>E29*F29</f>
        <v>0</v>
      </c>
      <c r="H29" s="104"/>
      <c r="I29" s="102"/>
      <c r="J29" s="103"/>
      <c r="K29" s="104"/>
      <c r="L29" s="102"/>
      <c r="M29" s="103"/>
      <c r="N29" s="104"/>
      <c r="O29" s="102"/>
      <c r="P29" s="103"/>
      <c r="Q29" s="104"/>
      <c r="R29" s="102"/>
      <c r="S29" s="103"/>
      <c r="T29" s="60"/>
      <c r="U29" s="17"/>
      <c r="V29" s="16"/>
      <c r="W29" s="14"/>
    </row>
    <row r="30" spans="1:23" s="13" customFormat="1" ht="15" thickBot="1" x14ac:dyDescent="0.35">
      <c r="A30" s="99" t="s">
        <v>64</v>
      </c>
      <c r="B30" s="113" t="s">
        <v>49</v>
      </c>
      <c r="C30" s="62" t="s">
        <v>50</v>
      </c>
      <c r="D30" s="69">
        <v>0</v>
      </c>
      <c r="E30" s="70">
        <v>12</v>
      </c>
      <c r="F30" s="65">
        <v>0</v>
      </c>
      <c r="G30" s="108">
        <f>E30*F30</f>
        <v>0</v>
      </c>
      <c r="H30" s="70">
        <v>12</v>
      </c>
      <c r="I30" s="65">
        <v>0</v>
      </c>
      <c r="J30" s="67">
        <f>H30*I30</f>
        <v>0</v>
      </c>
      <c r="K30" s="70">
        <v>12</v>
      </c>
      <c r="L30" s="65">
        <v>0</v>
      </c>
      <c r="M30" s="67">
        <f>K30*L30</f>
        <v>0</v>
      </c>
      <c r="N30" s="70">
        <v>12</v>
      </c>
      <c r="O30" s="65">
        <v>0</v>
      </c>
      <c r="P30" s="67">
        <f>N30*O30</f>
        <v>0</v>
      </c>
      <c r="Q30" s="70">
        <v>12</v>
      </c>
      <c r="R30" s="65">
        <v>0</v>
      </c>
      <c r="S30" s="67">
        <f>Q30*R30</f>
        <v>0</v>
      </c>
      <c r="T30" s="60">
        <f>S30+P30+M30+J30</f>
        <v>0</v>
      </c>
      <c r="U30" s="15">
        <f>D30*T30</f>
        <v>0</v>
      </c>
      <c r="V30" s="16"/>
      <c r="W30" s="14"/>
    </row>
    <row r="31" spans="1:23" s="13" customFormat="1" ht="15" thickBot="1" x14ac:dyDescent="0.35">
      <c r="A31" s="93"/>
      <c r="B31" s="94" t="s">
        <v>21</v>
      </c>
      <c r="C31" s="73"/>
      <c r="D31" s="73"/>
      <c r="E31" s="74"/>
      <c r="F31" s="75"/>
      <c r="G31" s="100">
        <f>G21+G25</f>
        <v>0</v>
      </c>
      <c r="H31" s="77"/>
      <c r="I31" s="77"/>
      <c r="J31" s="76">
        <f>J30</f>
        <v>0</v>
      </c>
      <c r="K31" s="77"/>
      <c r="L31" s="77"/>
      <c r="M31" s="76">
        <f>M30</f>
        <v>0</v>
      </c>
      <c r="N31" s="77"/>
      <c r="O31" s="77"/>
      <c r="P31" s="76">
        <f>P30</f>
        <v>0</v>
      </c>
      <c r="Q31" s="77"/>
      <c r="R31" s="78"/>
      <c r="S31" s="76">
        <f>S30</f>
        <v>0</v>
      </c>
      <c r="T31" s="79">
        <f>SUBTOTAL(9,T21,T25,T30)</f>
        <v>0</v>
      </c>
      <c r="U31" s="80">
        <f>U30+U25+U21</f>
        <v>0</v>
      </c>
      <c r="V31" s="18"/>
      <c r="W31" s="14"/>
    </row>
    <row r="32" spans="1:23" s="13" customFormat="1" x14ac:dyDescent="0.3">
      <c r="A32" s="71"/>
      <c r="B32" s="72" t="s">
        <v>2</v>
      </c>
      <c r="C32" s="73"/>
      <c r="D32" s="73"/>
      <c r="E32" s="74"/>
      <c r="F32" s="75"/>
      <c r="G32" s="81">
        <f>G31*0.15</f>
        <v>0</v>
      </c>
      <c r="H32" s="77"/>
      <c r="I32" s="78"/>
      <c r="J32" s="81">
        <f>J31*0.15</f>
        <v>0</v>
      </c>
      <c r="K32" s="77"/>
      <c r="L32" s="78"/>
      <c r="M32" s="81">
        <f>M31*0.15</f>
        <v>0</v>
      </c>
      <c r="N32" s="77"/>
      <c r="O32" s="78"/>
      <c r="P32" s="81">
        <f>P31*0.15</f>
        <v>0</v>
      </c>
      <c r="Q32" s="77"/>
      <c r="R32" s="78"/>
      <c r="S32" s="81">
        <f>S31*0.15</f>
        <v>0</v>
      </c>
      <c r="T32" s="81">
        <f>T31*0.15</f>
        <v>0</v>
      </c>
      <c r="U32" s="19"/>
      <c r="V32" s="16"/>
      <c r="W32" s="14"/>
    </row>
    <row r="33" spans="1:23" s="13" customFormat="1" ht="15" thickBot="1" x14ac:dyDescent="0.35">
      <c r="A33" s="71"/>
      <c r="B33" s="72" t="s">
        <v>22</v>
      </c>
      <c r="C33" s="73"/>
      <c r="D33" s="73"/>
      <c r="E33" s="74"/>
      <c r="F33" s="75"/>
      <c r="G33" s="110">
        <f>G31+G32</f>
        <v>0</v>
      </c>
      <c r="H33" s="77"/>
      <c r="I33" s="78"/>
      <c r="J33" s="110">
        <f>J31+J32</f>
        <v>0</v>
      </c>
      <c r="K33" s="77"/>
      <c r="L33" s="78"/>
      <c r="M33" s="110">
        <f>M31+M32</f>
        <v>0</v>
      </c>
      <c r="N33" s="77"/>
      <c r="O33" s="78"/>
      <c r="P33" s="110">
        <f>P31+P32</f>
        <v>0</v>
      </c>
      <c r="Q33" s="77"/>
      <c r="R33" s="78"/>
      <c r="S33" s="110">
        <f>S31+S32</f>
        <v>0</v>
      </c>
      <c r="T33" s="82">
        <f>T31+T32</f>
        <v>0</v>
      </c>
      <c r="U33" s="20"/>
      <c r="V33" s="16"/>
      <c r="W33" s="14"/>
    </row>
    <row r="34" spans="1:23" s="13" customFormat="1" x14ac:dyDescent="0.3">
      <c r="A34" s="21"/>
      <c r="B34" s="22"/>
      <c r="C34" s="23"/>
      <c r="D34" s="23"/>
      <c r="E34" s="23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s="13" customFormat="1" ht="15" thickBot="1" x14ac:dyDescent="0.35">
      <c r="A35" s="21"/>
      <c r="B35" s="24"/>
      <c r="C35" s="23"/>
      <c r="D35" s="23"/>
      <c r="E35" s="23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s="13" customFormat="1" ht="25.8" customHeight="1" x14ac:dyDescent="0.3">
      <c r="A36" s="21"/>
      <c r="B36" s="118" t="s">
        <v>30</v>
      </c>
      <c r="C36" s="116"/>
      <c r="D36" s="117"/>
      <c r="E36" s="123"/>
      <c r="F36" s="1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s="13" customFormat="1" ht="17.399999999999999" customHeight="1" x14ac:dyDescent="0.3">
      <c r="A37" s="21"/>
      <c r="B37" s="119"/>
      <c r="C37" s="125" t="s">
        <v>23</v>
      </c>
      <c r="D37" s="126"/>
      <c r="E37" s="25" t="s">
        <v>25</v>
      </c>
      <c r="F37" s="26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s="13" customFormat="1" ht="34.799999999999997" customHeight="1" x14ac:dyDescent="0.3">
      <c r="A38" s="21"/>
      <c r="B38" s="119"/>
      <c r="C38" s="127"/>
      <c r="D38" s="128"/>
      <c r="E38" s="121"/>
      <c r="F38" s="122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</row>
    <row r="39" spans="1:23" s="13" customFormat="1" ht="19.2" customHeight="1" thickBot="1" x14ac:dyDescent="0.35">
      <c r="A39" s="21"/>
      <c r="B39" s="120"/>
      <c r="C39" s="129" t="s">
        <v>33</v>
      </c>
      <c r="D39" s="130"/>
      <c r="E39" s="131" t="s">
        <v>24</v>
      </c>
      <c r="F39" s="132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s="13" customFormat="1" x14ac:dyDescent="0.3">
      <c r="A40" s="21"/>
      <c r="B40" s="24"/>
      <c r="C40" s="23"/>
      <c r="D40" s="23"/>
      <c r="E40" s="23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s="13" customFormat="1" x14ac:dyDescent="0.3">
      <c r="A41" s="21"/>
      <c r="B41" s="24"/>
      <c r="C41" s="23"/>
      <c r="D41" s="23"/>
      <c r="E41" s="23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s="13" customFormat="1" x14ac:dyDescent="0.3">
      <c r="A42" s="27"/>
      <c r="C42" s="28"/>
      <c r="D42" s="28"/>
      <c r="E42" s="28"/>
    </row>
  </sheetData>
  <sheetProtection formatCells="0" formatColumns="0" formatRows="0" insertRows="0" deleteRows="0"/>
  <protectedRanges>
    <protectedRange sqref="C36:F38" name="Range7"/>
    <protectedRange sqref="V21:W33" name="Range6"/>
    <protectedRange sqref="R22:R30" name="Range5"/>
    <protectedRange sqref="I22:I30 O22:O30 L22:L30" name="Range4"/>
    <protectedRange sqref="A30:C30 K30 Q21 B21:F21 N21 Q30 H21 E30 K21 H30 A21:A29 D28:D30 B22:D27 B28:C29 N30" name="Range3"/>
    <protectedRange sqref="C15:E17" name="Range2"/>
    <protectedRange sqref="B3:B5" name="Range1"/>
    <protectedRange sqref="E22:F29 H22:H29 K22:K29 N22:N29 Q22:Q29 F30" name="Range3_4"/>
  </protectedRanges>
  <mergeCells count="18">
    <mergeCell ref="C14:D14"/>
    <mergeCell ref="C15:D15"/>
    <mergeCell ref="C16:D16"/>
    <mergeCell ref="C17:D17"/>
    <mergeCell ref="E19:G19"/>
    <mergeCell ref="F15:F17"/>
    <mergeCell ref="H19:J19"/>
    <mergeCell ref="Q19:S19"/>
    <mergeCell ref="C36:D36"/>
    <mergeCell ref="B36:B39"/>
    <mergeCell ref="E38:F38"/>
    <mergeCell ref="E36:F36"/>
    <mergeCell ref="C37:D37"/>
    <mergeCell ref="C38:D38"/>
    <mergeCell ref="C39:D39"/>
    <mergeCell ref="E39:F39"/>
    <mergeCell ref="K19:M19"/>
    <mergeCell ref="N19:P19"/>
  </mergeCells>
  <phoneticPr fontId="2" type="noConversion"/>
  <dataValidations count="2">
    <dataValidation type="decimal" operator="greaterThanOrEqual" allowBlank="1" showInputMessage="1" showErrorMessage="1" sqref="C15:D17 E22:F30 H22:I30 N22:O30 K22:L30 Q22:R30" xr:uid="{8C15FC5A-F30C-4ABB-9E84-56D0A532AF68}">
      <formula1>0</formula1>
    </dataValidation>
    <dataValidation type="list" allowBlank="1" showInputMessage="1" showErrorMessage="1" sqref="E15:E17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Lesley Chauke</cp:lastModifiedBy>
  <cp:lastPrinted>2020-07-02T18:44:36Z</cp:lastPrinted>
  <dcterms:created xsi:type="dcterms:W3CDTF">2017-06-15T23:28:53Z</dcterms:created>
  <dcterms:modified xsi:type="dcterms:W3CDTF">2025-08-18T12:18:52Z</dcterms:modified>
</cp:coreProperties>
</file>