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AB9F3026-5782-46A3-AE77-F4FAF2D1241A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1" l="1"/>
  <c r="E137" i="1"/>
  <c r="E146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<sst xmlns="http://schemas.openxmlformats.org/spreadsheetml/2006/main" count="944" uniqueCount="445">
  <si>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</si>
  <si>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</si>
  <si>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</si>
  <si>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</si>
  <si>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</si>
  <si>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</si>
  <si>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</si>
  <si>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</si>
  <si>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</si>
  <si>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</si>
  <si>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</si>
  <si>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</si>
  <si>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</si>
  <si>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</si>
  <si>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</si>
  <si>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</si>
  <si>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</si>
  <si>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</si>
  <si>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</si>
  <si>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</si>
  <si>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</si>
  <si>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</si>
  <si>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</si>
  <si>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</si>
  <si>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</si>
  <si>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</si>
  <si>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</si>
  <si>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</si>
  <si>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</si>
  <si>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</si>
  <si>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</si>
  <si>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</si>
  <si>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</si>
  <si>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</si>
  <si>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</si>
  <si>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</si>
  <si>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</si>
  <si>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</si>
  <si>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</si>
  <si>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</si>
  <si>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</si>
  <si>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</si>
  <si>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</si>
  <si>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</si>
  <si>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</si>
  <si>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</si>
  <si>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</si>
  <si>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</si>
  <si>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</si>
  <si>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</si>
  <si>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</si>
  <si>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</si>
  <si>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</si>
  <si>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</si>
  <si>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</si>
  <si>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</si>
  <si>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</si>
  <si>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</si>
  <si>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</si>
  <si>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</si>
  <si>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</si>
  <si>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</si>
  <si>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</si>
  <si>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</si>
  <si>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</si>
  <si>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</si>
  <si>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</si>
  <si>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</si>
  <si>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</si>
  <si>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</si>
  <si>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</si>
  <si>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</si>
  <si>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</si>
  <si>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</si>
  <si>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</si>
  <si>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</si>
  <si>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</si>
  <si>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</si>
  <si>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</si>
  <si>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</si>
  <si>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</si>
  <si>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</si>
  <si>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</si>
  <si>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</si>
  <si>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</si>
  <si>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</si>
  <si>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</si>
  <si>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</si>
  <si>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</si>
  <si>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</si>
  <si>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</si>
  <si>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</si>
  <si>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</si>
  <si>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</si>
  <si>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</si>
  <si>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</si>
  <si>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</si>
  <si>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</si>
  <si>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</si>
  <si>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</si>
  <si>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</si>
  <si>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</si>
  <si>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</si>
  <si>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</si>
  <si>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</si>
  <si>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</si>
  <si>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</si>
  <si>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</si>
  <si>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</si>
  <si>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</si>
  <si>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</si>
  <si>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</si>
  <si>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</si>
  <si>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</si>
  <si>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</si>
  <si>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</si>
  <si>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</si>
  <si>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</si>
  <si>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</si>
  <si>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</si>
  <si>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</si>
  <si>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</si>
  <si>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</si>
  <si>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</si>
  <si>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</si>
  <si>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</si>
  <si>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</si>
  <si>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</si>
  <si>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</si>
  <si>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</si>
  <si>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</si>
  <si>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</si>
  <si>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</si>
  <si>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</si>
  <si>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</si>
  <si>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</si>
  <si>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</si>
  <si>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</si>
  <si>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</si>
  <si>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</si>
  <si>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</si>
  <si>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</si>
  <si>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</si>
  <si>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</si>
  <si>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</si>
  <si>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</si>
  <si>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</si>
  <si>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</si>
  <si>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</si>
  <si>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</si>
  <si>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</si>
  <si>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</si>
  <si>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</si>
  <si>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</si>
  <si>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</si>
  <si>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</si>
  <si>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</si>
  <si>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</si>
  <si>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</si>
  <si>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</si>
  <si>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</si>
  <si>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</si>
  <si>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</si>
  <si>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</si>
  <si>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</si>
  <si>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</si>
  <si>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</si>
  <si>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</si>
  <si>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</si>
  <si>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</si>
  <si>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</si>
  <si>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</si>
  <si>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</si>
  <si>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</si>
  <si>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</si>
  <si>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</si>
  <si>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</si>
  <si>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</si>
  <si>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</si>
  <si>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</si>
  <si>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</si>
  <si>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</si>
  <si>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</si>
  <si>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</si>
  <si>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</si>
  <si>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</si>
  <si>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</si>
  <si>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</si>
  <si>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</si>
  <si>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</si>
  <si>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</si>
  <si>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</si>
  <si>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</si>
  <si>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</si>
  <si>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</si>
  <si>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</si>
  <si>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</si>
  <si>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</si>
  <si>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</si>
  <si>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</si>
  <si>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</si>
  <si>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</si>
  <si>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</si>
  <si>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</si>
  <si>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</si>
  <si>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</si>
  <si>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</si>
  <si>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</si>
  <si>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</si>
  <si>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</si>
  <si>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</si>
  <si>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</si>
  <si>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</si>
  <si>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</si>
  <si>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</si>
  <si>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</si>
  <si>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</si>
  <si>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</si>
  <si>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</si>
  <si>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</si>
  <si>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</si>
  <si>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</si>
  <si>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</si>
  <si>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</si>
  <si>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</si>
  <si>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</si>
  <si>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</si>
  <si>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</si>
  <si>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</si>
  <si>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</si>
  <si>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</si>
  <si>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</si>
  <si>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</si>
  <si>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</si>
  <si>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</si>
  <si>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</si>
  <si>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</si>
  <si>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</si>
  <si>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</si>
  <si>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</si>
  <si>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</si>
  <si>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</si>
  <si>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</si>
  <si>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</si>
  <si>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</si>
  <si>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</si>
  <si>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</si>
  <si>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</si>
  <si>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</si>
  <si>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</si>
  <si>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</si>
  <si>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</si>
  <si>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</si>
  <si>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</si>
  <si>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</si>
  <si>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</si>
  <si>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</si>
  <si>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</si>
  <si>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</si>
  <si>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</si>
  <si>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</si>
  <si>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</si>
  <si>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</si>
  <si>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</si>
  <si>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</si>
  <si>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</si>
  <si>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</si>
  <si>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</si>
  <si>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</si>
  <si>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</si>
  <si>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</si>
  <si>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</si>
  <si>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</si>
  <si>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</si>
  <si>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</si>
  <si>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</si>
  <si>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</si>
  <si>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</si>
  <si>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</si>
  <si>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</si>
  <si>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</si>
  <si>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</si>
  <si>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</si>
  <si>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</si>
  <si>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</si>
  <si>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</si>
  <si>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</si>
  <si>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</si>
  <si>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</si>
  <si>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</si>
  <si>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</si>
  <si>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</si>
  <si>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</si>
  <si>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</si>
  <si>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</si>
  <si>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</si>
  <si>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</si>
  <si>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</si>
  <si>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</si>
  <si>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</si>
  <si>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</si>
  <si>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</si>
  <si>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</si>
  <si>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</si>
  <si>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</si>
  <si>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</si>
  <si>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</si>
  <si>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</si>
  <si>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</si>
  <si>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</si>
  <si>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</si>
  <si>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</si>
  <si>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</si>
  <si>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</si>
  <si>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</si>
  <si>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</si>
  <si>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</si>
  <si>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</si>
  <si>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</si>
  <si>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</si>
  <si>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</si>
  <si>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</si>
  <si>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</si>
  <si>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</si>
  <si>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</si>
  <si>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</si>
  <si>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</si>
  <si>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</si>
  <si>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</si>
  <si>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</si>
  <si>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</si>
  <si>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</si>
  <si>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</si>
  <si>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</si>
  <si>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</si>
  <si>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</si>
  <si>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</si>
  <si>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</si>
  <si>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</si>
  <si>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</si>
  <si>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</si>
  <si>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</si>
  <si>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</si>
  <si>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</si>
  <si>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</si>
  <si>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</si>
  <si>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</si>
  <si>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</si>
  <si>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</si>
  <si>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</si>
  <si>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</si>
  <si>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</si>
  <si>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</si>
  <si>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</si>
  <si>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</si>
  <si>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</si>
  <si>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</si>
  <si>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</si>
  <si>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</si>
  <si>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</si>
  <si>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</si>
  <si>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</si>
  <si>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</si>
  <si>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</si>
  <si>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</si>
  <si>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</si>
  <si>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</si>
  <si>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</si>
  <si>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</si>
  <si>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</si>
  <si>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</si>
  <si>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</si>
  <si>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</si>
  <si>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</si>
  <si>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</si>
  <si>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</si>
  <si>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</si>
  <si>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</si>
  <si>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</si>
  <si>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</si>
  <si>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</si>
  <si>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</si>
  <si>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</si>
  <si>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</si>
  <si>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</si>
  <si>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</si>
  <si>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</si>
  <si>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</si>
  <si>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</si>
  <si>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</si>
  <si>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</si>
  <si>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</si>
  <si>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</si>
  <si>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</si>
  <si>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</si>
  <si>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</si>
  <si>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</si>
  <si>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</si>
  <si>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</si>
  <si>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</si>
  <si>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</si>
  <si>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</si>
  <si>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</si>
  <si>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</si>
  <si>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</si>
  <si>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</si>
  <si>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</si>
  <si>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</si>
  <si>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</si>
  <si>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</si>
  <si>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</si>
  <si>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</si>
  <si>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</si>
  <si>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</si>
  <si>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</si>
  <si>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</si>
  <si>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</si>
  <si>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</si>
  <si>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</si>
  <si>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</si>
  <si>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</si>
  <si>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</si>
  <si>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</si>
  <si>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</si>
  <si>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</si>
  <si>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</si>
  <si>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</si>
  <si>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</si>
  <si>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</si>
  <si>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</si>
  <si>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</si>
  <si>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</si>
  <si>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</si>
  <si>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</si>
  <si>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</si>
  <si>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</si>
  <si>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</si>
  <si>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</si>
  <si>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</si>
  <si>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</si>
  <si>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</si>
  <si>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</si>
  <si>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</si>
  <si>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Technical Schedules A and B for a 5MVA, 66/22kV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</si>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</sst>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Normal="100" workbookViewId="0">
      <pane ySplit="7" topLeftCell="A84" activePane="bottomLeft" state="frozen"/>
      <selection pane="bottomLeft" activeCell="E95" sqref="E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443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323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273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185413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333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340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325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341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342</v>
      </c>
      <c r="C24" s="271"/>
      <c r="D24" s="27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330</v>
      </c>
      <c r="D26" s="29"/>
      <c r="E26" s="194" t="s">
        <v>332</v>
      </c>
      <c r="F26" s="143"/>
    </row>
    <row r="27" spans="1:7" x14ac:dyDescent="0.25">
      <c r="A27" s="31">
        <v>4.3</v>
      </c>
      <c r="B27" s="176" t="s">
        <v>6</v>
      </c>
      <c r="C27" s="195" t="s">
        <v>331</v>
      </c>
      <c r="D27" s="29"/>
      <c r="E27" s="28" t="s">
        <v>436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332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343</v>
      </c>
      <c r="D30" s="29"/>
      <c r="E30" s="194" t="s">
        <v>332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332</v>
      </c>
      <c r="F31" s="143"/>
    </row>
    <row r="32" spans="1:7" x14ac:dyDescent="0.25">
      <c r="A32" s="31">
        <v>4.8</v>
      </c>
      <c r="B32" s="176" t="s">
        <v>6</v>
      </c>
      <c r="C32" s="195" t="s">
        <v>344</v>
      </c>
      <c r="D32" s="29"/>
      <c r="E32" s="194"/>
      <c r="F32" s="143"/>
    </row>
    <row r="33" spans="1:7" x14ac:dyDescent="0.25">
      <c r="A33" s="196" t="s">
        <v>351</v>
      </c>
      <c r="B33" s="176"/>
      <c r="C33" s="269" t="s">
        <v>8</v>
      </c>
      <c r="D33" s="270"/>
      <c r="E33" s="81" t="s">
        <v>332</v>
      </c>
      <c r="F33" s="144"/>
    </row>
    <row r="34" spans="1:7" x14ac:dyDescent="0.25">
      <c r="A34" s="196" t="s">
        <v>352</v>
      </c>
      <c r="B34" s="176"/>
      <c r="C34" s="269" t="s">
        <v>345</v>
      </c>
      <c r="D34" s="270"/>
      <c r="E34" s="81" t="s">
        <v>332</v>
      </c>
      <c r="F34" s="164"/>
    </row>
    <row r="35" spans="1:7" x14ac:dyDescent="0.25">
      <c r="A35" s="196" t="s">
        <v>353</v>
      </c>
      <c r="B35" s="176"/>
      <c r="C35" s="269" t="s">
        <v>346</v>
      </c>
      <c r="D35" s="270"/>
      <c r="E35" s="81" t="s">
        <v>332</v>
      </c>
      <c r="F35" s="164"/>
    </row>
    <row r="36" spans="1:7" ht="27" customHeight="1" x14ac:dyDescent="0.25">
      <c r="A36" s="196" t="s">
        <v>354</v>
      </c>
      <c r="B36" s="176"/>
      <c r="C36" s="269" t="s">
        <v>348</v>
      </c>
      <c r="D36" s="270"/>
      <c r="E36" s="81" t="s">
        <v>332</v>
      </c>
      <c r="F36" s="164"/>
    </row>
    <row r="37" spans="1:7" x14ac:dyDescent="0.25">
      <c r="A37" s="196" t="s">
        <v>355</v>
      </c>
      <c r="B37" s="176"/>
      <c r="C37" s="269" t="s">
        <v>347</v>
      </c>
      <c r="D37" s="270"/>
      <c r="E37" s="81" t="s">
        <v>332</v>
      </c>
      <c r="F37" s="164"/>
    </row>
    <row r="38" spans="1:7" x14ac:dyDescent="0.25">
      <c r="A38" s="196" t="s">
        <v>356</v>
      </c>
      <c r="B38" s="176"/>
      <c r="C38" s="269" t="s">
        <v>349</v>
      </c>
      <c r="D38" s="270"/>
      <c r="E38" s="81" t="s">
        <v>332</v>
      </c>
      <c r="F38" s="164"/>
    </row>
    <row r="39" spans="1:7" x14ac:dyDescent="0.25">
      <c r="A39" s="196" t="s">
        <v>357</v>
      </c>
      <c r="B39" s="176"/>
      <c r="C39" s="269" t="s">
        <v>350</v>
      </c>
      <c r="D39" s="270"/>
      <c r="E39" s="81" t="s">
        <v>332</v>
      </c>
      <c r="F39" s="164"/>
    </row>
    <row r="40" spans="1:7" x14ac:dyDescent="0.25">
      <c r="A40" s="196" t="s">
        <v>358</v>
      </c>
      <c r="B40" s="176"/>
      <c r="C40" s="269" t="s">
        <v>334</v>
      </c>
      <c r="D40" s="270"/>
      <c r="E40" s="81" t="s">
        <v>332</v>
      </c>
      <c r="F40" s="164"/>
    </row>
    <row r="41" spans="1:7" x14ac:dyDescent="0.25">
      <c r="A41" s="196" t="s">
        <v>360</v>
      </c>
      <c r="B41" s="176"/>
      <c r="C41" s="292" t="s">
        <v>359</v>
      </c>
      <c r="D41" s="293"/>
      <c r="E41" s="81" t="s">
        <v>332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299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66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66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69.3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56.1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300</v>
      </c>
      <c r="D66" s="258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227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361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361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361</v>
      </c>
      <c r="E107" s="214" t="s">
        <v>335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361</v>
      </c>
      <c r="E108" s="81" t="s">
        <v>362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>
        <v>71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293</v>
      </c>
      <c r="C112" s="252"/>
      <c r="D112" s="180"/>
      <c r="E112" s="216" t="s">
        <v>336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363</v>
      </c>
      <c r="B117" s="217"/>
      <c r="C117" s="41" t="s">
        <v>25</v>
      </c>
      <c r="D117" s="186" t="s">
        <v>78</v>
      </c>
      <c r="E117" s="28">
        <v>350</v>
      </c>
      <c r="F117" s="143"/>
    </row>
    <row r="118" spans="1:7" x14ac:dyDescent="0.25">
      <c r="A118" s="31" t="s">
        <v>364</v>
      </c>
      <c r="B118" s="217"/>
      <c r="C118" s="42" t="s">
        <v>27</v>
      </c>
      <c r="D118" s="29" t="s">
        <v>78</v>
      </c>
      <c r="E118" s="28">
        <v>150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365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x14ac:dyDescent="0.25">
      <c r="A122" s="31" t="s">
        <v>366</v>
      </c>
      <c r="B122" s="217"/>
      <c r="C122" s="42" t="s">
        <v>27</v>
      </c>
      <c r="D122" s="29" t="s">
        <v>26</v>
      </c>
      <c r="E122" s="28">
        <v>50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367</v>
      </c>
      <c r="B125" s="217"/>
      <c r="C125" s="41" t="s">
        <v>81</v>
      </c>
      <c r="D125" s="186" t="s">
        <v>26</v>
      </c>
      <c r="E125" s="28">
        <v>140</v>
      </c>
      <c r="F125" s="143"/>
    </row>
    <row r="126" spans="1:7" x14ac:dyDescent="0.25">
      <c r="A126" s="31" t="s">
        <v>368</v>
      </c>
      <c r="B126" s="217"/>
      <c r="C126" s="42" t="s">
        <v>27</v>
      </c>
      <c r="D126" s="29" t="s">
        <v>26</v>
      </c>
      <c r="E126" s="28">
        <v>44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441</v>
      </c>
      <c r="F133" s="144"/>
    </row>
    <row r="134" spans="1:6" x14ac:dyDescent="0.25">
      <c r="A134" s="31" t="s">
        <v>369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370</v>
      </c>
      <c r="B135" s="217"/>
      <c r="C135" s="137" t="s">
        <v>438</v>
      </c>
      <c r="D135" s="29" t="s">
        <v>78</v>
      </c>
      <c r="E135" s="28">
        <v>450</v>
      </c>
      <c r="F135" s="142"/>
    </row>
    <row r="136" spans="1:6" x14ac:dyDescent="0.25">
      <c r="A136" s="31" t="s">
        <v>371</v>
      </c>
      <c r="B136" s="217"/>
      <c r="C136" s="42" t="s">
        <v>91</v>
      </c>
      <c r="D136" s="29" t="s">
        <v>26</v>
      </c>
      <c r="E136" s="28">
        <v>155</v>
      </c>
      <c r="F136" s="144"/>
    </row>
    <row r="137" spans="1:6" x14ac:dyDescent="0.25">
      <c r="A137" s="31" t="s">
        <v>372</v>
      </c>
      <c r="B137" s="217"/>
      <c r="C137" s="42" t="s">
        <v>316</v>
      </c>
      <c r="D137" s="29" t="s">
        <v>89</v>
      </c>
      <c r="E137" s="226">
        <f>31*72.5</f>
        <v>2247.5</v>
      </c>
      <c r="F137" s="144"/>
    </row>
    <row r="138" spans="1:6" x14ac:dyDescent="0.25">
      <c r="A138" s="31" t="s">
        <v>373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374</v>
      </c>
      <c r="B143" s="217"/>
      <c r="C143" s="42" t="s">
        <v>228</v>
      </c>
      <c r="D143" s="29" t="s">
        <v>60</v>
      </c>
      <c r="E143" s="226">
        <f>1.2*((E44*1000)/(1.73*E49))</f>
        <v>315.29164477141353</v>
      </c>
      <c r="F143" s="144"/>
    </row>
    <row r="144" spans="1:6" x14ac:dyDescent="0.25">
      <c r="A144" s="31" t="s">
        <v>375</v>
      </c>
      <c r="B144" s="217"/>
      <c r="C144" s="137" t="s">
        <v>438</v>
      </c>
      <c r="D144" s="29" t="s">
        <v>78</v>
      </c>
      <c r="E144" s="28">
        <v>200</v>
      </c>
      <c r="F144" s="142"/>
    </row>
    <row r="145" spans="1:7" x14ac:dyDescent="0.25">
      <c r="A145" s="31" t="s">
        <v>376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377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378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435</v>
      </c>
      <c r="D149" s="199"/>
      <c r="E149" s="33"/>
      <c r="F149" s="46"/>
    </row>
    <row r="150" spans="1:7" x14ac:dyDescent="0.25">
      <c r="A150" s="31" t="s">
        <v>379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380</v>
      </c>
      <c r="B151" s="217"/>
      <c r="C151" s="42" t="s">
        <v>88</v>
      </c>
      <c r="D151" s="29" t="s">
        <v>89</v>
      </c>
      <c r="E151" s="30" t="s">
        <v>441</v>
      </c>
      <c r="F151" s="144"/>
    </row>
    <row r="152" spans="1:7" x14ac:dyDescent="0.25">
      <c r="A152" s="31" t="s">
        <v>381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382</v>
      </c>
      <c r="B153" s="217"/>
      <c r="C153" s="137" t="s">
        <v>438</v>
      </c>
      <c r="D153" s="29" t="s">
        <v>78</v>
      </c>
      <c r="E153" s="28">
        <v>450</v>
      </c>
      <c r="F153" s="142"/>
    </row>
    <row r="154" spans="1:7" x14ac:dyDescent="0.25">
      <c r="A154" s="31" t="s">
        <v>383</v>
      </c>
      <c r="B154" s="217"/>
      <c r="C154" s="137" t="s">
        <v>91</v>
      </c>
      <c r="D154" s="29" t="s">
        <v>26</v>
      </c>
      <c r="E154" s="28">
        <v>155</v>
      </c>
      <c r="F154" s="144"/>
    </row>
    <row r="155" spans="1:7" x14ac:dyDescent="0.25">
      <c r="A155" s="31" t="s">
        <v>384</v>
      </c>
      <c r="B155" s="217"/>
      <c r="C155" s="42" t="s">
        <v>316</v>
      </c>
      <c r="D155" s="29" t="s">
        <v>89</v>
      </c>
      <c r="E155" s="226">
        <f>31*72.5</f>
        <v>2247.5</v>
      </c>
      <c r="F155" s="144"/>
    </row>
    <row r="156" spans="1:7" x14ac:dyDescent="0.25">
      <c r="A156" s="31" t="s">
        <v>385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3" t="s">
        <v>93</v>
      </c>
      <c r="C158" s="264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411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413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413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413</v>
      </c>
      <c r="F169" s="144"/>
    </row>
    <row r="170" spans="1:6" x14ac:dyDescent="0.25">
      <c r="A170" s="31" t="s">
        <v>414</v>
      </c>
      <c r="B170" s="217"/>
      <c r="C170" s="42" t="s">
        <v>412</v>
      </c>
      <c r="D170" s="29" t="s">
        <v>162</v>
      </c>
      <c r="E170" s="228" t="s">
        <v>413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415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416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417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3"/>
      <c r="B177" s="284"/>
      <c r="C177" s="284"/>
      <c r="D177" s="284"/>
      <c r="E177" s="284"/>
      <c r="F177" s="285"/>
    </row>
    <row r="178" spans="1:7" s="21" customFormat="1" ht="15.6" x14ac:dyDescent="0.25">
      <c r="A178" s="43">
        <v>22</v>
      </c>
      <c r="B178" s="263" t="s">
        <v>101</v>
      </c>
      <c r="C178" s="264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386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387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90" t="s">
        <v>107</v>
      </c>
      <c r="C187" s="291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90" t="s">
        <v>285</v>
      </c>
      <c r="C188" s="291"/>
      <c r="D188" s="233"/>
      <c r="E188" s="234" t="s">
        <v>337</v>
      </c>
      <c r="F188" s="149"/>
      <c r="G188" s="2"/>
    </row>
    <row r="189" spans="1:7" s="21" customFormat="1" ht="15.6" x14ac:dyDescent="0.25">
      <c r="A189" s="43">
        <v>25</v>
      </c>
      <c r="B189" s="263" t="s">
        <v>109</v>
      </c>
      <c r="C189" s="264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388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389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390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391</v>
      </c>
      <c r="B196" s="217"/>
      <c r="C196" s="257" t="s">
        <v>114</v>
      </c>
      <c r="D196" s="258"/>
      <c r="E196" s="30" t="s">
        <v>13</v>
      </c>
      <c r="F196" s="142"/>
    </row>
    <row r="197" spans="1:6" x14ac:dyDescent="0.25">
      <c r="A197" s="31" t="s">
        <v>392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393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394</v>
      </c>
      <c r="B201" s="217"/>
      <c r="C201" s="42" t="s">
        <v>229</v>
      </c>
      <c r="D201" s="29" t="s">
        <v>60</v>
      </c>
      <c r="E201" s="237">
        <f>1.2*((E44*1000)/(1.73*E60))</f>
        <v>123.64378226329943</v>
      </c>
      <c r="F201" s="142"/>
    </row>
    <row r="202" spans="1:6" x14ac:dyDescent="0.25">
      <c r="A202" s="31" t="s">
        <v>395</v>
      </c>
      <c r="B202" s="217"/>
      <c r="C202" s="42" t="s">
        <v>230</v>
      </c>
      <c r="D202" s="29" t="s">
        <v>60</v>
      </c>
      <c r="E202" s="237">
        <f>E201</f>
        <v>123.64378226329943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396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397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398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399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400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401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402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403</v>
      </c>
      <c r="B220" s="217"/>
      <c r="C220" s="41" t="s">
        <v>128</v>
      </c>
      <c r="D220" s="186"/>
      <c r="E220" s="228" t="s">
        <v>329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329</v>
      </c>
      <c r="F221" s="141"/>
    </row>
    <row r="222" spans="1:6" x14ac:dyDescent="0.25">
      <c r="A222" s="31" t="s">
        <v>404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405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3" t="s">
        <v>131</v>
      </c>
      <c r="C225" s="264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41" t="s">
        <v>328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5" t="s">
        <v>133</v>
      </c>
      <c r="C229" s="266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406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407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408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409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410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166" t="s">
        <v>442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442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5" t="s">
        <v>144</v>
      </c>
      <c r="C240" s="266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5" t="s">
        <v>145</v>
      </c>
      <c r="C241" s="266"/>
      <c r="D241" s="266"/>
      <c r="E241" s="266"/>
      <c r="F241" s="289"/>
      <c r="G241" s="2"/>
    </row>
    <row r="242" spans="1:7" s="2" customFormat="1" ht="18" customHeight="1" x14ac:dyDescent="0.25">
      <c r="A242" s="31"/>
      <c r="B242" s="286"/>
      <c r="C242" s="287"/>
      <c r="D242" s="287"/>
      <c r="E242" s="287"/>
      <c r="F242" s="288"/>
    </row>
    <row r="243" spans="1:7" s="2" customFormat="1" ht="18" customHeight="1" x14ac:dyDescent="0.25">
      <c r="A243" s="31"/>
      <c r="B243" s="286"/>
      <c r="C243" s="287"/>
      <c r="D243" s="287"/>
      <c r="E243" s="287"/>
      <c r="F243" s="288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86"/>
      <c r="C247" s="287"/>
      <c r="D247" s="287"/>
      <c r="E247" s="287"/>
      <c r="F247" s="288"/>
    </row>
    <row r="248" spans="1:7" s="2" customFormat="1" ht="18" customHeight="1" x14ac:dyDescent="0.25">
      <c r="A248" s="31"/>
      <c r="B248" s="286"/>
      <c r="C248" s="287"/>
      <c r="D248" s="287"/>
      <c r="E248" s="287"/>
      <c r="F248" s="288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86"/>
      <c r="C250" s="287"/>
      <c r="D250" s="287"/>
      <c r="E250" s="287"/>
      <c r="F250" s="288"/>
    </row>
    <row r="251" spans="1:7" s="2" customFormat="1" ht="18" customHeight="1" x14ac:dyDescent="0.25">
      <c r="A251" s="31"/>
      <c r="B251" s="286"/>
      <c r="C251" s="287"/>
      <c r="D251" s="287"/>
      <c r="E251" s="287"/>
      <c r="F251" s="288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48" t="s">
        <v>292</v>
      </c>
      <c r="B254" s="248"/>
      <c r="C254" s="248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338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146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150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157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161</v>
      </c>
      <c r="C23" s="248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163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164</v>
      </c>
      <c r="C29" s="248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166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418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419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420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421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422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423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424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428</v>
      </c>
      <c r="F65" s="30" t="s">
        <v>13</v>
      </c>
      <c r="G65" s="144"/>
    </row>
    <row r="66" spans="1:8" x14ac:dyDescent="0.25">
      <c r="A66" s="31" t="s">
        <v>185</v>
      </c>
      <c r="C66" s="42" t="s">
        <v>425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426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427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429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431</v>
      </c>
      <c r="C70" s="42" t="s">
        <v>430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418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419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420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421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422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423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424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428</v>
      </c>
      <c r="F82" s="30" t="s">
        <v>13</v>
      </c>
      <c r="G82" s="144"/>
    </row>
    <row r="83" spans="1:7" x14ac:dyDescent="0.25">
      <c r="A83" s="31" t="s">
        <v>199</v>
      </c>
      <c r="C83" s="42" t="s">
        <v>425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426</v>
      </c>
      <c r="D84" s="302"/>
      <c r="E84" s="302"/>
      <c r="F84" s="30" t="s">
        <v>13</v>
      </c>
      <c r="G84" s="144"/>
    </row>
    <row r="85" spans="1:7" x14ac:dyDescent="0.25">
      <c r="A85" s="31" t="s">
        <v>234</v>
      </c>
      <c r="C85" s="42" t="s">
        <v>427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429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432</v>
      </c>
      <c r="C87" s="42" t="s">
        <v>430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418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419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420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421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422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423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424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428</v>
      </c>
      <c r="F99" s="30" t="s">
        <v>13</v>
      </c>
      <c r="G99" s="144"/>
    </row>
    <row r="100" spans="1:7" x14ac:dyDescent="0.25">
      <c r="A100" s="31" t="s">
        <v>253</v>
      </c>
      <c r="C100" s="42" t="s">
        <v>425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426</v>
      </c>
      <c r="D101" s="302"/>
      <c r="E101" s="302"/>
      <c r="F101" s="30" t="s">
        <v>13</v>
      </c>
      <c r="G101" s="144"/>
    </row>
    <row r="102" spans="1:7" x14ac:dyDescent="0.25">
      <c r="A102" s="31" t="s">
        <v>255</v>
      </c>
      <c r="C102" s="42" t="s">
        <v>427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429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433</v>
      </c>
      <c r="B104" s="93"/>
      <c r="C104" s="42" t="s">
        <v>430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257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434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339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205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207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211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219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220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221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2026-04-27T13:04:46Z</dcterms:modified>
</cp:coreProperties>
</file>