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mc:AlternateContent xmlns:mc="http://schemas.openxmlformats.org/markup-compatibility/2006">
    <mc:Choice Requires="x15">
      <x15ac:absPath xmlns:x15ac="http://schemas.microsoft.com/office/spreadsheetml/2010/11/ac" url="C:\Users\HoratiusDladla\Desktop\Span\Tenders\Infrastructure\FBDO\"/>
    </mc:Choice>
  </mc:AlternateContent>
  <bookViews>
    <workbookView xWindow="0" yWindow="0" windowWidth="19200" windowHeight="7188"/>
  </bookViews>
  <sheets>
    <sheet name="SPECIFICATION_UNPRICED " sheetId="139" r:id="rId1"/>
    <sheet name="SPECIFICATION_UNPRICED" sheetId="83" state="hidden" r:id="rId2"/>
    <sheet name="SIGN OFF PAGE" sheetId="72" state="hidden" r:id="rId3"/>
  </sheets>
  <externalReferences>
    <externalReference r:id="rId4"/>
    <externalReference r:id="rId5"/>
  </externalReferences>
  <definedNames>
    <definedName name="GAOSHUPE_MAKODI_PRIMARY_SCHOOL">'[1]MASTER LIST 2019'!$A$2:$A$15</definedName>
    <definedName name="Name">'[1]MASTER LIST 2019'!$A$2:$A$17</definedName>
    <definedName name="_xlnm.Print_Area" localSheetId="2">'SIGN OFF PAGE'!$A$1:$I$50</definedName>
    <definedName name="_xlnm.Print_Area" localSheetId="1">SPECIFICATION_UNPRICED!$A$1:$F$51</definedName>
    <definedName name="_xlnm.Print_Titles" localSheetId="1">SPECIFICATION_UNPRICED!$6:$6</definedName>
    <definedName name="_xlnm.Print_Titles" localSheetId="0">'SPECIFICATION_UNPRICED '!$6:$6</definedName>
    <definedName name="SchoolName">'[1]MASTER LIST 2019'!$A$2:$A$18</definedName>
  </definedNames>
  <calcPr calcId="152511"/>
  <customWorkbookViews>
    <customWorkbookView name="JanetteLabuschagne - Personal View" guid="{BA4F979B-4637-4A48-8AA5-8515CE99A35E}" mergeInterval="0" personalView="1" maximized="1" xWindow="1" yWindow="1" windowWidth="1920" windowHeight="850" activeSheetId="13"/>
  </customWorkbookViews>
</workbook>
</file>

<file path=xl/calcChain.xml><?xml version="1.0" encoding="utf-8"?>
<calcChain xmlns="http://schemas.openxmlformats.org/spreadsheetml/2006/main">
  <c r="B228" i="139" l="1"/>
  <c r="F227" i="139"/>
  <c r="B227" i="139"/>
  <c r="F226" i="139"/>
  <c r="B226" i="139"/>
  <c r="B225" i="139"/>
  <c r="F219" i="139"/>
  <c r="F215" i="139"/>
  <c r="F213" i="139"/>
  <c r="F211" i="139"/>
  <c r="F209" i="139"/>
  <c r="F207" i="139"/>
  <c r="F205" i="139"/>
  <c r="F203" i="139"/>
  <c r="F201" i="139"/>
  <c r="F199" i="139"/>
  <c r="F197" i="139"/>
  <c r="F178" i="139"/>
  <c r="F173" i="139"/>
  <c r="F171" i="139"/>
  <c r="F165" i="139"/>
  <c r="F162" i="139"/>
  <c r="F159" i="139"/>
  <c r="F158" i="139"/>
  <c r="F157" i="139"/>
  <c r="F156" i="139"/>
  <c r="F155" i="139"/>
  <c r="F150" i="139"/>
  <c r="F151" i="139" s="1"/>
  <c r="F145" i="139"/>
  <c r="F144" i="139"/>
  <c r="F140" i="139"/>
  <c r="F136" i="139"/>
  <c r="F134" i="139"/>
  <c r="F133" i="139"/>
  <c r="F131" i="139"/>
  <c r="F129" i="139"/>
  <c r="F123" i="139"/>
  <c r="F122" i="139"/>
  <c r="F121" i="139"/>
  <c r="F120" i="139"/>
  <c r="F119" i="139"/>
  <c r="F118" i="139"/>
  <c r="F117" i="139"/>
  <c r="F116" i="139"/>
  <c r="F115" i="139"/>
  <c r="F112" i="139"/>
  <c r="F111" i="139"/>
  <c r="F110" i="139"/>
  <c r="F109" i="139"/>
  <c r="F108" i="139"/>
  <c r="F107" i="139"/>
  <c r="F106" i="139"/>
  <c r="F105" i="139"/>
  <c r="F104" i="139"/>
  <c r="F103" i="139"/>
  <c r="F98" i="139"/>
  <c r="F99" i="139" s="1"/>
  <c r="F93" i="139"/>
  <c r="F91" i="139"/>
  <c r="F90" i="139"/>
  <c r="F89" i="139"/>
  <c r="F87" i="139"/>
  <c r="F86" i="139"/>
  <c r="F80" i="139"/>
  <c r="F78" i="139"/>
  <c r="F75" i="139"/>
  <c r="F73" i="139"/>
  <c r="F72" i="139"/>
  <c r="F71" i="139"/>
  <c r="F69" i="139"/>
  <c r="F63" i="139"/>
  <c r="F64" i="139" s="1"/>
  <c r="F61" i="139"/>
  <c r="F56" i="139"/>
  <c r="F52" i="139"/>
  <c r="F50" i="139"/>
  <c r="F48" i="139"/>
  <c r="F47" i="139"/>
  <c r="F46" i="139"/>
  <c r="F44" i="139"/>
  <c r="F43" i="139"/>
  <c r="F42" i="139"/>
  <c r="D33" i="139"/>
  <c r="F33" i="139" s="1"/>
  <c r="F32" i="139"/>
  <c r="F26" i="139"/>
  <c r="F25" i="139"/>
  <c r="F24" i="139"/>
  <c r="F23" i="139"/>
  <c r="F22" i="139"/>
  <c r="F21" i="139"/>
  <c r="F20" i="139"/>
  <c r="F19" i="139"/>
  <c r="F18" i="139"/>
  <c r="F17" i="139"/>
  <c r="F16" i="139"/>
  <c r="F15" i="139"/>
  <c r="F10" i="139"/>
  <c r="F9" i="139"/>
  <c r="F11" i="139" s="1"/>
  <c r="F225" i="139" s="1"/>
  <c r="F146" i="139" l="1"/>
  <c r="F81" i="139"/>
  <c r="F243" i="139"/>
  <c r="F244" i="139"/>
  <c r="F245" i="139" s="1"/>
  <c r="A47" i="83" l="1"/>
  <c r="B41" i="83"/>
  <c r="B40" i="83"/>
  <c r="B39" i="83"/>
  <c r="B38" i="83"/>
  <c r="D19" i="83"/>
  <c r="D14" i="83"/>
  <c r="A4" i="83"/>
  <c r="A3" i="83"/>
  <c r="A2" i="83"/>
  <c r="A14" i="72" l="1"/>
  <c r="C6" i="72"/>
  <c r="C5" i="72"/>
  <c r="C3" i="72"/>
  <c r="C4" i="72" l="1"/>
</calcChain>
</file>

<file path=xl/sharedStrings.xml><?xml version="1.0" encoding="utf-8"?>
<sst xmlns="http://schemas.openxmlformats.org/spreadsheetml/2006/main" count="419" uniqueCount="257">
  <si>
    <t>SCHOOL NAME:</t>
  </si>
  <si>
    <t>PROJECT DESCRIPTION:</t>
  </si>
  <si>
    <t>DISTRICT MUNICIPALITY:</t>
  </si>
  <si>
    <t>DATE</t>
  </si>
  <si>
    <t xml:space="preserve"> </t>
  </si>
  <si>
    <t>PROGRAMME</t>
  </si>
  <si>
    <t>No</t>
  </si>
  <si>
    <t>ITEM</t>
  </si>
  <si>
    <t>MR G.B. OLIPHANT</t>
  </si>
  <si>
    <t>SPECIFICATION</t>
  </si>
  <si>
    <t>UNIT</t>
  </si>
  <si>
    <t>QTY</t>
  </si>
  <si>
    <t>Unit Price</t>
  </si>
  <si>
    <t>Amount</t>
  </si>
  <si>
    <t>no</t>
  </si>
  <si>
    <t>m</t>
  </si>
  <si>
    <t>SUB TOTAL</t>
  </si>
  <si>
    <t>END OF SPECIFICATIONS</t>
  </si>
  <si>
    <t>SUMMARY</t>
  </si>
  <si>
    <t>15% VAT</t>
  </si>
  <si>
    <t>TOTAL TENDER PRICE</t>
  </si>
  <si>
    <t>TENDER PRICE IN WORKS</t>
  </si>
  <si>
    <t>SIGNATURE OF TENDERER</t>
  </si>
  <si>
    <r>
      <rPr>
        <b/>
        <sz val="11"/>
        <color theme="0" tint="-0.249977111117893"/>
        <rFont val="Arial"/>
        <family val="2"/>
      </rPr>
      <t>DD</t>
    </r>
    <r>
      <rPr>
        <b/>
        <sz val="11"/>
        <color theme="1"/>
        <rFont val="Arial"/>
        <family val="2"/>
      </rPr>
      <t>/</t>
    </r>
    <r>
      <rPr>
        <b/>
        <sz val="11"/>
        <color theme="0" tint="-0.249977111117893"/>
        <rFont val="Arial"/>
        <family val="2"/>
      </rPr>
      <t>MM</t>
    </r>
    <r>
      <rPr>
        <b/>
        <sz val="11"/>
        <color theme="1"/>
        <rFont val="Arial"/>
        <family val="2"/>
      </rPr>
      <t>/20</t>
    </r>
    <r>
      <rPr>
        <b/>
        <sz val="11"/>
        <color theme="0" tint="-0.249977111117893"/>
        <rFont val="Arial"/>
        <family val="2"/>
      </rPr>
      <t>YY</t>
    </r>
  </si>
  <si>
    <t>APPROVAL OF SPECIFICATION</t>
  </si>
  <si>
    <t>COMPILED BY:</t>
  </si>
  <si>
    <t>INSPECTOR</t>
  </si>
  <si>
    <t>DATE:</t>
  </si>
  <si>
    <r>
      <rPr>
        <b/>
        <sz val="12"/>
        <color theme="0" tint="-0.249977111117893"/>
        <rFont val="Arial"/>
        <family val="2"/>
      </rPr>
      <t>DD</t>
    </r>
    <r>
      <rPr>
        <b/>
        <sz val="12"/>
        <color theme="1"/>
        <rFont val="Arial"/>
        <family val="2"/>
      </rPr>
      <t>/</t>
    </r>
    <r>
      <rPr>
        <b/>
        <sz val="12"/>
        <color theme="0" tint="-0.249977111117893"/>
        <rFont val="Arial"/>
        <family val="2"/>
      </rPr>
      <t>MM</t>
    </r>
    <r>
      <rPr>
        <b/>
        <sz val="12"/>
        <color theme="1"/>
        <rFont val="Arial"/>
        <family val="2"/>
      </rPr>
      <t>/20</t>
    </r>
    <r>
      <rPr>
        <b/>
        <sz val="12"/>
        <color theme="0" tint="-0.249977111117893"/>
        <rFont val="Arial"/>
        <family val="2"/>
      </rPr>
      <t>YY</t>
    </r>
  </si>
  <si>
    <t>RECOMMENDED/ NOT RECOMMENDED</t>
  </si>
  <si>
    <t>MR D. STAMBOEL</t>
  </si>
  <si>
    <t>CHIEF QUANTITY SURVEYOR</t>
  </si>
  <si>
    <t>SUPPORTED/ NOT SUPPORTED</t>
  </si>
  <si>
    <t>MRS. J.J. BRITZ</t>
  </si>
  <si>
    <t>DEPUTY DIRECTOR: PHYSICAL RESOURCES PLANNING</t>
  </si>
  <si>
    <t>MR. L. HUMPRHEYS</t>
  </si>
  <si>
    <t>DEPUTY DIRECTOR: INFRASTRUCTURE DELIVERY</t>
  </si>
  <si>
    <t>APPROVED / NOT APPROVED</t>
  </si>
  <si>
    <t>CHIEF DIRECTOR: INFRASTRUCTURE, ICT &amp; EMIS</t>
  </si>
  <si>
    <t>1.</t>
  </si>
  <si>
    <t>3.</t>
  </si>
  <si>
    <t>4.</t>
  </si>
  <si>
    <t>NB Material must be SABS approved.</t>
  </si>
  <si>
    <t>1.1</t>
  </si>
  <si>
    <t>1.2</t>
  </si>
  <si>
    <t>2.1</t>
  </si>
  <si>
    <t>3.1</t>
  </si>
  <si>
    <t>3.2</t>
  </si>
  <si>
    <t>4.1</t>
  </si>
  <si>
    <t>4.7</t>
  </si>
  <si>
    <t>4.2</t>
  </si>
  <si>
    <t>4.8</t>
  </si>
  <si>
    <t>4.3</t>
  </si>
  <si>
    <t>4.4</t>
  </si>
  <si>
    <t>4.5</t>
  </si>
  <si>
    <t>4.6</t>
  </si>
  <si>
    <t>PRELIMINARY AND GENERAL</t>
  </si>
  <si>
    <t>Contractural Requirements including Site Establishment and removal of site establishment</t>
  </si>
  <si>
    <t>Compliance to Occupational Health and Safety Act and Regulations
The contractors attention is drawn to the notes to tenderers “Occupational Health and Safety Act” with the full contents thereof as well as the Government Gazette No. 25207 (18 July 2003) and O.H &amp; S.  Specification is provided.  The total cost of the Health and Safety items must be priced under this clause as no additional claims will be entertained.</t>
  </si>
  <si>
    <t>SUBTOTAL</t>
  </si>
  <si>
    <t>SITE CLEARANCE</t>
  </si>
  <si>
    <t xml:space="preserve">CLEAR AND GRUB
Along fence route 5m inside and 1m outside the property. </t>
  </si>
  <si>
    <r>
      <t>m</t>
    </r>
    <r>
      <rPr>
        <sz val="9"/>
        <rFont val="Calibri"/>
        <family val="2"/>
      </rPr>
      <t>²</t>
    </r>
  </si>
  <si>
    <t>EARTHWORKS</t>
  </si>
  <si>
    <r>
      <rPr>
        <b/>
        <sz val="9"/>
        <rFont val="Arial"/>
        <family val="2"/>
      </rPr>
      <t>EARTHWORKS</t>
    </r>
    <r>
      <rPr>
        <sz val="9"/>
        <rFont val="Arial"/>
        <family val="2"/>
      </rPr>
      <t xml:space="preserve">
Cut to fill, compacted to 93% MOD AASHTO density along fence rout
i) Intermediate excavation 
ii) Hard rock excavation m
Cut to spoil off site
Cut to temporarily stockpile for reuse
Cut to fill from stockpile, compacted to 93% MOD AASHTO density
Along fence route Imported G7 material from borrow pits to fill, compacted to 93% MOD AASHTO density
Along fence route 
Hand excavation for existing services</t>
    </r>
  </si>
  <si>
    <t>m³</t>
  </si>
  <si>
    <r>
      <rPr>
        <b/>
        <sz val="9"/>
        <rFont val="Arial"/>
        <family val="2"/>
      </rPr>
      <t>FINISHING</t>
    </r>
    <r>
      <rPr>
        <sz val="9"/>
        <rFont val="Arial"/>
        <family val="2"/>
      </rPr>
      <t xml:space="preserve">
Trim, shape and compact on both sides after construction of the fence</t>
    </r>
  </si>
  <si>
    <t>HIGH SECURITY FENCE</t>
  </si>
  <si>
    <t>Removal of existing security fence, including all bolts and nuts, razor, mesh and straining wire, corner, intermediate and support posts for:
a) neatly stockpile for reuse</t>
  </si>
  <si>
    <t xml:space="preserve">Removal of existing vehicular and pedestrian gates, including all panels, suppost and guide posts for:
a) neatly stockpile for reuse </t>
  </si>
  <si>
    <r>
      <rPr>
        <b/>
        <sz val="9"/>
        <rFont val="Arial"/>
        <family val="2"/>
      </rPr>
      <t>Supply and install of a heavy duty high security fence for:</t>
    </r>
    <r>
      <rPr>
        <sz val="9"/>
        <rFont val="Arial"/>
        <family val="2"/>
      </rPr>
      <t xml:space="preserve">
Panels: To be 3305mm wide, 4mm allu galvanised with polymetic 6000 "Black" coating, aperture size (centres) shall be 76.2mm x 12.7mm, reinforced with 4 x 50mm deep ‘V’ formation horizontal recessed bands (rigidity), 2 x 75mm 70° flanges along sides (internal fixtures - all fixtures shall be on the inside of fence line), 1 x 30° flanges along toe and 1 x 90° flanges top (integrated rigid angle) with 100mm high shark tooth type spike rails bolted to 50mm wide mesh and flange bent along top of fence 
Posts: To be comprising of a allu galvanised with polymetic 6000 "Black" coating, tapering from 85mm to 45mm with a depth of 85mm complete 
Panel to post shall have a flush panel post finish, be affixed to post over 48 line wires using 8 x Double bolt comb clamps and 8 x Single bolt comb clamps with 24 x Anti vandal bolts. Including post footings (600mm x 400m2 @ 15MPa concrete), excavations and backfilling.
2100mm high panels and 2700mm high posts 
</t>
    </r>
  </si>
  <si>
    <r>
      <rPr>
        <b/>
        <sz val="9"/>
        <rFont val="Arial"/>
        <family val="2"/>
      </rPr>
      <t>Supply and install of 600mm deep Anti-Burrow 3mm mesh extension</t>
    </r>
    <r>
      <rPr>
        <sz val="9"/>
        <rFont val="Arial"/>
        <family val="2"/>
      </rPr>
      <t xml:space="preserve"> hot dipped galvanised and bitumen coating for sections where localised farrows may occur.</t>
    </r>
  </si>
  <si>
    <r>
      <rPr>
        <b/>
        <sz val="9"/>
        <rFont val="Arial"/>
        <family val="2"/>
      </rPr>
      <t>Supply and install new heavy duty sliding vehicular security gate for</t>
    </r>
    <r>
      <rPr>
        <sz val="9"/>
        <rFont val="Arial"/>
        <family val="2"/>
      </rPr>
      <t xml:space="preserve">: Complete with 4mm allu galvanised and polymetic 6000 "Black" coating, panel aperture centres at 76,2mm x 12,7mm incorporated into gate frame, including all excavations, demolish and disposal of surplus apron and/or
kerb material, construct of new 500mm x 500mm (24MPa) apron with steel track, locking gate post, guidepost with cross brace, including vertical plate restricting the lifting of the gate from the rail with heavy duty pad lockable facility and cover restricting lock tampering as per suppliers specification. Any remedial work required with regards to finishing and interface between the road surface and concrete apron to be included. </t>
    </r>
  </si>
  <si>
    <r>
      <rPr>
        <b/>
        <sz val="9"/>
        <rFont val="Arial"/>
        <family val="2"/>
      </rPr>
      <t>Supply and install new heavy duty single leaf pedestrian swing security gate for:</t>
    </r>
    <r>
      <rPr>
        <sz val="9"/>
        <rFont val="Arial"/>
        <family val="2"/>
      </rPr>
      <t xml:space="preserve">
Complete with 4mm allu galvanised and polymetic 6000 "Black" coating, panel aperture centres at 76,2mm x 12,7mm incorporated into gate frame, including all excavations, demolish and disposal of surplus material, locking gate posts, all connections and joints shall be welded to form
rigid frames or assembled with corner fittings, hinges shall not twist or turn under the action of the gate and shall be so arranged that a closed gate cannot be lifted off the hinges to obtain entry. Gate to include heavy duty pad lockable facility and cover restricting lock tampering as per suppliers specification. Any remedial work required with regards to
finishing and shaping to be included. </t>
    </r>
  </si>
  <si>
    <r>
      <rPr>
        <b/>
        <sz val="9"/>
        <rFont val="Arial"/>
        <family val="2"/>
      </rPr>
      <t>Electric Gate Motors</t>
    </r>
    <r>
      <rPr>
        <sz val="9"/>
        <rFont val="Arial"/>
        <family val="2"/>
      </rPr>
      <t xml:space="preserve">
Remove and reinstall of existing electric gate motor, ncluding safe keeping of the motor, protection of any existing cables and wires during construction and reconnection of all electrical components and providing of a master electrician certificate after the new gate has been installed.
Supply and install of a new Gate motor for: Including excavations, concrete plinth, theft resistant cage and one remote - Electrically operated (or equal approved) motor </t>
    </r>
  </si>
  <si>
    <r>
      <rPr>
        <b/>
        <sz val="9"/>
        <rFont val="Arial"/>
        <family val="2"/>
      </rPr>
      <t>Power Supply</t>
    </r>
    <r>
      <rPr>
        <sz val="9"/>
        <rFont val="Arial"/>
        <family val="2"/>
      </rPr>
      <t xml:space="preserve">
steel squire tubing post, suitable 20A CB mounted and designated at local including 50m Power Supply Cable (6 sq. mm) X 3 Core PVC/Wire armoured coper cable) with terminations, lockable galvanised steel external weather
proof isolator box mounted on galvanised steel squire tubing post, suitable 20A CB mounted and designated at local distribution board/kiosk protected with galvanised steel kicker pipe and saddles. Master electrician certificate
of compliance to be provided.
Supply and install of power supply for solar operated gate motor, as per suppliers specification and in line with warranty conditions, including battery and lockable galvanised steel security box 
</t>
    </r>
  </si>
  <si>
    <t>ALTERATIONS</t>
  </si>
  <si>
    <t>REMOVALS</t>
  </si>
  <si>
    <t>Carefully demolish a 1m high x 1m long one brick wall and cart away from site.</t>
  </si>
  <si>
    <t>Remove from room a 0.7m long x 1m high steel safe, three steel zinks with frame, a 2.6m high x 3m long wooden cabinet and store on site.</t>
  </si>
  <si>
    <t>item</t>
  </si>
  <si>
    <t>Carefully take down a 2558mm wide x 2543mm high timber frame with glass partition and cart away from site.</t>
  </si>
  <si>
    <t>Carefully take down a 4344mm long x 2950mm wide 1583mm high metal extractor fan and cart away from site.</t>
  </si>
  <si>
    <t xml:space="preserve">Remove defective vinyl floor tiles and cart away from site. </t>
  </si>
  <si>
    <t xml:space="preserve">Take up defective fitted carpeting and cart away from site.
</t>
  </si>
  <si>
    <t>Hacking off and removing glazed wall tiles and cart away from site.</t>
  </si>
  <si>
    <t xml:space="preserve">Excavations and trenching for sewer pipes must be at least 600mm deep and 300mm wide.Trenching must be properly dug to ensure proper execution of the work. </t>
  </si>
  <si>
    <t>SUPERSTRUCTURE</t>
  </si>
  <si>
    <t>Brickwork of NFP bricks in Class 11 mortar</t>
  </si>
  <si>
    <t>MASONRY</t>
  </si>
  <si>
    <t>Carefully take down steel double security gate with fixed panel ( 1485mm wide x 3561mm high) and store on site for re-use.</t>
  </si>
  <si>
    <t>BRICKWORK SUNDRIES</t>
  </si>
  <si>
    <t>150mm Wide brick reinforcement built in horizontally</t>
  </si>
  <si>
    <t>One brick wall of NFP bricks in Class 11 mortar</t>
  </si>
  <si>
    <t>FORMING TOOTHINGS AND BONDING</t>
  </si>
  <si>
    <t xml:space="preserve">Forming bonding new brickwork to existing, cutting three half brick courses and leaving an equal number.Toothing means cutting out a brick in every alternative course. When joining face brickwork onto existing, this method is used as it is very necessary to maintain the bond. The joints must however be filled properly, especially the upper joints of each.
</t>
  </si>
  <si>
    <t>REPAIR ROOF LEAKAGES</t>
  </si>
  <si>
    <t xml:space="preserve">SHEET METAL FLASHING
</t>
  </si>
  <si>
    <t xml:space="preserve">Replace defective sidewall flashing with a new 0,55mm thick x 462mm girth approved galvanized metal flashings and accessories. Clips and Fixtite stitching screws to be used to fix flashings to sheeting at Registry building.
</t>
  </si>
  <si>
    <t>m²</t>
  </si>
  <si>
    <t>CARPENTRY AND JOINERY</t>
  </si>
  <si>
    <t>REPAIRS TO TIMBER ROOF TRUSS CONSTRUCTION</t>
  </si>
  <si>
    <t xml:space="preserve">Where components of the wooden roof construction are replaced they must be taken out and removed and replaced in “Merchantable Grade” South African Pine complying with the requirements of SABS Specifications for Stress-Graded Softwood General Structural Timber, S.A.B.S.563.During the replacement of components of the roof construction the rest of the roof construction must be supported. Where roofs have sagged they must be realigned including the supply of additional bearers, struts, etc.All roof timbers are to be treated in accordance with the requirements for Class C preservatives as laid down in the SABS Code of Practice for Preservative Treatment of Timber, S.A.B.S.05. Roof trusses are to be properly constructed, lapped at all junctions and spiked together with ends of nails crimped over and each intersection bolted with 10mm diameter bolts. Feet of trusses are to be secured with 1,6mm galvanized mild steel straps 38mm wide and 900mm girth wrapped around roof timbers and spiked to plates. Purlins must be in long lengths continuous over at least three rafters, set on edge, securely spiked to rafters and each intersection of purlin and rafter must be tied together with and including 4mm diameter galvanized wire tie 750mm long wrapped around rafter and purlin, tightly drawn up and twisted. </t>
  </si>
  <si>
    <t>Replace existing defective 50mm x 76mm purlins with new including eave purlins of existing roof trusses.</t>
  </si>
  <si>
    <t>TIMBER DOORS, FRAMES, ETC.</t>
  </si>
  <si>
    <t xml:space="preserve">Supply and fit to frames new 1825mm x 2000mm single leaf meranti hardwood F.L and B flush back double rebated doors including weatherboard, hung on new hinges using new screws of a suitable length. New double door are to be fitted, with an even gap of 2mm around the outside of doors. Doors are to open and close freely without any obstruction and should not be hinge bound in any way.  </t>
  </si>
  <si>
    <t>Take down 1560mm wide x 2020mm high defective timber double door including steel door frame and cart away from site.</t>
  </si>
  <si>
    <t xml:space="preserve">Supply and install new 6.4mm thick "Gypsum" plaster board with 38x38mm brandering, install with longer lenghts to suit room, configurations with rhino board cover strips including 75mm cove cornice and fixed at right angles to timber brandering with all necessary accesories to strict manufacturer's specifications. </t>
  </si>
  <si>
    <r>
      <t>m</t>
    </r>
    <r>
      <rPr>
        <sz val="11"/>
        <color theme="1"/>
        <rFont val="Calibri"/>
        <family val="2"/>
      </rPr>
      <t>²</t>
    </r>
  </si>
  <si>
    <t>Take down damaged ceiling boards with brandering compleet including cornice and coverstrips and cart away from site.</t>
  </si>
  <si>
    <t>Create door opening to drywall partitioning GypWall Classic Ultrasteel 51mm x 35mm Stud Drywall(excludding door) in new  drywall.</t>
  </si>
  <si>
    <t>Construct a fixed (12000mm long x 3580mm) with drywall above door openings (1580mm high x 2400mm wide), screenwall - 2000mm high x 2400mm wide, GypWall Classic Ultrasteel 51mm x 35mm Stud Drywall, perpendicular to both sides of walls. Cavity wall infill will be 50mm glasswool insulation. Use “Rhinoboard Soundbloc 12,5mm” (Taper) or similar for cladding of frame. Use fine tread Phosphorous coated screws, spaced at 220mm intervals to fasten plaster boards to wall frames. Supply and fit galvanized edge strips around drywall partition on both sides and ontop of drywall partition. Location: New gents and ladies toilet cubicles and one handwash basin area.</t>
  </si>
  <si>
    <t>Construct a fixed 8000mm long x 3580mm high GypWall Classic Ultrasteel 51mm x 35mm Stud Drywall, perpendicular to both sides of walls. Cavity wall infill will be 50mm glasswool insulation. Use “Rhinoboard Soundbloc 12,5mm” (Taper) or similar for cladding of frame. Use fine tread Phosphorous coated screws, spaced at 220mm intervals to fasten plaster boards to wall frames. Supply and fit galvanized edge strips around drywall partition on both sides and ontop of drywall partition.Location: New  kitchen</t>
  </si>
  <si>
    <t xml:space="preserve">                NAILED UP CEILING BOARDS</t>
  </si>
  <si>
    <t>Construct and fix to wall a 1600mm x 1600mm L-shape countertop with two rows of shelving.Dimensions: 900mm high x 500mm deep x ( 1600mm x 1600mm L-shape long). Use specifications as described above. Location: Reception office of Registry.</t>
  </si>
  <si>
    <t xml:space="preserve">Construct and securely fix to walls where directed using suitable hammer fasteners, new purpose made build-in cabinets manufactured in units with two doors each approximately of size 465mm (H) x 400mm deep x 1000mm long respectively and one 4 draw cabinet with countertop (The unit is to be constructed from 16mm thick “Commercial Chip White Melamine” internally covered at the back with 3.4mm white tempered masonite. Externally the doors and exposed sides of units are to be manufactured from 16mm “Natural Oak” Supa-wood. All internal components such as sides and centre uprights are to be grooved with a router approximately 16mm wide x 5mm deep to house shelves, top and base members and glued with cold alkaline wood glue prior to assembly. (No plastic corner blocks will be accepted). All exposed edges of internal construction must be finished with a 2mm machined PVC edge of colour to match external finish as well as all exposed door edges and sides with the same of colour to match the natural oak. All screw heads etc where fixing had taken place through the face of unit, must be covered with a plastic cap of colour to match the finish being used. Supply all units complete with two concealed hinges per door, 150mm satin chrome bar handles, three lever cupboard locks complete with two keys each, escutcheon plates etc as well as any other accessory that may be required to render the unit complete. The countertop should be a 600mm wide x 32mm thick Black Marble postformed Formica board (edge trimmed). Provide 60mm diameter holes trimmed with cable grommets in work top at every workstation.Supply and install against wall in a position that will be directed on site, new B.I.C’s including countertop with 4 draw cabinet per workstation as follows: 3m lenght ; 4m lenght ; 5m lenght.
</t>
  </si>
  <si>
    <t xml:space="preserve">Construct and securely fix to walls where directed using suitable hammer fasteners, new purpose made built in kitchen cupboards manufactured in units with two doors each. Floor cupboards approximately of size 833mm wide x 720mm high x .560mm deep each consisting of packing space. Construct five units, only one section of the units must have a drawer unit with a width of 400mm. Each unit is to be constructed from 16mm thick “Commercial Chip White Melamine” internally covered at the back with 3.4mm white tempered masonite. Externally the doors and exposed sides of units are to be manufactured from 16mm “Natural Oak” Supa-wood. All internal components such as sides and centre uprights are to be grooved with a router approximately 16mm wide x 5mm deep to house shelves, top and base members and glued with cold alkaline wood glue prior to assembly. (No plastic corner blocks will be accepted) .The base of each unit (skirting) must be approximately 165mm high comprising of 16mm thick plain chip board fitted to the respective specified lengths. Skirting should be tiled measured elsewhere. All exposed edges of internal construction must be finished with a 2mm machined PVC edge of color to match external finish as well as all exposed door edges and sides with the same of color to match the natural oak. All screw heads etc where fixing had taken place through the face of unit, must be covered with a plastic cap of color to match the finish being used. Supply all units complete with two concealed hinges per door, 150mm satin chrome bar pull handles etc as well as any other accessory that may be required to render the unit complete.Supply and fit 600mm (W) x 4165mm (L) x 32mm thick “Formica Lifeseal Worktop” of suitable color to build in kitchen cupboards. Work counter should also be fitted with a drop-on sink measured elsewhere. Supply and install new built in kitchen cupboards against wall in a position in the new kitchen of Registry.
</t>
  </si>
  <si>
    <t>FLOOR COVERINGS, WALL LININGS, ETC.</t>
  </si>
  <si>
    <t>SUPPLY AND LAY NEW VINYL FLOOR SHEETING</t>
  </si>
  <si>
    <t>Sand or level any imperfections on concrete subfloor. Filling in dips or scars with a self-leveling compound, patching concrete, or thinset mortar or sanding down bumps in the concrete. Use your level to check for subfloor imperfections. Flexible vinyl (PVC) floor sheeting shall comply with the requirements of SABS 786. The flooring shall be of marbled pattern and of approved colour and of thickness specified. Vinyl sheeting shall be laid in strict accordance with the manufacturer’s instructions on a perfectly dry and clean screeded surface using an adhesive supplied or recommended by the manufacturer of flooring material and rolled with a suitable roller to ensure complete adhesion of the material. The flooring shall be cut where required and neatly fitted against floors,walls - 150mm high,thresholds, etc… Sheet flooring shall be in standard widths and of 2.5mm thickness, with cut sheets at sides of floors as necessary. Joints shall be butted, scribed and heat welded in matching colour, ensuring that the welding rod bonds to more than 70% of the sheet thickness. Apply two sealer coats and one coat of polish.Apply two sealer coats and one coat of polish.</t>
  </si>
  <si>
    <t>LOCKS AND FURNITURE</t>
  </si>
  <si>
    <t xml:space="preserve">Supply and install a new rebate coversion set door lock of double rebated timber doors with new chrome plated SABS approved locks. Locks are to be similar or equal to that supplied by “Solid or Union. </t>
  </si>
  <si>
    <t>Supply and install chrome plated indicator lock for new toilet cubicle door at gents and ladies toilets.</t>
  </si>
  <si>
    <t>Provide and fit a new approved chromium-plated  toilet paper holder, fixed to wall with 32mm chromium plated round headed screws or similar approved, to plugs in wall at gents and ladies toilets.</t>
  </si>
  <si>
    <t>Supply and fit 150mm CP bow handles to new internal doors at the new staff toilets. Two handles per door.</t>
  </si>
  <si>
    <t>150 X 150 X 2mm Thick plastic legend plates with photo luminescent signs for gents and ladies toilets.</t>
  </si>
  <si>
    <t>Supply and install new 38mm rubber door stop plugged to floor at new toilet cubicle doors, kitchen door, double door and new office door.</t>
  </si>
  <si>
    <t>25mm Diameter chromium plated towel rail 900mm long including end brackets at handwash basin of new ladies and gents toilets.</t>
  </si>
  <si>
    <t>Supply and weld a new SABS approved heavy duty ultra lock with keys to existing double security gate.</t>
  </si>
  <si>
    <t>METALWORK</t>
  </si>
  <si>
    <t>SUPPLY AND FIT  NEW WORKSTATIONS WITH BUILD IN CABINETS</t>
  </si>
  <si>
    <t>SUPPLY AND FIT NEW BUILD IN CABINETS AT NEW KITCHEN</t>
  </si>
  <si>
    <t xml:space="preserve">SUPPLY AND FIT NEW BUILD-IN COUNTERTOP </t>
  </si>
  <si>
    <t xml:space="preserve">Supply and install new aluminium venetian blinds to existing window frames as follows; Dimensions: 3304mm wide x 1328mm high ; 3683mm wide x 1328mm high; 10426mm wide x 1328mm high ;  2 x (625mm wide x 995mm high) ; 7 x (1486mm high x 995mm wide) ; 2 x (1250mm high x 995mm wide) </t>
  </si>
  <si>
    <t>PLASTERING</t>
  </si>
  <si>
    <t xml:space="preserve">One layer 4:1 steel floated cement plaster on new brickwork of internal walls </t>
  </si>
  <si>
    <t>TILING</t>
  </si>
  <si>
    <t>WALL TILING</t>
  </si>
  <si>
    <t>Repair plaster to walls where ceramic tiles where removed.</t>
  </si>
  <si>
    <t>200 X 150 X 5mm glazed ceramic tiles fixed with adhesive to plaster(plaster elsewhere) and flush pointed with tinted jointing compound. Location: Above kitchen sink and handwash basins of gents and ladies toilets</t>
  </si>
  <si>
    <t xml:space="preserve">Supply and hang on new two mild steel hinged using 40mm mild steel wood screws, new 813 x 2032mm Semi-Solid Sapele Veneered doors at ladies and gents toilet cubicles. Neatly hung with a 3mm gap all round. Doors are to open and close freely without any obstruction and should not be hinge bound in any way.  </t>
  </si>
  <si>
    <t xml:space="preserve">Supply and hang on new two mild steel hinged using 40mm mild steel wood screws, new 890 x 2032mm Semi-Solid Sapele Veneered door at main entrance of ladies and gents toilets. Neatly hung with a 3mm gap all round. Doors are to open and close freely without any obstruction and should not be hinge bound in any way.  </t>
  </si>
  <si>
    <t>Carefully demolish a 2.6m high x 3m long half brick wall including a 4m long x 1.5 m high half brick wall and cart away from site. Make good to face of wall.</t>
  </si>
  <si>
    <t>CONCRETE WORKS</t>
  </si>
  <si>
    <t>Hacking cooncrete floor and create a channel for the new waste water pipe</t>
  </si>
  <si>
    <t>Carefully break down one brickwall 1.34m wide x 2.7m high at the old cold storage and cart away from site</t>
  </si>
  <si>
    <t>220 x 75mm concrete lintels exceeding 1000mm and not exceeding 2000mm.</t>
  </si>
  <si>
    <t>no.</t>
  </si>
  <si>
    <t>Half brick wall of NFP bricks in Class 11 mortar</t>
  </si>
  <si>
    <t>75mm Wide brick reinforcement built in horizontally</t>
  </si>
  <si>
    <t>Replace timber door lock with a new SABS approved 3 lever mortice door lock, supplied complete with C.P furniture and two keys per lock. Lock are to be similar or equal to that supplied by “Solid or Union”.  Location: At new kitchen, new office and ladies and gents toilets.</t>
  </si>
  <si>
    <t>5.            WATERPROOFING</t>
  </si>
  <si>
    <t>One layer of 375 micron black polyethylene embossed damp proof course in walls</t>
  </si>
  <si>
    <t>6             ROOFING</t>
  </si>
  <si>
    <t>SUPPLY AND INSTALL A NEW ROLLER SHUTTER DOOR</t>
  </si>
  <si>
    <t>Remove socket outlets at existing positions at shown on site.</t>
  </si>
  <si>
    <t>Supply and install a1,2mm Single rebated frames suitable for one brick walls. Frame for door 813 x 2125mm high. Location: At new water pump room and irrigation control station.</t>
  </si>
  <si>
    <t>Supply and install a1,2mm Single rebated frames suitable for half brick walls. Door frame 813 x 2125mm high. Location: New toilets at ladies and gents toilets.</t>
  </si>
  <si>
    <t>Supply and install a SABS approved mild steel window frame, NE1. FX7 type, 654mm high x 533mm wide. Location: At new gents and ladies toilets.</t>
  </si>
  <si>
    <t xml:space="preserve">                SUPPLY AND INSTALL DRYWALL PARTITION</t>
  </si>
  <si>
    <t>Supply and install new suspended ceiling, not exceeding 1m below existing rhino board ceiling. New suspended ceiling is to be supplied complete with 2mm thick galvanized hanger wires or adjustable hangers, main-tees, cross tees and wall angles etc. or any additional material that may be needed to complete the work. Securely fix to walls along the borders using suitable hammer fasteners, full length 38mm x 38mm S.A pine brandering, properly leveled. On completion fix wall angles to brandering using suitable screws or clout nails, nailed or fixed at centres not exceeding 150mm. All T-Bars are to be fixed to wire hangers suspended from underside of existing ceiling construction through purpose made angle brackets securely screwed to brandering with 50mm self threading screws as no holes in existing ceilings are to be made in order to expose brandering for fixing of hangers. Allow for additional brandering to fixed in position where required to securely suspend new ceiling. All T-bars and wall angles are to be properly leveled and lined up before new 10mm thick gyprex plain white ceiling panels are installed. Panel size should not exceed 600mm x 1.2m and ceiling should have a finish height of approximately 2.5m.Location: New ladies and gents toilets</t>
  </si>
  <si>
    <t xml:space="preserve">                SUPPLY AND INSTALL SUSPENDED CEILING</t>
  </si>
  <si>
    <t xml:space="preserve">                   SANITARY FITTINGS</t>
  </si>
  <si>
    <r>
      <rPr>
        <u/>
        <sz val="11"/>
        <color theme="1"/>
        <rFont val="Arial"/>
        <family val="2"/>
      </rPr>
      <t>NOTE:</t>
    </r>
    <r>
      <rPr>
        <sz val="11"/>
        <color theme="1"/>
        <rFont val="Arial"/>
        <family val="2"/>
      </rPr>
      <t xml:space="preserve">
All sanitary fittings shall be in strict accordance with PW371 Specification of Materials and Methods to be used.Descriptions of all sanitary fittings shall be deemed to include sealing at junctions with all surfaces and worktops, etc.  with an approved silicone joint sealer. “Vaal Potteries” or other approved white vitreous china fittings
</t>
    </r>
  </si>
  <si>
    <t>Supply and fit a new steel peg stay cast knuckle(yellow, zinc finish), 200mm long.</t>
  </si>
  <si>
    <t>SUPPLY AND FIT NEW 15MM AND 20MM COPPER PIPES</t>
  </si>
  <si>
    <t>Allow for the chasing of copper pipe work into walls as required to supply new wash hand basins in gents and ladies toilets.</t>
  </si>
  <si>
    <t>Drill holes in walls at new ladies and gent’s toilets.</t>
  </si>
  <si>
    <t>Supply surface copper 22mm water pipes to cisterns at new gents and ladies toilets.</t>
  </si>
  <si>
    <t>Supply and lay new 15mm copper pipes in walls installed complete with all the necessary compression fittings required as well as all other fittings and fixtures that may be required to render the supply of water to all plumbing fixtures operational.</t>
  </si>
  <si>
    <t>Make good to all chased wall surfaces on completion and leave perfect in all trades.</t>
  </si>
  <si>
    <t>NB: Contractor to conduct a water test on copper supply pipes to check for leaks at joints etc, prior to the making good of wall surfaces.</t>
  </si>
  <si>
    <t>SUPPLY AND FIT NEW 50MM WASTE WATER PIPES</t>
  </si>
  <si>
    <t>Carefully chase in wall and floor respectively in gents and ladies toilets and insert new 50mm PVC waste water pipe complete with all the necessary fittings etc to which new basin and urinal waste will be connected. Allow to make good to surfaces on completion.</t>
  </si>
  <si>
    <t xml:space="preserve">               SUPPLY AND INSTALL UNDERGROUND AND SURFACE DRAIN PIPES</t>
  </si>
  <si>
    <t xml:space="preserve">Provide and adapt to existing underground sewer connection, new 110mm PVC pipes, stacks, 50mm P.V.C waste pipes, vent pipes complete with vent valves etc. Also provide new connections to four  W.C pans, two handwash basins and sink. Allow for alterations and making good of masonry walls where new pan, urinal and sink connections are made. The installation shall include the supply of all pipes, fittings and fixtures required to render the job complete. Install new 110mm and 50mm surface plumbing as described above. Leave plumbing installation perfectly operational and all pipes leak free. Location: new kitchen and toilets.
</t>
  </si>
  <si>
    <r>
      <t xml:space="preserve">Supply  and fit in position where directed, new approved wash hand basins supplied complete with” Mahogany” basin cabinet thoroughly and neatly sealed against walls using an approved silicone and fixed in position with fixing screws supplied.Installation shall include the supply of all necessary fittings including purpose made copper connectors, stop taps, C.P pop up waste and C.P traps etc as well as all other fittings and fixtures that may be required to render the job complete.Supply and fit new pre-manufactured basins complete with mahogany cabinet in new ladies and gents toilets.
</t>
    </r>
    <r>
      <rPr>
        <b/>
        <sz val="11"/>
        <rFont val="Arial"/>
        <family val="2"/>
      </rPr>
      <t>PRODUCT TYPE:</t>
    </r>
    <r>
      <rPr>
        <sz val="11"/>
        <rFont val="Arial"/>
        <family val="2"/>
      </rPr>
      <t xml:space="preserve"> WHI Berlin 650 Cabinet (Mahogany)  and Porcelain Basin
</t>
    </r>
    <r>
      <rPr>
        <b/>
        <sz val="11"/>
        <rFont val="Arial"/>
        <family val="2"/>
      </rPr>
      <t>SUPPLIER:</t>
    </r>
    <r>
      <rPr>
        <sz val="11"/>
        <rFont val="Arial"/>
        <family val="2"/>
      </rPr>
      <t xml:space="preserve"> CTM
Leave basins perfectly operational and leak free on completion.
</t>
    </r>
  </si>
  <si>
    <t>PROVIDE AND FIT NEW HANDWASH BASIN TAPS</t>
  </si>
  <si>
    <t xml:space="preserve">Supply and fit to basins new C.P centre basin mixers complete with purpose made copper connectors, stop taps as well as all other necessary fittings and fixtures(Hot water inlet is to be blanked off).Supply and fit a new basin type centre (cold water only) mixer equal or similar to that supplied by “Jade or Riviera” (CTM) fitted to basins.Leave all taps properly connected and perfectly operational and leak free on completion.
</t>
  </si>
  <si>
    <t>Panes exceeding 0, 1 square meter and not exceeding 0, 5 square meters.</t>
  </si>
  <si>
    <t xml:space="preserve">Window pane size: 654mm high x 533mm wide.                                         Location: Gents and Ladies toilets – quantity : 4
</t>
  </si>
  <si>
    <t xml:space="preserve">               TO STEEL PUTTY</t>
  </si>
  <si>
    <t xml:space="preserve">               4MM THICK OBSCURE GLASS</t>
  </si>
  <si>
    <t xml:space="preserve">                MIRRORS</t>
  </si>
  <si>
    <t xml:space="preserve">Size – 400mm 500mm x 5mm
Location: New gents toilets
</t>
  </si>
  <si>
    <t xml:space="preserve">Supply and fit a new thick Silvered float glass copper backed mirror mounted on and including 6mm hard board backing with painted edges all round and mirror with polished edges holed for and fixed with chromium plated dome capped mirror screws with rubber buffers to plugs in brickwork.
Location: size – 1800mm x 600mm x 5mm
Location: Ladies toilets
</t>
  </si>
  <si>
    <t xml:space="preserve">                SUPPLY AND INSTALL PRESSED STEEL DOORS AND FRAMES</t>
  </si>
  <si>
    <t xml:space="preserve">                SUPPLY AND FIT A DOUBLE BOWL SINK</t>
  </si>
  <si>
    <t xml:space="preserve">                ALUMINIUM VENETIAN BLINDS</t>
  </si>
  <si>
    <t xml:space="preserve">Supply and install a 750 x 400mm stainless steel drop on double bowl sink with draining boards each side including waste, trap, plug and C.P sink mixer in the new kitchen.Connect water supply, blank off warm water and fit waste pipes, leave everything leak free and operational.
</t>
  </si>
  <si>
    <t xml:space="preserve">                INTERNAL PAINTING</t>
  </si>
  <si>
    <t xml:space="preserve">                PAINT NEW CEILINGS</t>
  </si>
  <si>
    <t>Clean down, prepare for and apply one coat plaster primer, one universal undercoat and two coats of PVA Acrylic paint to newly installed ceilings where directed.</t>
  </si>
  <si>
    <t xml:space="preserve">                PAINT PAINTED CEILINGS</t>
  </si>
  <si>
    <t>Clean down, prepare for and apply one universal undercoat and two coats of PVA Acrylic paint to painted ceilings where directed.</t>
  </si>
  <si>
    <t xml:space="preserve">                PAINT PAINTED CONCRETE SOFFITS</t>
  </si>
  <si>
    <t>Clean down, prepare for and apply two coats of PVA Acrylic paint to painted concrete soffits where directed.</t>
  </si>
  <si>
    <t xml:space="preserve">Prepare painted wall surfaces by sanding down thoroughly. Clean down walls using and approved detergent rendering walls free from dirt and grease. All cracks are to be filled with approved crack filler and sanded down to a smooth and even surface flush with surrounding surfaces.  On completion apply one undercoat and two coats emulsion paint similar to “Dulux or Plascon” paint to walls where directed. 
</t>
  </si>
  <si>
    <t xml:space="preserve">              PAINT MASONRY WALLS WITH EMULSION PAINT</t>
  </si>
  <si>
    <t xml:space="preserve">              PAINT DRYWALL PARTITION WITH EMULSION PAINT</t>
  </si>
  <si>
    <t>Clean down walls and apply one coat plaster primer, one undercoat and two coats emulsion paint similar to “Dulux or Plascon” paint.</t>
  </si>
  <si>
    <t xml:space="preserve">              PAINT WINDOW FRAMES (HIGH GLOSS)</t>
  </si>
  <si>
    <t>Clean down, prepare for and apply one undercoat and two coats high gloss to window frames (both sides).</t>
  </si>
  <si>
    <t xml:space="preserve">              PAINT DOOR FRAMES WITH HIGH GLOSS</t>
  </si>
  <si>
    <t>Clean down, prepare for and apply one undercoat and two coats high gloss to door frames.</t>
  </si>
  <si>
    <t xml:space="preserve">Sand down, thoroughly clean, prepare for and apply two coats approved varnish to doors where directed on site.Allow for a 24 hour drying time between coats with doors lightly sanded between coats.
</t>
  </si>
  <si>
    <t>Clean down, prepare for and apply one undercoat and two coats high gloss to window sills (both sides).</t>
  </si>
  <si>
    <t xml:space="preserve">                COPINGS SILLS, ETC.</t>
  </si>
  <si>
    <t>Supply and install new 150mm (w) x 533mm (l) x 15mm thick fibre cement window sills. Before setting the sill in mortar, ensure that the metal lugs are firmly attached to the sill. Sills must be soaked in water prior to bedding. Where only a thin mortar bed is possible and lug cannot be fully embedded, pockets in the masonry should be provided to ensure adequate fixing.</t>
  </si>
  <si>
    <t xml:space="preserve">                SUPPLY AND WELD BURGLAR BARS TO NEWLY INSTALLED WINDOW FRAMES</t>
  </si>
  <si>
    <t>Construct buglar proofing to newl installed window frames by using 10mm round bars.</t>
  </si>
  <si>
    <t>Clean down, prepare for and apply one undercoat and two coats high gloss to stoneguards.</t>
  </si>
  <si>
    <t xml:space="preserve">                PAINT PAINTED STONEGUARDS</t>
  </si>
  <si>
    <t xml:space="preserve">                PAINT PAIINTED WINDOW SILLS</t>
  </si>
  <si>
    <t xml:space="preserve">                 VARNISH DOORS WITH HIGH GLOSS</t>
  </si>
  <si>
    <t>The contractors attention is drawn to the notes to tenderers “Occupational Health and Safety Act” with the full contents thereof as well as the Government Gazette No. 25207 (18 July 2003) and O.H &amp; S.  Specification is provided.  The total cost of the Health and Safety items must be priced under this clause as no additional claims will be entertained.</t>
  </si>
  <si>
    <t>Sum</t>
  </si>
  <si>
    <t>WATERPROOFING</t>
  </si>
  <si>
    <t>ROOFING</t>
  </si>
  <si>
    <t>CEILINGS</t>
  </si>
  <si>
    <t>FLOOR COVERING</t>
  </si>
  <si>
    <t>IRONMONGAREY</t>
  </si>
  <si>
    <t>PLUMBING AND DRAINAGE</t>
  </si>
  <si>
    <t>ELECTRICAL WORKS</t>
  </si>
  <si>
    <t>GLAZING</t>
  </si>
  <si>
    <t>OHS</t>
  </si>
  <si>
    <t>METAL SHELVING</t>
  </si>
  <si>
    <t>SUPPLY AND INSTALL HIGH DENSITY STEEL BULKFILERS</t>
  </si>
  <si>
    <t>Supply and install bulkfiler 7-bay unit, 400mm deep - 2350(H) x 3680(L) x 1080(W) : Stock code - SPKMBGP3404</t>
  </si>
  <si>
    <t>Supply and install bulkfiler 7-bay Tandem, 400mm deep - 2350(H) x 3680(L) x 2160(W) : Stock code - SPKMBGP3405</t>
  </si>
  <si>
    <t>Supply and install bulkfiler 5-bay unit, 400mm deep - 2350(H) x 2880(L) x 2160(W) : Stock code - SPKMBGP3409</t>
  </si>
  <si>
    <t>Supply and install bulkfiler 8-bay unit, 400mm deep - 2350(H) x 4060(L) x 1080(W) : Stock code - SPKMBGP3408</t>
  </si>
  <si>
    <t>Supply and install bulkfiler 8-bay Tandem, 400mm deep - 2350(H) x 4060(L) x 2160(W) : Stock code - SPKMBGP3410</t>
  </si>
  <si>
    <t>Supply and install a chain drive for 2m wide unit - only tandem units: Stock code - SPKMBGP3370</t>
  </si>
  <si>
    <t>Supply and install a standard shelf 400mm deep: Stock code - SPKMBGP3406</t>
  </si>
  <si>
    <t>Supply and install a shelf wire rack 400mm deep: Stock code - SPKMBGP3407</t>
  </si>
  <si>
    <t>Transport and installation to Kimberley: Stock code - SPKMBGP3411</t>
  </si>
  <si>
    <t>Item</t>
  </si>
  <si>
    <r>
      <t>m</t>
    </r>
    <r>
      <rPr>
        <sz val="11"/>
        <rFont val="Calibri"/>
        <family val="2"/>
      </rPr>
      <t>²</t>
    </r>
  </si>
  <si>
    <r>
      <rPr>
        <b/>
        <sz val="11"/>
        <rFont val="Arial"/>
        <family val="2"/>
      </rPr>
      <t>FINISHING</t>
    </r>
    <r>
      <rPr>
        <sz val="11"/>
        <rFont val="Arial"/>
        <family val="2"/>
      </rPr>
      <t xml:space="preserve">
Trim, shape and compact on both sides after construction of the fence</t>
    </r>
  </si>
  <si>
    <r>
      <t>Thoroughly examine roof surfaces of building which will be directed on site. The contractor is to pay special attention internally where watermarks are evident on ceilings to locate leaks. All loose, missing or worn out roof screws are to be replaced, plug screw holes using an approved wood glue and fit new and longer roof screws including new washers and under cup washers. Holes in sheets are to be soldered. Similarly examine all ridging and make good where defective sections are located. Areas of roof that have been previously sealed must be carefully re-examined and all defective membranes should be removed and repaired as mentioned above. In addition to this, the contractor is to provide the Department with a written guarantee equivalent to one year starting from the date of final delivery.</t>
    </r>
    <r>
      <rPr>
        <b/>
        <sz val="11"/>
        <color theme="1"/>
        <rFont val="Arial"/>
        <family val="2"/>
      </rPr>
      <t xml:space="preserve"> </t>
    </r>
  </si>
  <si>
    <t>Compliance to Occupational Health and Safety Act and Regulations
The contractors attention is drawn to the notes to tenderers “Occupational Health and Safety Act” with the full contents thereof as well as the Government Gazette No. 25207 (18 July 2003) and O.H &amp; S.  Specification is provided.  The total cost of the Health and Safety items must be priced under this clause as no additional claims will be entertained.</t>
  </si>
  <si>
    <t>8              CEILINGS, PARTITIONS AND ACCESS FLOORING</t>
  </si>
  <si>
    <t xml:space="preserve">     10          IRONMONGAREY</t>
  </si>
  <si>
    <t xml:space="preserve">                 PROVIDE AND FIT NEW HANDWASH BASINS</t>
  </si>
  <si>
    <t xml:space="preserve">                 SUPPLY AND FIT NEW WATER CLOSET  SUITES (SEMI CLOSED) COMPLETE WITH CISTERN</t>
  </si>
  <si>
    <t>See attachement electrical works document</t>
  </si>
  <si>
    <t xml:space="preserve">Provide and fit new porcelain semi close couple water closets complete with cistern, flushing mechanisms as well as double flap toilet seats.Installation shall include the supply of all necessary fittings including purpose made copper connectors, C.P stop taps, PVC Pan connectors, collars etc including all other fittings and fixtures that may be required to render the job complete and suite operational.Connect cisterns to new water supply and pan to new pan connector, adapted as and where required using approved fittings that are to be supplied.Thoroughly prepare floor to receive new pan, chip and slush and thereafter bed the base of new pan using 3:1 cement mortar, and leave to set. In addition securely bolt new cistern to walls using suitable none ferrous fixing lugs supplied with cistern.
</t>
  </si>
  <si>
    <t xml:space="preserve">      15       ELECTRICAL WORKS</t>
  </si>
  <si>
    <t xml:space="preserve">    16       GLAZING</t>
  </si>
  <si>
    <t xml:space="preserve">   17         PAINTWORK</t>
  </si>
  <si>
    <t xml:space="preserve">      18         OCCUPATIONAL  HEALTH AND SAFETY</t>
  </si>
  <si>
    <t>SPECIFICATION - UNPRICED</t>
  </si>
  <si>
    <t xml:space="preserve">PAINTWORK  </t>
  </si>
  <si>
    <t>FRANCES  BAARD DISTRICT OFFICE - HADISON PARK</t>
  </si>
  <si>
    <t>MAINTENANCE - CORRECTIVE</t>
  </si>
  <si>
    <t>UPGRADING OF REGISTRY</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</si>
</sst>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R&quot;* #,##0.00_-;\-&quot;R&quot;* #,##0.00_-;_-&quot;R&quot;* &quot;-&quot;??_-;_-@_-"/>
    <numFmt numFmtId="164" formatCode="_ &quot;R&quot;\ * #,##0.00_ ;_ &quot;R&quot;\ * \-#,##0.00_ ;_ &quot;R&quot;\ * &quot;-&quot;??_ ;_ @_ "/>
    <numFmt numFmtId="165" formatCode="_-[$R-1C09]* #,##0_-;\-[$R-1C09]* #,##0_-;_-[$R-1C09]* &quot;-&quot;??_-;_-@_-"/>
  </numFmts>
  <fonts count="4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sz val="11"/>
      <name val="Arial"/>
      <family val="2"/>
    </font>
    <font>
      <u/>
      <sz val="11"/>
      <color theme="10"/>
      <name val="Calibri"/>
      <family val="2"/>
    </font>
    <font>
      <b/>
      <sz val="11"/>
      <color theme="1"/>
      <name val="Arial"/>
      <family val="2"/>
    </font>
    <font>
      <sz val="10"/>
      <name val="Arial"/>
      <family val="2"/>
    </font>
    <font>
      <sz val="12"/>
      <name val="Arial"/>
      <family val="2"/>
    </font>
    <font>
      <b/>
      <sz val="10"/>
      <name val="Arial"/>
      <family val="2"/>
    </font>
    <font>
      <b/>
      <sz val="11"/>
      <name val="Arial"/>
      <family val="2"/>
    </font>
    <font>
      <sz val="8"/>
      <color theme="1"/>
      <name val="Arial"/>
      <family val="2"/>
    </font>
    <font>
      <b/>
      <sz val="12"/>
      <color theme="1"/>
      <name val="Arial"/>
      <family val="2"/>
    </font>
    <font>
      <b/>
      <sz val="18"/>
      <color theme="0"/>
      <name val="Arial"/>
      <family val="2"/>
    </font>
    <font>
      <b/>
      <sz val="11"/>
      <color theme="0"/>
      <name val="Arial"/>
      <family val="2"/>
    </font>
    <font>
      <sz val="11"/>
      <color rgb="FF000000"/>
      <name val="Arial"/>
      <family val="2"/>
    </font>
    <font>
      <b/>
      <sz val="11"/>
      <color theme="0" tint="-0.249977111117893"/>
      <name val="Arial"/>
      <family val="2"/>
    </font>
    <font>
      <b/>
      <sz val="18"/>
      <color theme="8" tint="-0.499984740745262"/>
      <name val="Arial"/>
      <family val="2"/>
    </font>
    <font>
      <b/>
      <sz val="11"/>
      <color theme="8" tint="-0.499984740745262"/>
      <name val="Arial"/>
      <family val="2"/>
    </font>
    <font>
      <b/>
      <sz val="12"/>
      <color theme="0" tint="-0.249977111117893"/>
      <name val="Arial"/>
      <family val="2"/>
    </font>
    <font>
      <sz val="9"/>
      <color theme="1"/>
      <name val="Arial"/>
      <family val="2"/>
    </font>
    <font>
      <sz val="9"/>
      <name val="Arial"/>
      <family val="2"/>
    </font>
    <font>
      <sz val="9"/>
      <color rgb="FF000000"/>
      <name val="Arial"/>
      <family val="2"/>
    </font>
    <font>
      <b/>
      <sz val="9"/>
      <color theme="1"/>
      <name val="Arial"/>
      <family val="2"/>
    </font>
    <font>
      <sz val="9"/>
      <name val="Calibri"/>
      <family val="2"/>
    </font>
    <font>
      <b/>
      <sz val="9"/>
      <name val="Arial"/>
      <family val="2"/>
    </font>
    <font>
      <u/>
      <sz val="11"/>
      <color theme="10"/>
      <name val="Calibri"/>
      <family val="2"/>
      <scheme val="minor"/>
    </font>
    <font>
      <b/>
      <sz val="11"/>
      <color theme="1"/>
      <name val="Calibri"/>
      <family val="2"/>
      <scheme val="minor"/>
    </font>
    <font>
      <sz val="11"/>
      <color theme="1"/>
      <name val="Calibri"/>
      <family val="2"/>
    </font>
    <font>
      <u/>
      <sz val="11"/>
      <color theme="1"/>
      <name val="Arial"/>
      <family val="2"/>
    </font>
    <font>
      <sz val="11"/>
      <name val="Calibri"/>
      <family val="2"/>
    </font>
    <font>
      <u/>
      <sz val="11"/>
      <name val="Arial"/>
      <family val="2"/>
    </font>
    <font>
      <sz val="11"/>
      <color rgb="FF1A1A1A"/>
      <name val="Arial"/>
      <family val="2"/>
    </font>
  </fonts>
  <fills count="8">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215967"/>
        <bgColor indexed="64"/>
      </patternFill>
    </fill>
    <fill>
      <patternFill patternType="solid">
        <fgColor theme="0" tint="-0.499984740745262"/>
        <bgColor indexed="64"/>
      </patternFill>
    </fill>
  </fills>
  <borders count="26">
    <border>
      <left/>
      <right/>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indexed="64"/>
      </right>
      <top/>
      <bottom/>
      <diagonal/>
    </border>
    <border>
      <left/>
      <right style="thin">
        <color indexed="64"/>
      </right>
      <top style="thin">
        <color indexed="64"/>
      </top>
      <bottom style="double">
        <color indexed="64"/>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s>
  <cellStyleXfs count="17">
    <xf numFmtId="0" fontId="0" fillId="0" borderId="0"/>
    <xf numFmtId="0" fontId="9" fillId="0" borderId="0"/>
    <xf numFmtId="0" fontId="12" fillId="0" borderId="0" applyNumberFormat="0" applyFill="0" applyBorder="0" applyAlignment="0" applyProtection="0">
      <alignment vertical="top"/>
      <protection locked="0"/>
    </xf>
    <xf numFmtId="0" fontId="14" fillId="0" borderId="0"/>
    <xf numFmtId="164" fontId="14" fillId="0" borderId="0" applyFont="0" applyFill="0" applyBorder="0" applyAlignment="0" applyProtection="0"/>
    <xf numFmtId="0" fontId="8" fillId="0" borderId="0"/>
    <xf numFmtId="9" fontId="8" fillId="0" borderId="0" applyFont="0" applyFill="0" applyBorder="0" applyAlignment="0" applyProtection="0"/>
    <xf numFmtId="0" fontId="7" fillId="0" borderId="0"/>
    <xf numFmtId="0" fontId="14" fillId="0" borderId="0"/>
    <xf numFmtId="0" fontId="6" fillId="0" borderId="0"/>
    <xf numFmtId="0" fontId="5" fillId="0" borderId="0"/>
    <xf numFmtId="0" fontId="4" fillId="0" borderId="0"/>
    <xf numFmtId="0" fontId="3" fillId="0" borderId="0"/>
    <xf numFmtId="0" fontId="2" fillId="0" borderId="0"/>
    <xf numFmtId="0" fontId="1" fillId="0" borderId="0"/>
    <xf numFmtId="0" fontId="33" fillId="0" borderId="0" applyNumberFormat="0" applyFill="0" applyBorder="0" applyAlignment="0" applyProtection="0"/>
    <xf numFmtId="9" fontId="1" fillId="0" borderId="0" applyFont="0" applyFill="0" applyBorder="0" applyAlignment="0" applyProtection="0"/>
  </cellStyleXfs>
  <cellXfs count="326">
    <xf numFmtId="0" fontId="0" fillId="0" borderId="0" xfId="0"/>
    <xf numFmtId="0" fontId="10" fillId="0" borderId="0" xfId="10" applyFont="1"/>
    <xf numFmtId="0" fontId="15" fillId="0" borderId="0" xfId="10" applyFont="1" applyFill="1" applyBorder="1" applyAlignment="1" applyProtection="1">
      <alignment vertical="center" wrapText="1"/>
      <protection locked="0"/>
    </xf>
    <xf numFmtId="0" fontId="10" fillId="0" borderId="2" xfId="10" applyFont="1" applyBorder="1"/>
    <xf numFmtId="0" fontId="13" fillId="0" borderId="0" xfId="10" applyFont="1" applyBorder="1" applyAlignment="1"/>
    <xf numFmtId="0" fontId="10" fillId="0" borderId="0" xfId="10" applyFont="1" applyBorder="1" applyAlignment="1"/>
    <xf numFmtId="0" fontId="10" fillId="0" borderId="0" xfId="10" applyFont="1" applyBorder="1"/>
    <xf numFmtId="0" fontId="13" fillId="0" borderId="0" xfId="10" applyFont="1"/>
    <xf numFmtId="0" fontId="19" fillId="0" borderId="0" xfId="10" applyFont="1" applyBorder="1" applyAlignment="1"/>
    <xf numFmtId="0" fontId="10" fillId="0" borderId="0" xfId="12" applyFont="1" applyAlignment="1">
      <alignment vertical="center"/>
    </xf>
    <xf numFmtId="0" fontId="10" fillId="7" borderId="0" xfId="12" applyFont="1" applyFill="1" applyAlignment="1">
      <alignment vertical="center"/>
    </xf>
    <xf numFmtId="0" fontId="10" fillId="0" borderId="0" xfId="12" applyFont="1" applyAlignment="1">
      <alignment horizontal="left"/>
    </xf>
    <xf numFmtId="0" fontId="10" fillId="0" borderId="0" xfId="12" applyFont="1"/>
    <xf numFmtId="44" fontId="10" fillId="0" borderId="0" xfId="12" applyNumberFormat="1" applyFont="1"/>
    <xf numFmtId="0" fontId="21" fillId="6" borderId="3" xfId="12" applyFont="1" applyFill="1" applyBorder="1" applyAlignment="1">
      <alignment horizontal="left" vertical="center" wrapText="1"/>
    </xf>
    <xf numFmtId="0" fontId="21" fillId="6" borderId="3" xfId="12" applyFont="1" applyFill="1" applyBorder="1" applyAlignment="1">
      <alignment horizontal="justify" vertical="center" wrapText="1"/>
    </xf>
    <xf numFmtId="0" fontId="21" fillId="6" borderId="3" xfId="12" applyFont="1" applyFill="1" applyBorder="1" applyAlignment="1">
      <alignment vertical="center" wrapText="1"/>
    </xf>
    <xf numFmtId="44" fontId="21" fillId="6" borderId="3" xfId="12" applyNumberFormat="1" applyFont="1" applyFill="1" applyBorder="1" applyAlignment="1">
      <alignment vertical="center" wrapText="1"/>
    </xf>
    <xf numFmtId="0" fontId="10" fillId="0" borderId="0" xfId="12" applyFont="1" applyFill="1"/>
    <xf numFmtId="0" fontId="17" fillId="2" borderId="11" xfId="12" applyFont="1" applyFill="1" applyBorder="1" applyAlignment="1">
      <alignment horizontal="left" vertical="center" wrapText="1"/>
    </xf>
    <xf numFmtId="0" fontId="17" fillId="2" borderId="1" xfId="12" applyFont="1" applyFill="1" applyBorder="1" applyAlignment="1">
      <alignment vertical="center" wrapText="1"/>
    </xf>
    <xf numFmtId="0" fontId="17" fillId="2" borderId="12" xfId="12" applyFont="1" applyFill="1" applyBorder="1" applyAlignment="1">
      <alignment vertical="center" wrapText="1"/>
    </xf>
    <xf numFmtId="0" fontId="27" fillId="0" borderId="7" xfId="8" applyFont="1" applyBorder="1" applyAlignment="1">
      <alignment vertical="center"/>
    </xf>
    <xf numFmtId="0" fontId="28" fillId="0" borderId="16" xfId="8" applyFont="1" applyFill="1" applyBorder="1" applyAlignment="1">
      <alignment horizontal="left" vertical="center" wrapText="1"/>
    </xf>
    <xf numFmtId="0" fontId="28" fillId="0" borderId="17" xfId="8" applyFont="1" applyFill="1" applyBorder="1" applyAlignment="1">
      <alignment horizontal="left" vertical="center" wrapText="1"/>
    </xf>
    <xf numFmtId="3" fontId="29" fillId="0" borderId="17" xfId="8" applyNumberFormat="1" applyFont="1" applyFill="1" applyBorder="1" applyAlignment="1">
      <alignment horizontal="left" vertical="center" shrinkToFit="1"/>
    </xf>
    <xf numFmtId="44" fontId="28" fillId="0" borderId="17" xfId="8" applyNumberFormat="1" applyFont="1" applyFill="1" applyBorder="1" applyAlignment="1">
      <alignment horizontal="left" vertical="center" wrapText="1"/>
    </xf>
    <xf numFmtId="44" fontId="28" fillId="0" borderId="18" xfId="8" applyNumberFormat="1" applyFont="1" applyFill="1" applyBorder="1" applyAlignment="1">
      <alignment horizontal="left" vertical="center" wrapText="1"/>
    </xf>
    <xf numFmtId="0" fontId="18" fillId="0" borderId="0" xfId="8" applyFont="1" applyAlignment="1">
      <alignment horizontal="left" vertical="center"/>
    </xf>
    <xf numFmtId="0" fontId="27" fillId="5" borderId="1" xfId="8" applyFont="1" applyFill="1" applyBorder="1" applyAlignment="1">
      <alignment horizontal="left" vertical="center" wrapText="1"/>
    </xf>
    <xf numFmtId="0" fontId="27" fillId="5" borderId="1" xfId="8" applyFont="1" applyFill="1" applyBorder="1" applyAlignment="1">
      <alignment horizontal="center" vertical="center"/>
    </xf>
    <xf numFmtId="164" fontId="27" fillId="5" borderId="12" xfId="8" applyNumberFormat="1" applyFont="1" applyFill="1" applyBorder="1" applyAlignment="1">
      <alignment horizontal="left" vertical="center"/>
    </xf>
    <xf numFmtId="164" fontId="30" fillId="5" borderId="19" xfId="8" applyNumberFormat="1" applyFont="1" applyFill="1" applyBorder="1" applyAlignment="1">
      <alignment horizontal="left" vertical="center"/>
    </xf>
    <xf numFmtId="1" fontId="29" fillId="0" borderId="17" xfId="8" applyNumberFormat="1" applyFont="1" applyFill="1" applyBorder="1" applyAlignment="1">
      <alignment horizontal="left" vertical="center" shrinkToFit="1"/>
    </xf>
    <xf numFmtId="0" fontId="10" fillId="0" borderId="0" xfId="12" applyFont="1" applyBorder="1" applyAlignment="1">
      <alignment vertical="center" wrapText="1"/>
    </xf>
    <xf numFmtId="44" fontId="10" fillId="0" borderId="0" xfId="12" applyNumberFormat="1" applyFont="1" applyBorder="1" applyAlignment="1">
      <alignment vertical="center" wrapText="1"/>
    </xf>
    <xf numFmtId="0" fontId="10" fillId="0" borderId="0" xfId="12" applyFont="1" applyBorder="1" applyAlignment="1">
      <alignment vertical="top" wrapText="1"/>
    </xf>
    <xf numFmtId="0" fontId="22" fillId="0" borderId="0" xfId="12" applyFont="1" applyBorder="1" applyAlignment="1">
      <alignment vertical="center" wrapText="1"/>
    </xf>
    <xf numFmtId="0" fontId="10" fillId="0" borderId="3" xfId="12" applyFont="1" applyBorder="1" applyAlignment="1">
      <alignment horizontal="left" vertical="center"/>
    </xf>
    <xf numFmtId="44" fontId="10" fillId="0" borderId="3" xfId="12" applyNumberFormat="1" applyFont="1" applyBorder="1" applyAlignment="1">
      <alignment horizontal="right" vertical="center" wrapText="1" indent="1"/>
    </xf>
    <xf numFmtId="44" fontId="13" fillId="5" borderId="3" xfId="12" applyNumberFormat="1" applyFont="1" applyFill="1" applyBorder="1" applyAlignment="1">
      <alignment horizontal="right" vertical="center" wrapText="1" indent="1"/>
    </xf>
    <xf numFmtId="0" fontId="10" fillId="5" borderId="0" xfId="12" applyFont="1" applyFill="1"/>
    <xf numFmtId="44" fontId="13" fillId="4" borderId="3" xfId="12" applyNumberFormat="1" applyFont="1" applyFill="1" applyBorder="1" applyAlignment="1">
      <alignment horizontal="right" vertical="center" wrapText="1" indent="1"/>
    </xf>
    <xf numFmtId="0" fontId="13" fillId="4" borderId="0" xfId="12" applyFont="1" applyFill="1"/>
    <xf numFmtId="165" fontId="10" fillId="0" borderId="0" xfId="12" applyNumberFormat="1" applyFont="1"/>
    <xf numFmtId="0" fontId="21" fillId="6" borderId="13" xfId="12" applyFont="1" applyFill="1" applyBorder="1" applyAlignment="1">
      <alignment horizontal="left" vertical="center" wrapText="1"/>
    </xf>
    <xf numFmtId="0" fontId="21" fillId="6" borderId="13" xfId="12" applyFont="1" applyFill="1" applyBorder="1" applyAlignment="1">
      <alignment horizontal="justify" vertical="center" wrapText="1"/>
    </xf>
    <xf numFmtId="0" fontId="21" fillId="6" borderId="13" xfId="12" applyFont="1" applyFill="1" applyBorder="1" applyAlignment="1">
      <alignment vertical="center" wrapText="1"/>
    </xf>
    <xf numFmtId="44" fontId="21" fillId="6" borderId="13" xfId="12" applyNumberFormat="1" applyFont="1" applyFill="1" applyBorder="1" applyAlignment="1">
      <alignment vertical="center" wrapText="1"/>
    </xf>
    <xf numFmtId="0" fontId="17" fillId="2" borderId="2" xfId="12" applyFont="1" applyFill="1" applyBorder="1" applyAlignment="1">
      <alignment vertical="center" wrapText="1"/>
    </xf>
    <xf numFmtId="0" fontId="17" fillId="2" borderId="9" xfId="12" applyFont="1" applyFill="1" applyBorder="1" applyAlignment="1">
      <alignment horizontal="left" vertical="center" wrapText="1"/>
    </xf>
    <xf numFmtId="0" fontId="17" fillId="2" borderId="10" xfId="12" applyFont="1" applyFill="1" applyBorder="1" applyAlignment="1">
      <alignment vertical="center" wrapText="1"/>
    </xf>
    <xf numFmtId="0" fontId="34" fillId="2" borderId="3" xfId="0" applyFont="1" applyFill="1" applyBorder="1" applyAlignment="1">
      <alignment horizontal="left" vertical="top"/>
    </xf>
    <xf numFmtId="0" fontId="34" fillId="5" borderId="1" xfId="0" applyFont="1" applyFill="1" applyBorder="1" applyAlignment="1"/>
    <xf numFmtId="44" fontId="10" fillId="5" borderId="3" xfId="12" applyNumberFormat="1" applyFont="1" applyFill="1" applyBorder="1" applyAlignment="1">
      <alignment vertical="center" wrapText="1"/>
    </xf>
    <xf numFmtId="0" fontId="10" fillId="0" borderId="2" xfId="0" applyFont="1" applyBorder="1" applyAlignment="1">
      <alignment vertical="center" wrapText="1"/>
    </xf>
    <xf numFmtId="0" fontId="10" fillId="0" borderId="3" xfId="8" applyFont="1" applyFill="1" applyBorder="1" applyAlignment="1">
      <alignment wrapText="1"/>
    </xf>
    <xf numFmtId="0" fontId="17" fillId="2" borderId="1" xfId="12" applyFont="1" applyFill="1" applyBorder="1" applyAlignment="1">
      <alignment horizontal="left" vertical="center" wrapText="1"/>
    </xf>
    <xf numFmtId="0" fontId="10" fillId="0" borderId="3" xfId="0" applyFont="1" applyBorder="1" applyAlignment="1">
      <alignment vertical="center" wrapText="1"/>
    </xf>
    <xf numFmtId="0" fontId="10" fillId="2" borderId="3" xfId="12" applyFont="1" applyFill="1" applyBorder="1" applyAlignment="1">
      <alignment horizontal="left"/>
    </xf>
    <xf numFmtId="0" fontId="11" fillId="0" borderId="3" xfId="8" applyFont="1" applyBorder="1" applyAlignment="1">
      <alignment horizontal="center" vertical="center"/>
    </xf>
    <xf numFmtId="165" fontId="10" fillId="0" borderId="3" xfId="0" applyNumberFormat="1" applyFont="1" applyBorder="1" applyAlignment="1">
      <alignment vertical="center" wrapText="1"/>
    </xf>
    <xf numFmtId="0" fontId="17" fillId="2" borderId="2" xfId="0" applyFont="1" applyFill="1" applyBorder="1" applyAlignment="1">
      <alignment vertical="center"/>
    </xf>
    <xf numFmtId="0" fontId="10" fillId="0" borderId="3" xfId="12" applyFont="1" applyBorder="1" applyAlignment="1">
      <alignment horizontal="center" vertical="center"/>
    </xf>
    <xf numFmtId="0" fontId="10" fillId="0" borderId="0" xfId="0" applyFont="1" applyBorder="1" applyAlignment="1">
      <alignment vertical="center" wrapText="1"/>
    </xf>
    <xf numFmtId="0" fontId="10" fillId="0" borderId="0" xfId="0" applyFont="1" applyAlignment="1">
      <alignment vertical="top" wrapText="1"/>
    </xf>
    <xf numFmtId="0" fontId="10" fillId="0" borderId="12" xfId="0" applyFont="1" applyBorder="1" applyAlignment="1">
      <alignment vertical="top" wrapText="1"/>
    </xf>
    <xf numFmtId="0" fontId="10" fillId="0" borderId="12" xfId="0" applyFont="1" applyBorder="1" applyAlignment="1">
      <alignment vertical="center" wrapText="1"/>
    </xf>
    <xf numFmtId="0" fontId="10" fillId="0" borderId="3" xfId="12" applyFont="1" applyBorder="1" applyAlignment="1">
      <alignment horizontal="left"/>
    </xf>
    <xf numFmtId="0" fontId="22" fillId="0" borderId="11" xfId="0" applyFont="1" applyBorder="1" applyAlignment="1">
      <alignment vertical="center" wrapText="1"/>
    </xf>
    <xf numFmtId="0" fontId="10" fillId="0" borderId="0" xfId="12" applyFont="1" applyBorder="1" applyAlignment="1">
      <alignment horizontal="left"/>
    </xf>
    <xf numFmtId="165" fontId="10" fillId="0" borderId="0" xfId="0" applyNumberFormat="1" applyFont="1" applyBorder="1" applyAlignment="1">
      <alignment vertical="center" wrapText="1"/>
    </xf>
    <xf numFmtId="0" fontId="17" fillId="2" borderId="1" xfId="0" applyFont="1" applyFill="1" applyBorder="1" applyAlignment="1">
      <alignment vertical="center"/>
    </xf>
    <xf numFmtId="0" fontId="17" fillId="2" borderId="3" xfId="0" applyFont="1" applyFill="1" applyBorder="1" applyAlignment="1">
      <alignment vertical="center" wrapText="1"/>
    </xf>
    <xf numFmtId="0" fontId="10" fillId="0" borderId="3" xfId="8" applyFont="1" applyFill="1" applyBorder="1" applyAlignment="1">
      <alignment vertical="top" wrapText="1"/>
    </xf>
    <xf numFmtId="0" fontId="10" fillId="0" borderId="11" xfId="0" applyFont="1" applyBorder="1" applyAlignment="1">
      <alignment vertical="center" wrapText="1"/>
    </xf>
    <xf numFmtId="0" fontId="10" fillId="0" borderId="3" xfId="0" applyFont="1" applyBorder="1" applyAlignment="1">
      <alignment horizontal="center" vertical="center" wrapText="1"/>
    </xf>
    <xf numFmtId="0" fontId="10" fillId="0" borderId="0" xfId="0" applyFont="1" applyBorder="1" applyAlignment="1">
      <alignment horizontal="center" vertical="center" wrapText="1"/>
    </xf>
    <xf numFmtId="0" fontId="10" fillId="2" borderId="0" xfId="12" applyFont="1" applyFill="1" applyBorder="1" applyAlignment="1">
      <alignment horizontal="left"/>
    </xf>
    <xf numFmtId="0" fontId="10" fillId="0" borderId="14" xfId="8" applyFont="1" applyFill="1" applyBorder="1" applyAlignment="1">
      <alignment vertical="top" wrapText="1"/>
    </xf>
    <xf numFmtId="0" fontId="13" fillId="0" borderId="0" xfId="0" applyFont="1" applyBorder="1" applyAlignment="1">
      <alignment vertical="center" wrapText="1"/>
    </xf>
    <xf numFmtId="0" fontId="13" fillId="3" borderId="3" xfId="12" applyFont="1" applyFill="1" applyBorder="1" applyAlignment="1">
      <alignment horizontal="left" vertical="center"/>
    </xf>
    <xf numFmtId="0" fontId="10" fillId="3" borderId="3" xfId="12" applyFont="1" applyFill="1" applyBorder="1" applyAlignment="1">
      <alignment horizontal="left" vertical="center"/>
    </xf>
    <xf numFmtId="0" fontId="17" fillId="2" borderId="11"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13" fillId="5" borderId="1" xfId="0" applyFont="1" applyFill="1" applyBorder="1" applyAlignment="1">
      <alignment vertical="center" wrapText="1"/>
    </xf>
    <xf numFmtId="0" fontId="13" fillId="5" borderId="1" xfId="0" applyFont="1" applyFill="1" applyBorder="1" applyAlignment="1">
      <alignment horizontal="left" vertical="center" wrapText="1"/>
    </xf>
    <xf numFmtId="0" fontId="13" fillId="2" borderId="3" xfId="0" applyFont="1" applyFill="1" applyBorder="1" applyAlignment="1">
      <alignment vertical="center" wrapText="1"/>
    </xf>
    <xf numFmtId="0" fontId="17" fillId="2" borderId="11" xfId="12" applyFont="1" applyFill="1" applyBorder="1" applyAlignment="1">
      <alignment horizontal="left" vertical="center" wrapText="1"/>
    </xf>
    <xf numFmtId="0" fontId="10" fillId="0" borderId="3" xfId="12" applyFont="1" applyBorder="1" applyAlignment="1">
      <alignment vertical="center" wrapText="1"/>
    </xf>
    <xf numFmtId="0" fontId="17" fillId="2" borderId="1" xfId="0" applyFont="1" applyFill="1" applyBorder="1" applyAlignment="1">
      <alignment horizontal="left"/>
    </xf>
    <xf numFmtId="0" fontId="11" fillId="0" borderId="1" xfId="0" applyFont="1" applyBorder="1" applyAlignment="1">
      <alignment vertical="top" wrapText="1"/>
    </xf>
    <xf numFmtId="0" fontId="13" fillId="2" borderId="5" xfId="12" applyFont="1" applyFill="1" applyBorder="1" applyAlignment="1">
      <alignment horizontal="left"/>
    </xf>
    <xf numFmtId="0" fontId="10" fillId="3" borderId="3" xfId="0" applyFont="1" applyFill="1" applyBorder="1" applyAlignment="1">
      <alignment vertical="center" wrapText="1"/>
    </xf>
    <xf numFmtId="0" fontId="10" fillId="3" borderId="3" xfId="0" applyFont="1" applyFill="1" applyBorder="1" applyAlignment="1">
      <alignment horizontal="center" vertical="center" wrapText="1"/>
    </xf>
    <xf numFmtId="165" fontId="10" fillId="3" borderId="3" xfId="0" applyNumberFormat="1" applyFont="1" applyFill="1" applyBorder="1" applyAlignment="1">
      <alignment vertical="center" wrapText="1"/>
    </xf>
    <xf numFmtId="0" fontId="10" fillId="0" borderId="3" xfId="12" applyFont="1" applyBorder="1" applyAlignment="1">
      <alignment vertical="top" wrapText="1"/>
    </xf>
    <xf numFmtId="0" fontId="10" fillId="0" borderId="11" xfId="8" applyFont="1" applyFill="1" applyBorder="1" applyAlignment="1">
      <alignment vertical="top" wrapText="1"/>
    </xf>
    <xf numFmtId="0" fontId="13" fillId="2" borderId="11" xfId="0" applyFont="1" applyFill="1" applyBorder="1" applyAlignment="1">
      <alignment vertical="center" wrapText="1"/>
    </xf>
    <xf numFmtId="0" fontId="10" fillId="3" borderId="3" xfId="12" applyFont="1" applyFill="1" applyBorder="1" applyAlignment="1">
      <alignment horizontal="center" vertical="center"/>
    </xf>
    <xf numFmtId="2" fontId="10" fillId="0" borderId="3" xfId="12" applyNumberFormat="1" applyFont="1" applyBorder="1" applyAlignment="1">
      <alignment horizontal="center" vertical="center"/>
    </xf>
    <xf numFmtId="0" fontId="10" fillId="0" borderId="3" xfId="12" applyNumberFormat="1" applyFont="1" applyBorder="1" applyAlignment="1">
      <alignment horizontal="center" vertical="center"/>
    </xf>
    <xf numFmtId="0" fontId="10" fillId="0" borderId="2" xfId="12" applyFont="1" applyBorder="1" applyAlignment="1">
      <alignment horizontal="left"/>
    </xf>
    <xf numFmtId="0" fontId="10" fillId="5" borderId="1" xfId="0" applyFont="1" applyFill="1" applyBorder="1" applyAlignment="1">
      <alignment horizontal="left" vertical="center" wrapText="1"/>
    </xf>
    <xf numFmtId="0" fontId="11" fillId="0" borderId="3" xfId="8" applyFont="1" applyFill="1" applyBorder="1" applyAlignment="1">
      <alignment horizontal="left" vertical="center" wrapText="1"/>
    </xf>
    <xf numFmtId="3" fontId="22" fillId="0" borderId="3" xfId="8" applyNumberFormat="1" applyFont="1" applyFill="1" applyBorder="1" applyAlignment="1">
      <alignment horizontal="left" vertical="center" shrinkToFit="1"/>
    </xf>
    <xf numFmtId="44" fontId="11" fillId="0" borderId="3" xfId="8" applyNumberFormat="1" applyFont="1" applyFill="1" applyBorder="1" applyAlignment="1">
      <alignment horizontal="left" vertical="center" wrapText="1"/>
    </xf>
    <xf numFmtId="0" fontId="10" fillId="0" borderId="0" xfId="8" applyFont="1" applyAlignment="1">
      <alignment horizontal="left" vertical="center"/>
    </xf>
    <xf numFmtId="0" fontId="10" fillId="5" borderId="1" xfId="8" applyFont="1" applyFill="1" applyBorder="1" applyAlignment="1">
      <alignment horizontal="left" vertical="center" wrapText="1"/>
    </xf>
    <xf numFmtId="0" fontId="10" fillId="5" borderId="1" xfId="8" applyFont="1" applyFill="1" applyBorder="1" applyAlignment="1">
      <alignment horizontal="center" vertical="center"/>
    </xf>
    <xf numFmtId="164" fontId="10" fillId="5" borderId="12" xfId="8" applyNumberFormat="1" applyFont="1" applyFill="1" applyBorder="1" applyAlignment="1">
      <alignment horizontal="left" vertical="center"/>
    </xf>
    <xf numFmtId="164" fontId="13" fillId="5" borderId="19" xfId="8" applyNumberFormat="1" applyFont="1" applyFill="1" applyBorder="1" applyAlignment="1">
      <alignment horizontal="left" vertical="center"/>
    </xf>
    <xf numFmtId="0" fontId="10" fillId="0" borderId="3" xfId="8" applyFont="1" applyBorder="1" applyAlignment="1">
      <alignment horizontal="left" vertical="center"/>
    </xf>
    <xf numFmtId="44" fontId="11" fillId="0" borderId="11" xfId="8" applyNumberFormat="1" applyFont="1" applyFill="1" applyBorder="1" applyAlignment="1">
      <alignment horizontal="left" vertical="center" wrapText="1"/>
    </xf>
    <xf numFmtId="0" fontId="10" fillId="0" borderId="0" xfId="8" applyFont="1" applyBorder="1" applyAlignment="1">
      <alignment horizontal="left" vertical="center"/>
    </xf>
    <xf numFmtId="0" fontId="10" fillId="3" borderId="3" xfId="0" applyFont="1" applyFill="1" applyBorder="1" applyAlignment="1">
      <alignment horizontal="left" vertical="center" wrapText="1"/>
    </xf>
    <xf numFmtId="0" fontId="11" fillId="0" borderId="3" xfId="8" applyFont="1" applyFill="1" applyBorder="1" applyAlignment="1">
      <alignment horizontal="left" wrapText="1"/>
    </xf>
    <xf numFmtId="0" fontId="11" fillId="0" borderId="1" xfId="8" applyFont="1" applyFill="1" applyBorder="1" applyAlignment="1">
      <alignment horizontal="left" vertical="center" wrapText="1"/>
    </xf>
    <xf numFmtId="0" fontId="38" fillId="2" borderId="0" xfId="0" applyFont="1" applyFill="1" applyAlignment="1">
      <alignment vertical="center"/>
    </xf>
    <xf numFmtId="0" fontId="10" fillId="0" borderId="7" xfId="8" applyFont="1" applyBorder="1" applyAlignment="1">
      <alignment vertical="center"/>
    </xf>
    <xf numFmtId="0" fontId="11" fillId="3" borderId="15" xfId="0" applyFont="1" applyFill="1" applyBorder="1" applyAlignment="1">
      <alignment horizontal="justify" vertical="center"/>
    </xf>
    <xf numFmtId="0" fontId="11" fillId="0" borderId="17" xfId="8" applyFont="1" applyFill="1" applyBorder="1" applyAlignment="1">
      <alignment horizontal="left" vertical="center" wrapText="1"/>
    </xf>
    <xf numFmtId="3" fontId="22" fillId="0" borderId="17" xfId="8" applyNumberFormat="1" applyFont="1" applyFill="1" applyBorder="1" applyAlignment="1">
      <alignment horizontal="left" vertical="center" shrinkToFit="1"/>
    </xf>
    <xf numFmtId="44" fontId="11" fillId="0" borderId="17" xfId="8" applyNumberFormat="1" applyFont="1" applyFill="1" applyBorder="1" applyAlignment="1">
      <alignment horizontal="left" vertical="center" wrapText="1"/>
    </xf>
    <xf numFmtId="44" fontId="11" fillId="0" borderId="18" xfId="8" applyNumberFormat="1" applyFont="1" applyFill="1" applyBorder="1" applyAlignment="1">
      <alignment horizontal="left" vertical="center" wrapText="1"/>
    </xf>
    <xf numFmtId="0" fontId="11" fillId="0" borderId="16" xfId="8" applyFont="1" applyFill="1" applyBorder="1" applyAlignment="1">
      <alignment horizontal="left" vertical="center" wrapText="1"/>
    </xf>
    <xf numFmtId="0" fontId="38" fillId="2" borderId="1" xfId="0" applyFont="1" applyFill="1" applyBorder="1" applyAlignment="1">
      <alignment vertical="center"/>
    </xf>
    <xf numFmtId="0" fontId="11" fillId="0" borderId="23" xfId="8" applyFont="1" applyFill="1" applyBorder="1" applyAlignment="1">
      <alignment horizontal="left" vertical="center" wrapText="1"/>
    </xf>
    <xf numFmtId="0" fontId="11" fillId="0" borderId="24" xfId="8" applyFont="1" applyFill="1" applyBorder="1" applyAlignment="1">
      <alignment horizontal="left" vertical="center" wrapText="1"/>
    </xf>
    <xf numFmtId="3" fontId="22" fillId="0" borderId="24" xfId="8" applyNumberFormat="1" applyFont="1" applyFill="1" applyBorder="1" applyAlignment="1">
      <alignment horizontal="left" vertical="center" shrinkToFit="1"/>
    </xf>
    <xf numFmtId="44" fontId="11" fillId="0" borderId="24" xfId="8" applyNumberFormat="1" applyFont="1" applyFill="1" applyBorder="1" applyAlignment="1">
      <alignment horizontal="left" vertical="center" wrapText="1"/>
    </xf>
    <xf numFmtId="44" fontId="11" fillId="0" borderId="25" xfId="8" applyNumberFormat="1" applyFont="1" applyFill="1" applyBorder="1" applyAlignment="1">
      <alignment horizontal="left" vertical="center" wrapText="1"/>
    </xf>
    <xf numFmtId="0" fontId="11" fillId="0" borderId="20" xfId="8" applyFont="1" applyFill="1" applyBorder="1" applyAlignment="1">
      <alignment horizontal="left" vertical="center" wrapText="1"/>
    </xf>
    <xf numFmtId="0" fontId="11" fillId="0" borderId="21" xfId="8" applyFont="1" applyFill="1" applyBorder="1" applyAlignment="1">
      <alignment horizontal="left" vertical="center" wrapText="1"/>
    </xf>
    <xf numFmtId="3" fontId="22" fillId="0" borderId="21" xfId="8" applyNumberFormat="1" applyFont="1" applyFill="1" applyBorder="1" applyAlignment="1">
      <alignment horizontal="left" vertical="center" shrinkToFit="1"/>
    </xf>
    <xf numFmtId="44" fontId="11" fillId="0" borderId="21" xfId="8" applyNumberFormat="1" applyFont="1" applyFill="1" applyBorder="1" applyAlignment="1">
      <alignment horizontal="left" vertical="center" wrapText="1"/>
    </xf>
    <xf numFmtId="44" fontId="11" fillId="0" borderId="22" xfId="8" applyNumberFormat="1" applyFont="1" applyFill="1" applyBorder="1" applyAlignment="1">
      <alignment horizontal="left" vertical="center" wrapText="1"/>
    </xf>
    <xf numFmtId="0" fontId="11" fillId="0" borderId="1" xfId="0" applyFont="1" applyBorder="1" applyAlignment="1">
      <alignment vertical="center"/>
    </xf>
    <xf numFmtId="0" fontId="11" fillId="0" borderId="3" xfId="0" applyFont="1" applyBorder="1" applyAlignment="1">
      <alignment horizontal="center" vertical="center" wrapText="1"/>
    </xf>
    <xf numFmtId="0" fontId="11" fillId="0" borderId="0" xfId="0" applyFont="1" applyAlignment="1">
      <alignment vertical="top" wrapText="1"/>
    </xf>
    <xf numFmtId="0" fontId="13" fillId="3" borderId="7" xfId="8" applyFont="1" applyFill="1" applyBorder="1" applyAlignment="1">
      <alignment horizontal="left" vertical="center" wrapText="1"/>
    </xf>
    <xf numFmtId="0" fontId="13" fillId="3" borderId="0" xfId="8" applyFont="1" applyFill="1" applyBorder="1" applyAlignment="1">
      <alignment horizontal="left" vertical="center" wrapText="1"/>
    </xf>
    <xf numFmtId="0" fontId="10" fillId="3" borderId="0" xfId="8" applyFont="1" applyFill="1" applyBorder="1" applyAlignment="1">
      <alignment horizontal="left" vertical="center" wrapText="1"/>
    </xf>
    <xf numFmtId="0" fontId="10" fillId="3" borderId="0" xfId="8" applyFont="1" applyFill="1" applyBorder="1" applyAlignment="1">
      <alignment horizontal="center" vertical="center"/>
    </xf>
    <xf numFmtId="164" fontId="10" fillId="3" borderId="0" xfId="8" applyNumberFormat="1" applyFont="1" applyFill="1" applyBorder="1" applyAlignment="1">
      <alignment horizontal="left" vertical="center"/>
    </xf>
    <xf numFmtId="164" fontId="13" fillId="3" borderId="8" xfId="8" applyNumberFormat="1" applyFont="1" applyFill="1" applyBorder="1" applyAlignment="1">
      <alignment horizontal="left" vertical="center"/>
    </xf>
    <xf numFmtId="0" fontId="10" fillId="0" borderId="0" xfId="0" applyFont="1" applyAlignment="1">
      <alignment horizontal="left" vertical="top" wrapText="1" indent="1"/>
    </xf>
    <xf numFmtId="0" fontId="10" fillId="0" borderId="3" xfId="0" applyFont="1" applyBorder="1" applyAlignment="1">
      <alignment horizontal="left" vertical="top" wrapText="1"/>
    </xf>
    <xf numFmtId="0" fontId="11" fillId="2" borderId="3" xfId="0" applyFont="1" applyFill="1" applyBorder="1" applyAlignment="1">
      <alignment vertical="center"/>
    </xf>
    <xf numFmtId="0" fontId="10" fillId="0" borderId="15" xfId="0" applyFont="1" applyBorder="1" applyAlignment="1">
      <alignment vertical="top" wrapText="1"/>
    </xf>
    <xf numFmtId="0" fontId="11" fillId="0" borderId="5" xfId="8" applyFont="1" applyFill="1" applyBorder="1" applyAlignment="1">
      <alignment horizontal="left" vertical="center" wrapText="1"/>
    </xf>
    <xf numFmtId="3" fontId="22" fillId="0" borderId="5" xfId="8" applyNumberFormat="1" applyFont="1" applyFill="1" applyBorder="1" applyAlignment="1">
      <alignment horizontal="left" vertical="center" shrinkToFit="1"/>
    </xf>
    <xf numFmtId="44" fontId="11" fillId="0" borderId="5" xfId="8" applyNumberFormat="1" applyFont="1" applyFill="1" applyBorder="1" applyAlignment="1">
      <alignment horizontal="left" vertical="center" wrapText="1"/>
    </xf>
    <xf numFmtId="44" fontId="11" fillId="0" borderId="6" xfId="8" applyNumberFormat="1" applyFont="1" applyFill="1" applyBorder="1" applyAlignment="1">
      <alignment horizontal="left" vertical="center" wrapText="1"/>
    </xf>
    <xf numFmtId="0" fontId="11" fillId="2" borderId="3" xfId="0" applyFont="1" applyFill="1" applyBorder="1" applyAlignment="1">
      <alignment vertical="center" wrapText="1"/>
    </xf>
    <xf numFmtId="0" fontId="11" fillId="0" borderId="13" xfId="0" applyFont="1" applyBorder="1" applyAlignment="1">
      <alignment vertical="top" wrapText="1"/>
    </xf>
    <xf numFmtId="44" fontId="11" fillId="0" borderId="17" xfId="8" applyNumberFormat="1" applyFont="1" applyFill="1" applyBorder="1" applyAlignment="1">
      <alignment vertical="center" wrapText="1"/>
    </xf>
    <xf numFmtId="0" fontId="11" fillId="0" borderId="3" xfId="8" applyFont="1" applyFill="1" applyBorder="1" applyAlignment="1">
      <alignment vertical="top" wrapText="1"/>
    </xf>
    <xf numFmtId="3" fontId="22" fillId="0" borderId="1" xfId="8" applyNumberFormat="1" applyFont="1" applyFill="1" applyBorder="1" applyAlignment="1">
      <alignment horizontal="left" vertical="center" shrinkToFit="1"/>
    </xf>
    <xf numFmtId="44" fontId="11" fillId="0" borderId="1" xfId="8" applyNumberFormat="1" applyFont="1" applyFill="1" applyBorder="1" applyAlignment="1">
      <alignment horizontal="left" vertical="center" wrapText="1"/>
    </xf>
    <xf numFmtId="44" fontId="11" fillId="0" borderId="12" xfId="8" applyNumberFormat="1" applyFont="1" applyFill="1" applyBorder="1" applyAlignment="1">
      <alignment horizontal="left" vertical="center" wrapText="1"/>
    </xf>
    <xf numFmtId="0" fontId="10" fillId="0" borderId="3" xfId="0" applyFont="1" applyBorder="1" applyAlignment="1">
      <alignment vertical="top" wrapText="1"/>
    </xf>
    <xf numFmtId="0" fontId="10" fillId="0" borderId="15" xfId="0" applyFont="1" applyBorder="1" applyAlignment="1">
      <alignment horizontal="left" vertical="center" wrapText="1"/>
    </xf>
    <xf numFmtId="0" fontId="11" fillId="0" borderId="15" xfId="8" applyFont="1" applyBorder="1" applyAlignment="1">
      <alignment horizontal="center" vertical="center"/>
    </xf>
    <xf numFmtId="165" fontId="10" fillId="0" borderId="15" xfId="0" applyNumberFormat="1" applyFont="1" applyBorder="1" applyAlignment="1">
      <alignment vertical="center" wrapText="1"/>
    </xf>
    <xf numFmtId="0" fontId="10" fillId="0" borderId="9" xfId="8" applyFont="1" applyFill="1" applyBorder="1" applyAlignment="1">
      <alignment vertical="top" wrapText="1"/>
    </xf>
    <xf numFmtId="0" fontId="10" fillId="0" borderId="15" xfId="0" applyFont="1" applyBorder="1" applyAlignment="1">
      <alignment horizontal="center" vertical="center" wrapText="1"/>
    </xf>
    <xf numFmtId="0" fontId="39" fillId="0" borderId="3" xfId="0" applyFont="1" applyBorder="1" applyAlignment="1">
      <alignment vertical="top" wrapText="1"/>
    </xf>
    <xf numFmtId="0" fontId="11" fillId="0" borderId="3" xfId="0" applyFont="1" applyBorder="1" applyAlignment="1">
      <alignment vertical="center" wrapText="1"/>
    </xf>
    <xf numFmtId="0" fontId="11" fillId="0" borderId="3" xfId="0" applyFont="1" applyBorder="1" applyAlignment="1">
      <alignment wrapText="1"/>
    </xf>
    <xf numFmtId="0" fontId="11" fillId="2" borderId="1" xfId="0" applyFont="1" applyFill="1" applyBorder="1" applyAlignment="1">
      <alignment horizontal="left"/>
    </xf>
    <xf numFmtId="0" fontId="11" fillId="2" borderId="12" xfId="0" applyFont="1" applyFill="1" applyBorder="1" applyAlignment="1">
      <alignment horizontal="left"/>
    </xf>
    <xf numFmtId="0" fontId="11" fillId="0" borderId="3" xfId="0" applyFont="1" applyBorder="1" applyAlignment="1">
      <alignment horizontal="left" vertical="center" wrapText="1" indent="1"/>
    </xf>
    <xf numFmtId="0" fontId="11" fillId="0" borderId="0" xfId="0" applyFont="1" applyAlignment="1">
      <alignment horizontal="left" vertical="center" wrapText="1" indent="1"/>
    </xf>
    <xf numFmtId="0" fontId="17" fillId="0" borderId="11" xfId="0" applyFont="1" applyBorder="1" applyAlignment="1">
      <alignment horizontal="left" vertical="center" wrapText="1"/>
    </xf>
    <xf numFmtId="0" fontId="11" fillId="0" borderId="1" xfId="0" applyFont="1" applyBorder="1" applyAlignment="1">
      <alignment vertical="center" wrapText="1"/>
    </xf>
    <xf numFmtId="0" fontId="11" fillId="0" borderId="12" xfId="0" applyFont="1" applyBorder="1" applyAlignment="1">
      <alignment vertical="center" wrapText="1"/>
    </xf>
    <xf numFmtId="0" fontId="17" fillId="0" borderId="5" xfId="0" applyFont="1" applyBorder="1" applyAlignment="1"/>
    <xf numFmtId="0" fontId="11" fillId="0" borderId="2" xfId="0" applyFont="1" applyBorder="1" applyAlignment="1"/>
    <xf numFmtId="0" fontId="10" fillId="2" borderId="1" xfId="8" applyFont="1" applyFill="1" applyBorder="1" applyAlignment="1">
      <alignment horizontal="left" vertical="center" wrapText="1"/>
    </xf>
    <xf numFmtId="0" fontId="10" fillId="2" borderId="1" xfId="8" applyFont="1" applyFill="1" applyBorder="1" applyAlignment="1">
      <alignment horizontal="center" vertical="center"/>
    </xf>
    <xf numFmtId="164" fontId="10" fillId="2" borderId="12" xfId="8" applyNumberFormat="1" applyFont="1" applyFill="1" applyBorder="1" applyAlignment="1">
      <alignment horizontal="left" vertical="center"/>
    </xf>
    <xf numFmtId="164" fontId="13" fillId="2" borderId="19" xfId="8" applyNumberFormat="1" applyFont="1" applyFill="1" applyBorder="1" applyAlignment="1">
      <alignment horizontal="left" vertical="center"/>
    </xf>
    <xf numFmtId="164" fontId="13" fillId="3" borderId="0" xfId="8" applyNumberFormat="1" applyFont="1" applyFill="1" applyBorder="1" applyAlignment="1">
      <alignment horizontal="left" vertical="center"/>
    </xf>
    <xf numFmtId="0" fontId="10" fillId="0" borderId="3" xfId="8" applyFont="1" applyBorder="1" applyAlignment="1">
      <alignment horizontal="center" vertical="center"/>
    </xf>
    <xf numFmtId="0" fontId="10" fillId="0" borderId="12" xfId="8" applyFont="1" applyBorder="1" applyAlignment="1">
      <alignment horizontal="center" vertical="center"/>
    </xf>
    <xf numFmtId="2" fontId="10" fillId="0" borderId="3" xfId="8" applyNumberFormat="1" applyFont="1" applyBorder="1" applyAlignment="1">
      <alignment horizontal="center" vertical="center"/>
    </xf>
    <xf numFmtId="2" fontId="10" fillId="0" borderId="11" xfId="8" applyNumberFormat="1" applyFont="1" applyBorder="1" applyAlignment="1">
      <alignment horizontal="center" vertical="center"/>
    </xf>
    <xf numFmtId="0" fontId="10" fillId="0" borderId="7" xfId="8" applyFont="1" applyBorder="1" applyAlignment="1">
      <alignment horizontal="center" vertical="center"/>
    </xf>
    <xf numFmtId="0" fontId="10" fillId="0" borderId="9" xfId="8" applyFont="1" applyBorder="1" applyAlignment="1">
      <alignment horizontal="center" vertical="center"/>
    </xf>
    <xf numFmtId="164" fontId="10" fillId="0" borderId="3" xfId="0" applyNumberFormat="1" applyFont="1" applyBorder="1" applyAlignment="1">
      <alignment vertical="center" wrapText="1"/>
    </xf>
    <xf numFmtId="0" fontId="10" fillId="0" borderId="0" xfId="8" applyFont="1" applyBorder="1" applyAlignment="1">
      <alignment horizontal="center" vertical="center"/>
    </xf>
    <xf numFmtId="0" fontId="11" fillId="0" borderId="24" xfId="8" applyFont="1" applyFill="1" applyBorder="1" applyAlignment="1">
      <alignment horizontal="center" vertical="center" wrapText="1"/>
    </xf>
    <xf numFmtId="3" fontId="22" fillId="0" borderId="24" xfId="8" applyNumberFormat="1" applyFont="1" applyFill="1" applyBorder="1" applyAlignment="1">
      <alignment horizontal="center" vertical="center" shrinkToFit="1"/>
    </xf>
    <xf numFmtId="0" fontId="10" fillId="0" borderId="7" xfId="8" applyNumberFormat="1" applyFont="1" applyBorder="1" applyAlignment="1">
      <alignment horizontal="center" vertical="center"/>
    </xf>
    <xf numFmtId="0" fontId="13" fillId="5" borderId="1" xfId="0" applyFont="1" applyFill="1" applyBorder="1" applyAlignment="1">
      <alignment horizontal="center" vertical="center" wrapText="1"/>
    </xf>
    <xf numFmtId="0" fontId="13" fillId="2" borderId="3" xfId="12" applyFont="1" applyFill="1" applyBorder="1" applyAlignment="1">
      <alignment horizontal="center" vertical="center"/>
    </xf>
    <xf numFmtId="0" fontId="10" fillId="0" borderId="3" xfId="8" applyFont="1" applyFill="1" applyBorder="1" applyAlignment="1">
      <alignment vertical="center" wrapText="1"/>
    </xf>
    <xf numFmtId="0" fontId="11" fillId="3" borderId="3" xfId="0" applyFont="1" applyFill="1" applyBorder="1" applyAlignment="1">
      <alignment horizontal="center" vertical="center" wrapText="1"/>
    </xf>
    <xf numFmtId="0" fontId="20" fillId="6" borderId="4" xfId="12" applyFont="1" applyFill="1" applyBorder="1" applyAlignment="1">
      <alignment horizontal="center" vertical="center"/>
    </xf>
    <xf numFmtId="0" fontId="20" fillId="6" borderId="5" xfId="12" applyFont="1" applyFill="1" applyBorder="1" applyAlignment="1">
      <alignment horizontal="center" vertical="center"/>
    </xf>
    <xf numFmtId="0" fontId="20" fillId="6" borderId="6" xfId="12" applyFont="1" applyFill="1" applyBorder="1" applyAlignment="1">
      <alignment horizontal="center" vertical="center"/>
    </xf>
    <xf numFmtId="0" fontId="21" fillId="7" borderId="4" xfId="12" applyNumberFormat="1" applyFont="1" applyFill="1" applyBorder="1" applyAlignment="1">
      <alignment horizontal="center" vertical="center"/>
    </xf>
    <xf numFmtId="0" fontId="21" fillId="7" borderId="5" xfId="12" applyNumberFormat="1" applyFont="1" applyFill="1" applyBorder="1" applyAlignment="1">
      <alignment horizontal="center" vertical="center"/>
    </xf>
    <xf numFmtId="0" fontId="21" fillId="7" borderId="6" xfId="12" applyNumberFormat="1" applyFont="1" applyFill="1" applyBorder="1" applyAlignment="1">
      <alignment horizontal="center" vertical="center"/>
    </xf>
    <xf numFmtId="0" fontId="21" fillId="7" borderId="7" xfId="12" applyFont="1" applyFill="1" applyBorder="1" applyAlignment="1">
      <alignment horizontal="center" vertical="center"/>
    </xf>
    <xf numFmtId="0" fontId="21" fillId="7" borderId="0" xfId="12" applyFont="1" applyFill="1" applyBorder="1" applyAlignment="1">
      <alignment horizontal="center" vertical="center"/>
    </xf>
    <xf numFmtId="0" fontId="21" fillId="7" borderId="8" xfId="12" applyFont="1" applyFill="1" applyBorder="1" applyAlignment="1">
      <alignment horizontal="center" vertical="center"/>
    </xf>
    <xf numFmtId="0" fontId="21" fillId="7" borderId="9" xfId="12" applyFont="1" applyFill="1" applyBorder="1" applyAlignment="1">
      <alignment horizontal="center" vertical="center"/>
    </xf>
    <xf numFmtId="0" fontId="21" fillId="7" borderId="2" xfId="12" applyFont="1" applyFill="1" applyBorder="1" applyAlignment="1">
      <alignment horizontal="center" vertical="center"/>
    </xf>
    <xf numFmtId="0" fontId="21" fillId="7" borderId="10" xfId="12" applyFont="1" applyFill="1" applyBorder="1" applyAlignment="1">
      <alignment horizontal="center" vertical="center"/>
    </xf>
    <xf numFmtId="0" fontId="17" fillId="0" borderId="9" xfId="12" applyFont="1" applyFill="1" applyBorder="1" applyAlignment="1">
      <alignment horizontal="left" vertical="center" wrapText="1"/>
    </xf>
    <xf numFmtId="0" fontId="17" fillId="0" borderId="0" xfId="12" applyFont="1" applyFill="1" applyBorder="1" applyAlignment="1">
      <alignment horizontal="left" vertical="center" wrapText="1"/>
    </xf>
    <xf numFmtId="0" fontId="17" fillId="0" borderId="2" xfId="12" applyFont="1" applyFill="1" applyBorder="1" applyAlignment="1">
      <alignment horizontal="left" vertical="center" wrapText="1"/>
    </xf>
    <xf numFmtId="0" fontId="17" fillId="0" borderId="10" xfId="12" applyFont="1" applyFill="1" applyBorder="1" applyAlignment="1">
      <alignment horizontal="left" vertical="center" wrapText="1"/>
    </xf>
    <xf numFmtId="0" fontId="13" fillId="5" borderId="11" xfId="8" applyFont="1" applyFill="1" applyBorder="1" applyAlignment="1">
      <alignment horizontal="left" vertical="center" wrapText="1"/>
    </xf>
    <xf numFmtId="0" fontId="13" fillId="5" borderId="1" xfId="8" applyFont="1" applyFill="1" applyBorder="1" applyAlignment="1">
      <alignment horizontal="left" vertical="center" wrapText="1"/>
    </xf>
    <xf numFmtId="0" fontId="17" fillId="2" borderId="11" xfId="12" applyFont="1" applyFill="1" applyBorder="1" applyAlignment="1">
      <alignment horizontal="left" vertical="center" wrapText="1"/>
    </xf>
    <xf numFmtId="0" fontId="11" fillId="0" borderId="1" xfId="0" applyFont="1" applyBorder="1" applyAlignment="1">
      <alignment vertical="center"/>
    </xf>
    <xf numFmtId="0" fontId="11" fillId="0" borderId="12" xfId="0" applyFont="1" applyBorder="1" applyAlignment="1">
      <alignment vertical="center"/>
    </xf>
    <xf numFmtId="0" fontId="13" fillId="2" borderId="12"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3" fillId="2" borderId="11" xfId="0" applyFont="1" applyFill="1" applyBorder="1" applyAlignment="1">
      <alignment vertical="top" wrapText="1"/>
    </xf>
    <xf numFmtId="0" fontId="11" fillId="0" borderId="1" xfId="0" applyFont="1" applyBorder="1" applyAlignment="1">
      <alignment vertical="top"/>
    </xf>
    <xf numFmtId="0" fontId="11" fillId="0" borderId="12" xfId="0" applyFont="1" applyBorder="1" applyAlignment="1">
      <alignment vertical="top"/>
    </xf>
    <xf numFmtId="0" fontId="13" fillId="5" borderId="1" xfId="0" applyFont="1" applyFill="1" applyBorder="1" applyAlignment="1">
      <alignment horizontal="left" vertical="center"/>
    </xf>
    <xf numFmtId="0" fontId="11" fillId="0" borderId="1" xfId="0" applyFont="1" applyBorder="1" applyAlignment="1"/>
    <xf numFmtId="0" fontId="11" fillId="0" borderId="12" xfId="0" applyFont="1" applyBorder="1" applyAlignment="1"/>
    <xf numFmtId="0" fontId="13" fillId="5" borderId="1" xfId="0" applyFont="1" applyFill="1" applyBorder="1" applyAlignment="1">
      <alignment vertical="center" wrapText="1"/>
    </xf>
    <xf numFmtId="0" fontId="17" fillId="2" borderId="11" xfId="0" applyFont="1" applyFill="1" applyBorder="1" applyAlignment="1">
      <alignment vertical="center"/>
    </xf>
    <xf numFmtId="0" fontId="13" fillId="2" borderId="3" xfId="0" applyFont="1" applyFill="1" applyBorder="1" applyAlignment="1">
      <alignment vertical="center" wrapText="1"/>
    </xf>
    <xf numFmtId="0" fontId="11" fillId="2" borderId="3" xfId="0" applyFont="1" applyFill="1" applyBorder="1" applyAlignment="1">
      <alignment vertical="center" wrapText="1"/>
    </xf>
    <xf numFmtId="0" fontId="11" fillId="0" borderId="3" xfId="0" applyFont="1" applyBorder="1" applyAlignment="1">
      <alignment vertical="center"/>
    </xf>
    <xf numFmtId="0" fontId="13" fillId="2" borderId="1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2" borderId="12" xfId="0" applyFont="1" applyFill="1" applyBorder="1" applyAlignment="1">
      <alignment horizontal="left" vertical="center" wrapText="1"/>
    </xf>
    <xf numFmtId="0" fontId="13" fillId="2" borderId="3" xfId="12" applyFont="1" applyFill="1" applyBorder="1" applyAlignment="1">
      <alignment horizontal="left"/>
    </xf>
    <xf numFmtId="0" fontId="17" fillId="2" borderId="3" xfId="0" applyFont="1" applyFill="1" applyBorder="1" applyAlignment="1"/>
    <xf numFmtId="0" fontId="13" fillId="5" borderId="11" xfId="0" applyFont="1" applyFill="1" applyBorder="1" applyAlignment="1">
      <alignment horizontal="left" vertical="center" wrapText="1"/>
    </xf>
    <xf numFmtId="0" fontId="13" fillId="5" borderId="1" xfId="0" applyFont="1" applyFill="1" applyBorder="1" applyAlignment="1">
      <alignment horizontal="left" vertical="center" wrapText="1"/>
    </xf>
    <xf numFmtId="0" fontId="13" fillId="5" borderId="12" xfId="0" applyFont="1" applyFill="1" applyBorder="1" applyAlignment="1">
      <alignment horizontal="left" vertical="center" wrapText="1"/>
    </xf>
    <xf numFmtId="0" fontId="10" fillId="3" borderId="1" xfId="0" applyFont="1" applyFill="1" applyBorder="1" applyAlignment="1">
      <alignment vertical="top" wrapText="1"/>
    </xf>
    <xf numFmtId="0" fontId="13" fillId="5" borderId="1" xfId="8" applyFont="1" applyFill="1" applyBorder="1" applyAlignment="1"/>
    <xf numFmtId="0" fontId="13" fillId="2" borderId="1" xfId="0" applyFont="1" applyFill="1" applyBorder="1" applyAlignment="1"/>
    <xf numFmtId="0" fontId="13" fillId="5" borderId="11" xfId="0" applyFont="1" applyFill="1" applyBorder="1" applyAlignment="1"/>
    <xf numFmtId="0" fontId="13" fillId="2" borderId="11" xfId="8" applyFont="1" applyFill="1" applyBorder="1" applyAlignment="1">
      <alignment horizontal="left" vertical="center" wrapText="1"/>
    </xf>
    <xf numFmtId="0" fontId="13" fillId="2" borderId="11" xfId="0" applyFont="1" applyFill="1" applyBorder="1" applyAlignment="1">
      <alignment vertical="center" wrapText="1"/>
    </xf>
    <xf numFmtId="0" fontId="13" fillId="0" borderId="11" xfId="0" applyFont="1" applyBorder="1" applyAlignment="1">
      <alignment horizontal="left" vertical="center" wrapText="1"/>
    </xf>
    <xf numFmtId="0" fontId="13" fillId="0" borderId="1" xfId="0" applyFont="1" applyBorder="1" applyAlignment="1">
      <alignment horizontal="left" vertical="center" wrapText="1"/>
    </xf>
    <xf numFmtId="0" fontId="13" fillId="0" borderId="12" xfId="0" applyFont="1" applyBorder="1" applyAlignment="1">
      <alignment horizontal="left" vertical="center" wrapText="1"/>
    </xf>
    <xf numFmtId="0" fontId="17" fillId="2" borderId="11" xfId="0" applyFont="1" applyFill="1" applyBorder="1" applyAlignment="1">
      <alignment horizontal="left" vertical="center" wrapText="1"/>
    </xf>
    <xf numFmtId="0" fontId="11" fillId="2" borderId="1" xfId="0" applyFont="1" applyFill="1" applyBorder="1" applyAlignment="1">
      <alignment vertical="center" wrapText="1"/>
    </xf>
    <xf numFmtId="0" fontId="11" fillId="2" borderId="12" xfId="0" applyFont="1" applyFill="1" applyBorder="1" applyAlignment="1">
      <alignment vertical="center" wrapText="1"/>
    </xf>
    <xf numFmtId="0" fontId="17" fillId="2" borderId="3" xfId="0" applyFont="1" applyFill="1" applyBorder="1" applyAlignment="1">
      <alignment horizontal="left" vertical="center" wrapText="1"/>
    </xf>
    <xf numFmtId="0" fontId="11" fillId="0" borderId="3" xfId="0" applyFont="1" applyBorder="1" applyAlignment="1">
      <alignment horizontal="left"/>
    </xf>
    <xf numFmtId="0" fontId="10" fillId="0" borderId="11" xfId="0" applyFont="1" applyBorder="1" applyAlignment="1">
      <alignment vertical="top" wrapText="1"/>
    </xf>
    <xf numFmtId="0" fontId="11" fillId="0" borderId="1" xfId="0" applyFont="1" applyBorder="1" applyAlignment="1">
      <alignment vertical="top" wrapText="1"/>
    </xf>
    <xf numFmtId="0" fontId="13" fillId="2" borderId="5" xfId="12" applyFont="1" applyFill="1" applyBorder="1" applyAlignment="1">
      <alignment horizontal="left"/>
    </xf>
    <xf numFmtId="0" fontId="17" fillId="0" borderId="5" xfId="0" applyFont="1" applyBorder="1" applyAlignment="1"/>
    <xf numFmtId="0" fontId="11" fillId="0" borderId="1" xfId="0" applyFont="1" applyBorder="1" applyAlignment="1">
      <alignment horizontal="left"/>
    </xf>
    <xf numFmtId="0" fontId="11" fillId="0" borderId="12" xfId="0" applyFont="1" applyBorder="1" applyAlignment="1">
      <alignment horizontal="left"/>
    </xf>
    <xf numFmtId="0" fontId="17" fillId="0" borderId="11" xfId="0" applyFont="1" applyBorder="1" applyAlignment="1">
      <alignment horizontal="left" vertical="center" wrapText="1"/>
    </xf>
    <xf numFmtId="0" fontId="11" fillId="0" borderId="1" xfId="0" applyFont="1" applyBorder="1" applyAlignment="1">
      <alignment vertical="center" wrapText="1"/>
    </xf>
    <xf numFmtId="0" fontId="11" fillId="0" borderId="12" xfId="0" applyFont="1" applyBorder="1" applyAlignment="1">
      <alignment vertical="center" wrapText="1"/>
    </xf>
    <xf numFmtId="0" fontId="13" fillId="2" borderId="11" xfId="12" applyFont="1" applyFill="1" applyBorder="1" applyAlignment="1">
      <alignment vertical="center" wrapText="1"/>
    </xf>
    <xf numFmtId="0" fontId="11" fillId="0" borderId="11" xfId="0" applyFont="1" applyBorder="1" applyAlignment="1">
      <alignment vertical="center"/>
    </xf>
    <xf numFmtId="0" fontId="13" fillId="0" borderId="2" xfId="12" applyFont="1" applyBorder="1" applyAlignment="1">
      <alignment horizontal="left"/>
    </xf>
    <xf numFmtId="0" fontId="11" fillId="0" borderId="2" xfId="0" applyFont="1" applyBorder="1" applyAlignment="1"/>
    <xf numFmtId="0" fontId="13" fillId="2" borderId="1" xfId="12" applyFont="1" applyFill="1" applyBorder="1" applyAlignment="1">
      <alignment horizontal="left"/>
    </xf>
    <xf numFmtId="0" fontId="10" fillId="0" borderId="9" xfId="12" applyFont="1" applyBorder="1" applyAlignment="1">
      <alignment horizontal="left"/>
    </xf>
    <xf numFmtId="0" fontId="11" fillId="0" borderId="10" xfId="0" applyFont="1" applyBorder="1" applyAlignment="1"/>
    <xf numFmtId="0" fontId="13" fillId="2" borderId="1" xfId="12" applyFont="1" applyFill="1" applyBorder="1" applyAlignment="1">
      <alignment horizontal="left" vertical="center"/>
    </xf>
    <xf numFmtId="0" fontId="22" fillId="0" borderId="1" xfId="12" applyFont="1" applyBorder="1" applyAlignment="1">
      <alignment vertical="center" wrapText="1"/>
    </xf>
    <xf numFmtId="0" fontId="10" fillId="0" borderId="3" xfId="12" applyFont="1" applyBorder="1" applyAlignment="1">
      <alignment vertical="center" wrapText="1"/>
    </xf>
    <xf numFmtId="0" fontId="13" fillId="2" borderId="1" xfId="8" applyFont="1" applyFill="1" applyBorder="1" applyAlignment="1">
      <alignment horizontal="left" vertical="center" wrapText="1"/>
    </xf>
    <xf numFmtId="0" fontId="17" fillId="2" borderId="3" xfId="0" applyFont="1" applyFill="1" applyBorder="1" applyAlignment="1">
      <alignment vertical="center"/>
    </xf>
    <xf numFmtId="0" fontId="11" fillId="2" borderId="3" xfId="0" applyFont="1" applyFill="1" applyBorder="1" applyAlignment="1">
      <alignment vertical="center"/>
    </xf>
    <xf numFmtId="0" fontId="10" fillId="0" borderId="2" xfId="12" applyFont="1" applyBorder="1" applyAlignment="1">
      <alignment horizontal="left"/>
    </xf>
    <xf numFmtId="0" fontId="17" fillId="2" borderId="11" xfId="12" applyFont="1" applyFill="1" applyBorder="1" applyAlignment="1">
      <alignment horizontal="center" vertical="center" wrapText="1"/>
    </xf>
    <xf numFmtId="0" fontId="17" fillId="2" borderId="1" xfId="12" applyFont="1" applyFill="1" applyBorder="1" applyAlignment="1">
      <alignment horizontal="center" vertical="center" wrapText="1"/>
    </xf>
    <xf numFmtId="0" fontId="17" fillId="2" borderId="12" xfId="12" applyFont="1" applyFill="1" applyBorder="1" applyAlignment="1">
      <alignment horizontal="center" vertical="center" wrapText="1"/>
    </xf>
    <xf numFmtId="0" fontId="10" fillId="0" borderId="1" xfId="12" applyFont="1" applyBorder="1" applyAlignment="1">
      <alignment horizontal="left"/>
    </xf>
    <xf numFmtId="0" fontId="21" fillId="6" borderId="11" xfId="12" applyFont="1" applyFill="1" applyBorder="1" applyAlignment="1">
      <alignment horizontal="center" vertical="center" wrapText="1"/>
    </xf>
    <xf numFmtId="0" fontId="21" fillId="6" borderId="1" xfId="12" applyFont="1" applyFill="1" applyBorder="1" applyAlignment="1">
      <alignment horizontal="center" vertical="center" wrapText="1"/>
    </xf>
    <xf numFmtId="0" fontId="21" fillId="6" borderId="12" xfId="12" applyFont="1" applyFill="1" applyBorder="1" applyAlignment="1">
      <alignment horizontal="center" vertical="center" wrapText="1"/>
    </xf>
    <xf numFmtId="0" fontId="10" fillId="0" borderId="11" xfId="12" applyFont="1" applyBorder="1" applyAlignment="1">
      <alignment vertical="center" wrapText="1"/>
    </xf>
    <xf numFmtId="0" fontId="10" fillId="0" borderId="7" xfId="12" applyFont="1" applyBorder="1" applyAlignment="1">
      <alignment horizontal="left" vertical="center"/>
    </xf>
    <xf numFmtId="0" fontId="10" fillId="0" borderId="0" xfId="12" applyFont="1" applyBorder="1" applyAlignment="1">
      <alignment horizontal="left" vertical="center"/>
    </xf>
    <xf numFmtId="0" fontId="10" fillId="0" borderId="8" xfId="12" applyFont="1" applyBorder="1" applyAlignment="1">
      <alignment horizontal="left" vertical="center"/>
    </xf>
    <xf numFmtId="0" fontId="10" fillId="0" borderId="9" xfId="12" applyFont="1" applyBorder="1" applyAlignment="1">
      <alignment horizontal="left" vertical="center"/>
    </xf>
    <xf numFmtId="0" fontId="10" fillId="0" borderId="2" xfId="12" applyFont="1" applyBorder="1" applyAlignment="1">
      <alignment horizontal="left" vertical="center"/>
    </xf>
    <xf numFmtId="0" fontId="10" fillId="0" borderId="10" xfId="12" applyFont="1" applyBorder="1" applyAlignment="1">
      <alignment horizontal="left" vertical="center"/>
    </xf>
    <xf numFmtId="0" fontId="13" fillId="0" borderId="0" xfId="12" applyFont="1" applyAlignment="1">
      <alignment horizontal="right" vertical="center"/>
    </xf>
    <xf numFmtId="0" fontId="10" fillId="0" borderId="2" xfId="12" applyFont="1" applyBorder="1" applyAlignment="1">
      <alignment horizontal="center"/>
    </xf>
    <xf numFmtId="0" fontId="13" fillId="0" borderId="5" xfId="12" applyFont="1" applyBorder="1" applyAlignment="1">
      <alignment horizontal="left" vertical="center"/>
    </xf>
    <xf numFmtId="0" fontId="13" fillId="5" borderId="3" xfId="12" applyFont="1" applyFill="1" applyBorder="1" applyAlignment="1">
      <alignment horizontal="right" vertical="center" wrapText="1"/>
    </xf>
    <xf numFmtId="0" fontId="10" fillId="0" borderId="3" xfId="12" applyFont="1" applyBorder="1" applyAlignment="1">
      <alignment horizontal="right" vertical="center" wrapText="1"/>
    </xf>
    <xf numFmtId="0" fontId="13" fillId="4" borderId="3" xfId="12" applyFont="1" applyFill="1" applyBorder="1" applyAlignment="1">
      <alignment horizontal="right" vertical="center" wrapText="1"/>
    </xf>
    <xf numFmtId="0" fontId="21" fillId="6" borderId="11" xfId="12" applyFont="1" applyFill="1" applyBorder="1" applyAlignment="1">
      <alignment horizontal="center" vertical="center"/>
    </xf>
    <xf numFmtId="0" fontId="21" fillId="6" borderId="1" xfId="12" applyFont="1" applyFill="1" applyBorder="1" applyAlignment="1">
      <alignment horizontal="center" vertical="center"/>
    </xf>
    <xf numFmtId="0" fontId="21" fillId="6" borderId="12" xfId="12" applyFont="1" applyFill="1" applyBorder="1" applyAlignment="1">
      <alignment horizontal="center" vertical="center"/>
    </xf>
    <xf numFmtId="0" fontId="21" fillId="6" borderId="0" xfId="12" applyFont="1" applyFill="1" applyBorder="1" applyAlignment="1">
      <alignment horizontal="center" vertical="center"/>
    </xf>
    <xf numFmtId="0" fontId="21" fillId="6" borderId="8" xfId="12" applyFont="1" applyFill="1" applyBorder="1" applyAlignment="1">
      <alignment horizontal="center" vertical="center"/>
    </xf>
    <xf numFmtId="0" fontId="10" fillId="0" borderId="4" xfId="12" applyFont="1" applyBorder="1" applyAlignment="1">
      <alignment horizontal="left" vertical="center"/>
    </xf>
    <xf numFmtId="0" fontId="10" fillId="0" borderId="5" xfId="12" applyFont="1" applyBorder="1" applyAlignment="1">
      <alignment horizontal="left" vertical="center"/>
    </xf>
    <xf numFmtId="0" fontId="10" fillId="0" borderId="6" xfId="12" applyFont="1" applyBorder="1" applyAlignment="1">
      <alignment horizontal="left" vertical="center"/>
    </xf>
    <xf numFmtId="0" fontId="30" fillId="5" borderId="11" xfId="8" applyFont="1" applyFill="1" applyBorder="1" applyAlignment="1">
      <alignment horizontal="left" vertical="center" wrapText="1"/>
    </xf>
    <xf numFmtId="0" fontId="30" fillId="5" borderId="1" xfId="8" applyFont="1" applyFill="1" applyBorder="1" applyAlignment="1">
      <alignment horizontal="left" vertical="center" wrapText="1"/>
    </xf>
    <xf numFmtId="0" fontId="17" fillId="2" borderId="0" xfId="12" applyFont="1" applyFill="1" applyBorder="1" applyAlignment="1">
      <alignment horizontal="center" vertical="center" wrapText="1"/>
    </xf>
    <xf numFmtId="0" fontId="17" fillId="2" borderId="8" xfId="12" applyFont="1" applyFill="1" applyBorder="1" applyAlignment="1">
      <alignment horizontal="center" vertical="center" wrapText="1"/>
    </xf>
    <xf numFmtId="0" fontId="21" fillId="6" borderId="0" xfId="12" applyFont="1" applyFill="1" applyBorder="1" applyAlignment="1">
      <alignment horizontal="center" vertical="center" wrapText="1"/>
    </xf>
    <xf numFmtId="0" fontId="21" fillId="6" borderId="8" xfId="12" applyFont="1" applyFill="1" applyBorder="1" applyAlignment="1">
      <alignment horizontal="center" vertical="center" wrapText="1"/>
    </xf>
    <xf numFmtId="0" fontId="20" fillId="6" borderId="0" xfId="12" applyFont="1" applyFill="1" applyBorder="1" applyAlignment="1">
      <alignment horizontal="center" vertical="center"/>
    </xf>
    <xf numFmtId="0" fontId="21" fillId="7" borderId="0" xfId="12" applyNumberFormat="1" applyFont="1" applyFill="1" applyBorder="1" applyAlignment="1">
      <alignment horizontal="center" vertical="center"/>
    </xf>
    <xf numFmtId="0" fontId="17" fillId="0" borderId="11" xfId="12" applyFont="1" applyFill="1" applyBorder="1" applyAlignment="1">
      <alignment horizontal="left" vertical="center" wrapText="1"/>
    </xf>
    <xf numFmtId="0" fontId="17" fillId="0" borderId="5" xfId="12" applyFont="1" applyFill="1" applyBorder="1" applyAlignment="1">
      <alignment horizontal="left" vertical="center" wrapText="1"/>
    </xf>
    <xf numFmtId="0" fontId="17" fillId="0" borderId="1" xfId="12" applyFont="1" applyFill="1" applyBorder="1" applyAlignment="1">
      <alignment horizontal="left" vertical="center" wrapText="1"/>
    </xf>
    <xf numFmtId="0" fontId="17" fillId="0" borderId="12" xfId="12" applyFont="1" applyFill="1" applyBorder="1" applyAlignment="1">
      <alignment horizontal="left" vertical="center" wrapText="1"/>
    </xf>
    <xf numFmtId="0" fontId="14" fillId="0" borderId="3" xfId="10" applyFont="1" applyFill="1" applyBorder="1" applyAlignment="1">
      <alignment horizontal="left" vertical="center"/>
    </xf>
    <xf numFmtId="0" fontId="16" fillId="0" borderId="3" xfId="10" applyFont="1" applyFill="1" applyBorder="1" applyAlignment="1">
      <alignment horizontal="left" vertical="center" wrapText="1"/>
    </xf>
    <xf numFmtId="0" fontId="24" fillId="0" borderId="3" xfId="10" applyFont="1" applyBorder="1" applyAlignment="1">
      <alignment horizontal="center" vertical="center" wrapText="1"/>
    </xf>
    <xf numFmtId="0" fontId="25" fillId="0" borderId="3" xfId="10" applyFont="1" applyBorder="1" applyAlignment="1">
      <alignment horizontal="center" vertical="center"/>
    </xf>
    <xf numFmtId="0" fontId="14" fillId="0" borderId="11" xfId="10" applyFont="1" applyFill="1" applyBorder="1" applyAlignment="1">
      <alignment horizontal="left" vertical="center"/>
    </xf>
    <xf numFmtId="0" fontId="14" fillId="0" borderId="12" xfId="10" applyFont="1" applyFill="1" applyBorder="1" applyAlignment="1">
      <alignment horizontal="left" vertical="center"/>
    </xf>
    <xf numFmtId="1" fontId="16" fillId="0" borderId="3" xfId="10" applyNumberFormat="1" applyFont="1" applyFill="1" applyBorder="1" applyAlignment="1">
      <alignment horizontal="left" vertical="center" wrapText="1"/>
    </xf>
  </cellXfs>
  <cellStyles count="17">
    <cellStyle name="Currency 2" xfId="4"/>
    <cellStyle name="Hyperlink 2" xfId="2"/>
    <cellStyle name="Hyperlink 3" xfId="15"/>
    <cellStyle name="Normal" xfId="0" builtinId="0"/>
    <cellStyle name="Normal 10" xfId="14"/>
    <cellStyle name="Normal 2" xfId="1"/>
    <cellStyle name="Normal 2 2" xfId="8"/>
    <cellStyle name="Normal 3" xfId="3"/>
    <cellStyle name="Normal 4" xfId="5"/>
    <cellStyle name="Normal 5" xfId="9"/>
    <cellStyle name="Normal 6" xfId="10"/>
    <cellStyle name="Normal 6 2" xfId="12"/>
    <cellStyle name="Normal 7" xfId="11"/>
    <cellStyle name="Normal 8" xfId="13"/>
    <cellStyle name="Normal 9" xfId="7"/>
    <cellStyle name="Percent 2" xfId="6"/>
    <cellStyle name="Percent 3" xfId="16"/>
  </cellStyles>
  <dxfs count="2">
    <dxf>
      <font>
        <color theme="0"/>
      </font>
      <fill>
        <patternFill>
          <bgColor rgb="FF215967"/>
        </patternFill>
      </fill>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9" defaultPivotStyle="PivotStyleLight16">
    <tableStyle name="Table Style 1" pivot="0" count="2">
      <tableStyleElement type="wholeTable" dxfId="1"/>
      <tableStyleElement type="headerRow" dxfId="0"/>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NCDOE_202021%20MTEF%20PROJECT%20LIST_Mariet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PROJECTS\FRANCES%20BAARD\HOMEVALE%20SECONDARY%20SCHOOL_FENCING_SPEC%20AND%20CONTRACT%20DOCUMENTATION_VERSION%201%20OF%202021_2021.06.1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DCOM_PROGRESS REPORT 2019 (2"/>
      <sheetName val="SPORT FACILITIES"/>
      <sheetName val="WATER"/>
      <sheetName val="ELECTRICITY"/>
      <sheetName val="SANITATION"/>
      <sheetName val="PARKING"/>
      <sheetName val="INAPPROPRIATE"/>
      <sheetName val="CLASSROOM BLOCKS"/>
      <sheetName val="ECD CLASSROOM BLOCKS"/>
      <sheetName val="FENCING"/>
      <sheetName val="NUTRITION"/>
      <sheetName val="SCIENCE LAB"/>
      <sheetName val="ADMIN BLOCKS "/>
      <sheetName val="HALL"/>
      <sheetName val="MEDIA CENTRE"/>
      <sheetName val="ABLUTION BLOCK"/>
      <sheetName val="Sheet1"/>
      <sheetName val="Sheet2"/>
      <sheetName val="202021 PROJECT LIST"/>
      <sheetName val="201920 MTEF PLAN - SUMMARY"/>
      <sheetName val="201920 INCENTIVE PROJECT LIST"/>
      <sheetName val="ADMIN OFFICERS"/>
      <sheetName val="NEEDS REGISTER"/>
      <sheetName val="COMPLETED PROJECTS_LIST"/>
      <sheetName val="SANITATION PROGRESS REPORT"/>
      <sheetName val="201819 MTEF PLAN - SUMMARY"/>
      <sheetName val="HEDCOM_PROGRESS REPORT 201819"/>
      <sheetName val="MAINTENANCE PROGRESS REPORT"/>
      <sheetName val="HEDCOM_PROGRESS REPORT 201920"/>
      <sheetName val="EPWP STATS"/>
      <sheetName val="201920 SIGNED OFF PL"/>
      <sheetName val="201920 MAINTENANCE LIST"/>
      <sheetName val="DROPDOWN"/>
      <sheetName val="MASTER LIST 2019"/>
      <sheetName val="NEIMS RECON"/>
      <sheetName val="STANDARDIZE COST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2">
          <cell r="A2" t="str">
            <v xml:space="preserve">!XKUNKWESA OFF-SHOOT PRIMARY SCHOOL </v>
          </cell>
        </row>
        <row r="3">
          <cell r="A3" t="str">
            <v>!XUNKHWESA COMBINED SCHOOL</v>
          </cell>
        </row>
        <row r="4">
          <cell r="A4" t="str">
            <v>AALWYN INTERMEDIÊRE SKOOL</v>
          </cell>
        </row>
        <row r="5">
          <cell r="A5" t="str">
            <v>AB KOLWANE PRIMARY SCHOOL</v>
          </cell>
        </row>
        <row r="6">
          <cell r="A6" t="str">
            <v>AGANG-THUTO PRIMARY SCHOOL</v>
          </cell>
        </row>
        <row r="7">
          <cell r="A7" t="str">
            <v>AGGENEYS INTERNATIONAL ACADEMY</v>
          </cell>
        </row>
        <row r="8">
          <cell r="A8" t="str">
            <v>AGGENEYS LAERSKOOL</v>
          </cell>
        </row>
        <row r="9">
          <cell r="A9" t="str">
            <v>AJ FERREIRA SEKONDÊRE SKOOL</v>
          </cell>
        </row>
        <row r="10">
          <cell r="A10" t="str">
            <v>ALHEIT (NGK) PRIMÊRE SKOOL</v>
          </cell>
        </row>
        <row r="11">
          <cell r="A11" t="str">
            <v>ALPHA PRIMÊRE SKOOL</v>
          </cell>
        </row>
        <row r="12">
          <cell r="A12" t="str">
            <v>ANDERSON PRIMÊRE SKOOL</v>
          </cell>
        </row>
        <row r="13">
          <cell r="A13" t="str">
            <v>ASMANDIA PRIMARY SCHOOL</v>
          </cell>
        </row>
        <row r="14">
          <cell r="A14" t="str">
            <v>ASSMANG PRIMÊRE SKOOL</v>
          </cell>
        </row>
        <row r="15">
          <cell r="A15" t="str">
            <v>ASSUMPTA (RK) PRIMÊRE SKOOL</v>
          </cell>
        </row>
        <row r="16">
          <cell r="A16" t="str">
            <v>AUGRABIES AKADEMIE</v>
          </cell>
        </row>
        <row r="17">
          <cell r="A17" t="str">
            <v>AUGRABIES INTERMEDIATE SCHOOL</v>
          </cell>
        </row>
        <row r="18">
          <cell r="A18" t="str">
            <v>BA GA LOTLHARE INTERMEDIATE SCHOOL</v>
          </cell>
        </row>
      </sheetData>
      <sheetData sheetId="34"/>
      <sheetData sheetId="3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TION"/>
      <sheetName val="COVER PAGE"/>
      <sheetName val="CONTRACTOR NOTES"/>
      <sheetName val="SPECIFICATION_PRICED"/>
      <sheetName val="SPECIFICATION_UNPRICED"/>
      <sheetName val="SIGN OFF PAGE"/>
      <sheetName val="SITE INSPECTION"/>
      <sheetName val="SITE HANDOVER"/>
      <sheetName val="SITE HANDOVER MINUTES"/>
      <sheetName val="ATTENDANCE REGISTER"/>
      <sheetName val="JOB CREATION BUSSINESS PLAN"/>
      <sheetName val="EPWP STATS"/>
      <sheetName val="PAYMENT 1"/>
      <sheetName val="PROGRESS REPORT 1"/>
      <sheetName val="PAYMENT 2"/>
      <sheetName val="PROGRESS REPORT 2"/>
      <sheetName val="PAYMENT 3"/>
      <sheetName val="PROGRESS REPORT 3"/>
      <sheetName val="PAYMENT 4"/>
      <sheetName val="PROGRESS REPORT 4"/>
      <sheetName val="PAYMENT 5"/>
      <sheetName val="PROGRESS REPORT 5"/>
      <sheetName val="PAYMENT 6"/>
      <sheetName val="PROGRESS REPORT 6"/>
      <sheetName val="PAYMENT 7"/>
      <sheetName val="PROGRESS REPORT 7"/>
      <sheetName val="PAYMENT 8"/>
      <sheetName val="PROGRESS REPORT 8"/>
      <sheetName val="PRACTICAL COMPLETION"/>
      <sheetName val="FINAL COMPLETION"/>
      <sheetName val="FINAL STATEMENT"/>
      <sheetName val="CLOSE OUT REPORT"/>
      <sheetName val="EXTENTION LETTER TO CONTRACTOR"/>
      <sheetName val="EXTENTION OF TIME"/>
      <sheetName val="VO LETTER TO CONTRACTOR"/>
      <sheetName val="VARIATION ORDER"/>
      <sheetName val="WARNING LETTER"/>
      <sheetName val="FINAL WARNING LETTER"/>
      <sheetName val="TERMINATION LETTER"/>
      <sheetName val="DROPDOWN"/>
      <sheetName val="MASTER LIST 2018"/>
      <sheetName val="MASTER LIST"/>
    </sheetNames>
    <sheetDataSet>
      <sheetData sheetId="0"/>
      <sheetData sheetId="1">
        <row r="7">
          <cell r="D7" t="str">
            <v>HOMEVALE SECONDARY SCHOOL</v>
          </cell>
        </row>
        <row r="9">
          <cell r="D9" t="str">
            <v>FENCING</v>
          </cell>
        </row>
        <row r="10">
          <cell r="D10" t="str">
            <v xml:space="preserve">SUPPLY AND INSTALL OF A HIGH SECURITY PERIMETER FENCE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G254"/>
  <sheetViews>
    <sheetView tabSelected="1" view="pageBreakPreview" zoomScale="77" zoomScaleNormal="100" zoomScaleSheetLayoutView="77" workbookViewId="0">
      <selection activeCell="C9" sqref="C9"/>
    </sheetView>
  </sheetViews>
  <sheetFormatPr defaultColWidth="9.109375" defaultRowHeight="13.8" x14ac:dyDescent="0.25"/>
  <cols>
    <col min="1" max="1" width="9.44140625" style="11" customWidth="1"/>
    <col min="2" max="2" width="80.109375" style="12" customWidth="1"/>
    <col min="3" max="3" width="9.44140625" style="12" customWidth="1"/>
    <col min="4" max="4" width="10" style="12" customWidth="1"/>
    <col min="5" max="5" width="16.5546875" style="13" customWidth="1"/>
    <col min="6" max="6" width="18.109375" style="13" customWidth="1"/>
    <col min="7" max="7" width="9.88671875" style="12" hidden="1" customWidth="1"/>
    <col min="8" max="16384" width="9.109375" style="12"/>
  </cols>
  <sheetData>
    <row r="1" spans="1:6" s="9" customFormat="1" ht="33" customHeight="1" x14ac:dyDescent="0.25">
      <c r="A1" s="199" t="s">
        <v>252</v>
      </c>
      <c r="B1" s="200"/>
      <c r="C1" s="200"/>
      <c r="D1" s="200"/>
      <c r="E1" s="200"/>
      <c r="F1" s="201"/>
    </row>
    <row r="2" spans="1:6" s="10" customFormat="1" ht="19.5" customHeight="1" x14ac:dyDescent="0.25">
      <c r="A2" s="202" t="s">
        <v>254</v>
      </c>
      <c r="B2" s="203"/>
      <c r="C2" s="203"/>
      <c r="D2" s="203"/>
      <c r="E2" s="203"/>
      <c r="F2" s="204"/>
    </row>
    <row r="3" spans="1:6" s="10" customFormat="1" ht="19.5" customHeight="1" x14ac:dyDescent="0.25">
      <c r="A3" s="205" t="s">
        <v>255</v>
      </c>
      <c r="B3" s="206"/>
      <c r="C3" s="206"/>
      <c r="D3" s="206"/>
      <c r="E3" s="206"/>
      <c r="F3" s="207"/>
    </row>
    <row r="4" spans="1:6" s="10" customFormat="1" ht="19.5" customHeight="1" x14ac:dyDescent="0.25">
      <c r="A4" s="208" t="s">
        <v>256</v>
      </c>
      <c r="B4" s="209"/>
      <c r="C4" s="209"/>
      <c r="D4" s="209"/>
      <c r="E4" s="209"/>
      <c r="F4" s="210"/>
    </row>
    <row r="5" spans="1:6" ht="5.4" customHeight="1" x14ac:dyDescent="0.25"/>
    <row r="6" spans="1:6" ht="23.25" customHeight="1" x14ac:dyDescent="0.25">
      <c r="A6" s="14" t="s">
        <v>7</v>
      </c>
      <c r="B6" s="15" t="s">
        <v>9</v>
      </c>
      <c r="C6" s="15" t="s">
        <v>10</v>
      </c>
      <c r="D6" s="16" t="s">
        <v>11</v>
      </c>
      <c r="E6" s="17" t="s">
        <v>12</v>
      </c>
      <c r="F6" s="17" t="s">
        <v>13</v>
      </c>
    </row>
    <row r="7" spans="1:6" s="18" customFormat="1" ht="23.25" customHeight="1" x14ac:dyDescent="0.25">
      <c r="A7" s="211" t="s">
        <v>42</v>
      </c>
      <c r="B7" s="212"/>
      <c r="C7" s="213"/>
      <c r="D7" s="213"/>
      <c r="E7" s="213"/>
      <c r="F7" s="214"/>
    </row>
    <row r="8" spans="1:6" ht="30.75" customHeight="1" x14ac:dyDescent="0.25">
      <c r="A8" s="88" t="s">
        <v>39</v>
      </c>
      <c r="B8" s="20" t="s">
        <v>56</v>
      </c>
      <c r="C8" s="20"/>
      <c r="D8" s="20"/>
      <c r="E8" s="20"/>
      <c r="F8" s="21"/>
    </row>
    <row r="9" spans="1:6" s="107" customFormat="1" ht="33" customHeight="1" x14ac:dyDescent="0.25">
      <c r="A9" s="184" t="s">
        <v>43</v>
      </c>
      <c r="B9" s="104" t="s">
        <v>57</v>
      </c>
      <c r="C9" s="104" t="s">
        <v>6</v>
      </c>
      <c r="D9" s="105">
        <v>1</v>
      </c>
      <c r="E9" s="106">
        <v>0</v>
      </c>
      <c r="F9" s="106">
        <f>D9*E9</f>
        <v>0</v>
      </c>
    </row>
    <row r="10" spans="1:6" s="107" customFormat="1" ht="96" customHeight="1" x14ac:dyDescent="0.25">
      <c r="A10" s="184" t="s">
        <v>44</v>
      </c>
      <c r="B10" s="104" t="s">
        <v>241</v>
      </c>
      <c r="C10" s="104" t="s">
        <v>6</v>
      </c>
      <c r="D10" s="105">
        <v>1</v>
      </c>
      <c r="E10" s="106">
        <v>0</v>
      </c>
      <c r="F10" s="106">
        <f>D10*E10</f>
        <v>0</v>
      </c>
    </row>
    <row r="11" spans="1:6" s="107" customFormat="1" ht="25.95" customHeight="1" thickBot="1" x14ac:dyDescent="0.3">
      <c r="A11" s="215" t="s">
        <v>59</v>
      </c>
      <c r="B11" s="216"/>
      <c r="C11" s="108"/>
      <c r="D11" s="109"/>
      <c r="E11" s="110"/>
      <c r="F11" s="111">
        <f>SUM(F9:F10)</f>
        <v>0</v>
      </c>
    </row>
    <row r="12" spans="1:6" ht="5.4" customHeight="1" thickTop="1" x14ac:dyDescent="0.25"/>
    <row r="13" spans="1:6" ht="30.75" customHeight="1" x14ac:dyDescent="0.25">
      <c r="A13" s="88">
        <v>2</v>
      </c>
      <c r="B13" s="20" t="s">
        <v>76</v>
      </c>
      <c r="C13" s="20"/>
      <c r="D13" s="20"/>
      <c r="E13" s="20"/>
      <c r="F13" s="21"/>
    </row>
    <row r="14" spans="1:6" ht="30.75" customHeight="1" x14ac:dyDescent="0.25">
      <c r="A14" s="88"/>
      <c r="B14" s="20" t="s">
        <v>77</v>
      </c>
      <c r="C14" s="20"/>
      <c r="D14" s="20"/>
      <c r="E14" s="20"/>
      <c r="F14" s="21"/>
    </row>
    <row r="15" spans="1:6" s="107" customFormat="1" ht="34.5" customHeight="1" x14ac:dyDescent="0.25">
      <c r="A15" s="184" t="s">
        <v>45</v>
      </c>
      <c r="B15" s="104" t="s">
        <v>142</v>
      </c>
      <c r="C15" s="104" t="s">
        <v>238</v>
      </c>
      <c r="D15" s="105">
        <v>14</v>
      </c>
      <c r="E15" s="106">
        <v>0</v>
      </c>
      <c r="F15" s="106">
        <f t="shared" ref="F15:F26" si="0">D15*E15</f>
        <v>0</v>
      </c>
    </row>
    <row r="16" spans="1:6" s="107" customFormat="1" ht="33" customHeight="1" x14ac:dyDescent="0.25">
      <c r="A16" s="184">
        <v>2.2000000000000002</v>
      </c>
      <c r="B16" s="104" t="s">
        <v>78</v>
      </c>
      <c r="C16" s="104" t="s">
        <v>238</v>
      </c>
      <c r="D16" s="105">
        <v>1</v>
      </c>
      <c r="E16" s="106">
        <v>0</v>
      </c>
      <c r="F16" s="106">
        <f t="shared" si="0"/>
        <v>0</v>
      </c>
    </row>
    <row r="17" spans="1:6" s="107" customFormat="1" ht="38.25" customHeight="1" x14ac:dyDescent="0.25">
      <c r="A17" s="184">
        <v>2.2999999999999998</v>
      </c>
      <c r="B17" s="104" t="s">
        <v>79</v>
      </c>
      <c r="C17" s="104" t="s">
        <v>80</v>
      </c>
      <c r="D17" s="105">
        <v>1</v>
      </c>
      <c r="E17" s="106">
        <v>0</v>
      </c>
      <c r="F17" s="106">
        <f t="shared" si="0"/>
        <v>0</v>
      </c>
    </row>
    <row r="18" spans="1:6" s="114" customFormat="1" ht="34.5" customHeight="1" x14ac:dyDescent="0.25">
      <c r="A18" s="185">
        <v>2.4</v>
      </c>
      <c r="B18" s="104" t="s">
        <v>81</v>
      </c>
      <c r="C18" s="104" t="s">
        <v>14</v>
      </c>
      <c r="D18" s="105">
        <v>1</v>
      </c>
      <c r="E18" s="106">
        <v>0</v>
      </c>
      <c r="F18" s="113">
        <f t="shared" si="0"/>
        <v>0</v>
      </c>
    </row>
    <row r="19" spans="1:6" s="107" customFormat="1" ht="36" customHeight="1" x14ac:dyDescent="0.25">
      <c r="A19" s="184">
        <v>2.5</v>
      </c>
      <c r="B19" s="104" t="s">
        <v>106</v>
      </c>
      <c r="C19" s="104" t="s">
        <v>14</v>
      </c>
      <c r="D19" s="105">
        <v>1</v>
      </c>
      <c r="E19" s="106">
        <v>0</v>
      </c>
      <c r="F19" s="106">
        <f t="shared" si="0"/>
        <v>0</v>
      </c>
    </row>
    <row r="20" spans="1:6" s="107" customFormat="1" ht="33" customHeight="1" x14ac:dyDescent="0.25">
      <c r="A20" s="184">
        <v>2.6</v>
      </c>
      <c r="B20" s="104" t="s">
        <v>82</v>
      </c>
      <c r="C20" s="104" t="s">
        <v>14</v>
      </c>
      <c r="D20" s="105">
        <v>1</v>
      </c>
      <c r="E20" s="106">
        <v>0</v>
      </c>
      <c r="F20" s="106">
        <f t="shared" si="0"/>
        <v>0</v>
      </c>
    </row>
    <row r="21" spans="1:6" s="107" customFormat="1" ht="38.25" customHeight="1" x14ac:dyDescent="0.25">
      <c r="A21" s="184">
        <v>2.7</v>
      </c>
      <c r="B21" s="104" t="s">
        <v>90</v>
      </c>
      <c r="C21" s="104" t="s">
        <v>14</v>
      </c>
      <c r="D21" s="105">
        <v>1</v>
      </c>
      <c r="E21" s="106">
        <v>0</v>
      </c>
      <c r="F21" s="106">
        <f t="shared" si="0"/>
        <v>0</v>
      </c>
    </row>
    <row r="22" spans="1:6" s="114" customFormat="1" ht="42.6" customHeight="1" x14ac:dyDescent="0.25">
      <c r="A22" s="185">
        <v>2.8</v>
      </c>
      <c r="B22" s="115" t="s">
        <v>83</v>
      </c>
      <c r="C22" s="104" t="s">
        <v>238</v>
      </c>
      <c r="D22" s="105">
        <v>230</v>
      </c>
      <c r="E22" s="106">
        <v>0</v>
      </c>
      <c r="F22" s="113">
        <f t="shared" si="0"/>
        <v>0</v>
      </c>
    </row>
    <row r="23" spans="1:6" s="107" customFormat="1" ht="33.75" customHeight="1" x14ac:dyDescent="0.25">
      <c r="A23" s="184">
        <v>2.9</v>
      </c>
      <c r="B23" s="116" t="s">
        <v>84</v>
      </c>
      <c r="C23" s="104" t="s">
        <v>238</v>
      </c>
      <c r="D23" s="105">
        <v>37</v>
      </c>
      <c r="E23" s="106">
        <v>0</v>
      </c>
      <c r="F23" s="106">
        <f t="shared" si="0"/>
        <v>0</v>
      </c>
    </row>
    <row r="24" spans="1:6" s="107" customFormat="1" ht="42.6" customHeight="1" x14ac:dyDescent="0.25">
      <c r="A24" s="186">
        <v>2.1</v>
      </c>
      <c r="B24" s="104" t="s">
        <v>85</v>
      </c>
      <c r="C24" s="104" t="s">
        <v>238</v>
      </c>
      <c r="D24" s="105">
        <v>64</v>
      </c>
      <c r="E24" s="106">
        <v>0</v>
      </c>
      <c r="F24" s="106">
        <f t="shared" si="0"/>
        <v>0</v>
      </c>
    </row>
    <row r="25" spans="1:6" s="107" customFormat="1" ht="42.6" customHeight="1" x14ac:dyDescent="0.25">
      <c r="A25" s="187">
        <v>2.11</v>
      </c>
      <c r="B25" s="104" t="s">
        <v>144</v>
      </c>
      <c r="C25" s="104" t="s">
        <v>238</v>
      </c>
      <c r="D25" s="105">
        <v>1</v>
      </c>
      <c r="E25" s="106">
        <v>0</v>
      </c>
      <c r="F25" s="106">
        <f t="shared" si="0"/>
        <v>0</v>
      </c>
    </row>
    <row r="26" spans="1:6" s="107" customFormat="1" ht="42.6" customHeight="1" x14ac:dyDescent="0.25">
      <c r="A26" s="186">
        <v>2.12</v>
      </c>
      <c r="B26" s="117" t="s">
        <v>145</v>
      </c>
      <c r="C26" s="104" t="s">
        <v>238</v>
      </c>
      <c r="D26" s="105">
        <v>4</v>
      </c>
      <c r="E26" s="106">
        <v>0</v>
      </c>
      <c r="F26" s="106">
        <f t="shared" si="0"/>
        <v>0</v>
      </c>
    </row>
    <row r="27" spans="1:6" s="107" customFormat="1" ht="25.95" customHeight="1" thickBot="1" x14ac:dyDescent="0.3">
      <c r="A27" s="215" t="s">
        <v>59</v>
      </c>
      <c r="B27" s="216"/>
      <c r="C27" s="108"/>
      <c r="D27" s="109"/>
      <c r="E27" s="110"/>
      <c r="F27" s="111">
        <v>0</v>
      </c>
    </row>
    <row r="28" spans="1:6" ht="5.4" customHeight="1" thickTop="1" x14ac:dyDescent="0.25"/>
    <row r="29" spans="1:6" ht="30.75" customHeight="1" x14ac:dyDescent="0.25">
      <c r="A29" s="88" t="s">
        <v>40</v>
      </c>
      <c r="B29" s="20" t="s">
        <v>63</v>
      </c>
      <c r="C29" s="20"/>
      <c r="D29" s="20"/>
      <c r="E29" s="20"/>
      <c r="F29" s="21"/>
    </row>
    <row r="30" spans="1:6" ht="30.75" hidden="1" customHeight="1" x14ac:dyDescent="0.25">
      <c r="A30" s="88"/>
      <c r="B30" s="20" t="s">
        <v>87</v>
      </c>
      <c r="C30" s="20"/>
      <c r="D30" s="20"/>
      <c r="E30" s="20"/>
      <c r="F30" s="21"/>
    </row>
    <row r="31" spans="1:6" ht="30.75" hidden="1" customHeight="1" x14ac:dyDescent="0.25">
      <c r="A31" s="88"/>
      <c r="B31" s="118" t="s">
        <v>88</v>
      </c>
      <c r="C31" s="20"/>
      <c r="D31" s="20"/>
      <c r="E31" s="20"/>
      <c r="F31" s="21"/>
    </row>
    <row r="32" spans="1:6" s="107" customFormat="1" ht="53.25" customHeight="1" x14ac:dyDescent="0.25">
      <c r="A32" s="188" t="s">
        <v>46</v>
      </c>
      <c r="B32" s="120" t="s">
        <v>86</v>
      </c>
      <c r="C32" s="121" t="s">
        <v>65</v>
      </c>
      <c r="D32" s="122">
        <v>1</v>
      </c>
      <c r="E32" s="123">
        <v>0</v>
      </c>
      <c r="F32" s="124">
        <f t="shared" ref="F32" si="1">D32*E32</f>
        <v>0</v>
      </c>
    </row>
    <row r="33" spans="1:6" s="107" customFormat="1" ht="51.6" hidden="1" customHeight="1" x14ac:dyDescent="0.25">
      <c r="A33" s="119" t="s">
        <v>47</v>
      </c>
      <c r="B33" s="125" t="s">
        <v>239</v>
      </c>
      <c r="C33" s="121" t="s">
        <v>238</v>
      </c>
      <c r="D33" s="122">
        <f>780*2</f>
        <v>1560</v>
      </c>
      <c r="E33" s="123">
        <v>5</v>
      </c>
      <c r="F33" s="124">
        <f>D33*E33</f>
        <v>7800</v>
      </c>
    </row>
    <row r="34" spans="1:6" s="107" customFormat="1" ht="25.2" customHeight="1" thickBot="1" x14ac:dyDescent="0.3">
      <c r="A34" s="215" t="s">
        <v>59</v>
      </c>
      <c r="B34" s="216"/>
      <c r="C34" s="108"/>
      <c r="D34" s="109"/>
      <c r="E34" s="110"/>
      <c r="F34" s="111">
        <v>0</v>
      </c>
    </row>
    <row r="35" spans="1:6" ht="5.4" customHeight="1" thickTop="1" x14ac:dyDescent="0.25"/>
    <row r="36" spans="1:6" ht="22.5" hidden="1" customHeight="1" x14ac:dyDescent="0.25">
      <c r="A36" s="88">
        <v>4</v>
      </c>
      <c r="B36" s="20" t="s">
        <v>143</v>
      </c>
      <c r="C36" s="20"/>
      <c r="D36" s="20"/>
      <c r="E36" s="20"/>
      <c r="F36" s="21"/>
    </row>
    <row r="37" spans="1:6" ht="21.75" hidden="1" customHeight="1" x14ac:dyDescent="0.25"/>
    <row r="38" spans="1:6" ht="24.75" hidden="1" customHeight="1" x14ac:dyDescent="0.25"/>
    <row r="39" spans="1:6" ht="30.75" customHeight="1" x14ac:dyDescent="0.25">
      <c r="A39" s="88" t="s">
        <v>41</v>
      </c>
      <c r="B39" s="20" t="s">
        <v>89</v>
      </c>
      <c r="C39" s="20"/>
      <c r="D39" s="20"/>
      <c r="E39" s="20"/>
      <c r="F39" s="21"/>
    </row>
    <row r="40" spans="1:6" ht="30.75" customHeight="1" x14ac:dyDescent="0.25">
      <c r="A40" s="88"/>
      <c r="B40" s="20" t="s">
        <v>87</v>
      </c>
      <c r="C40" s="20"/>
      <c r="D40" s="20"/>
      <c r="E40" s="20"/>
      <c r="F40" s="21"/>
    </row>
    <row r="41" spans="1:6" ht="30.75" hidden="1" customHeight="1" x14ac:dyDescent="0.25">
      <c r="A41" s="50"/>
      <c r="B41" s="126" t="s">
        <v>88</v>
      </c>
      <c r="C41" s="49"/>
      <c r="D41" s="49"/>
      <c r="E41" s="49"/>
      <c r="F41" s="21"/>
    </row>
    <row r="42" spans="1:6" s="107" customFormat="1" ht="36.75" customHeight="1" x14ac:dyDescent="0.25">
      <c r="A42" s="184" t="s">
        <v>48</v>
      </c>
      <c r="B42" s="127" t="s">
        <v>93</v>
      </c>
      <c r="C42" s="128" t="s">
        <v>238</v>
      </c>
      <c r="D42" s="129">
        <v>15</v>
      </c>
      <c r="E42" s="130">
        <v>0</v>
      </c>
      <c r="F42" s="131">
        <f t="shared" ref="F42:F48" si="2">D42*E42</f>
        <v>0</v>
      </c>
    </row>
    <row r="43" spans="1:6" s="107" customFormat="1" ht="47.4" hidden="1" customHeight="1" x14ac:dyDescent="0.25">
      <c r="A43" s="189" t="s">
        <v>50</v>
      </c>
      <c r="B43" s="132" t="s">
        <v>69</v>
      </c>
      <c r="C43" s="133" t="s">
        <v>15</v>
      </c>
      <c r="D43" s="134">
        <v>2</v>
      </c>
      <c r="E43" s="135">
        <v>350</v>
      </c>
      <c r="F43" s="136">
        <f t="shared" si="2"/>
        <v>700</v>
      </c>
    </row>
    <row r="44" spans="1:6" s="107" customFormat="1" ht="37.5" customHeight="1" x14ac:dyDescent="0.25">
      <c r="A44" s="184">
        <v>4.2</v>
      </c>
      <c r="B44" s="127" t="s">
        <v>148</v>
      </c>
      <c r="C44" s="128" t="s">
        <v>238</v>
      </c>
      <c r="D44" s="129">
        <v>30</v>
      </c>
      <c r="E44" s="130">
        <v>0</v>
      </c>
      <c r="F44" s="131">
        <f t="shared" si="2"/>
        <v>0</v>
      </c>
    </row>
    <row r="45" spans="1:6" s="107" customFormat="1" ht="30.75" customHeight="1" x14ac:dyDescent="0.25">
      <c r="A45" s="50"/>
      <c r="B45" s="62" t="s">
        <v>91</v>
      </c>
      <c r="C45" s="49"/>
      <c r="D45" s="49"/>
      <c r="E45" s="49"/>
      <c r="F45" s="51"/>
    </row>
    <row r="46" spans="1:6" s="107" customFormat="1" ht="33.75" customHeight="1" x14ac:dyDescent="0.25">
      <c r="A46" s="184">
        <v>4.3</v>
      </c>
      <c r="B46" s="137" t="s">
        <v>149</v>
      </c>
      <c r="C46" s="128" t="s">
        <v>15</v>
      </c>
      <c r="D46" s="129">
        <v>30</v>
      </c>
      <c r="E46" s="130">
        <v>0</v>
      </c>
      <c r="F46" s="131">
        <f t="shared" si="2"/>
        <v>0</v>
      </c>
    </row>
    <row r="47" spans="1:6" s="107" customFormat="1" ht="33.75" customHeight="1" x14ac:dyDescent="0.25">
      <c r="A47" s="184">
        <v>4.4000000000000004</v>
      </c>
      <c r="B47" s="137" t="s">
        <v>92</v>
      </c>
      <c r="C47" s="128" t="s">
        <v>15</v>
      </c>
      <c r="D47" s="129">
        <v>4</v>
      </c>
      <c r="E47" s="130">
        <v>0</v>
      </c>
      <c r="F47" s="131">
        <f t="shared" si="2"/>
        <v>0</v>
      </c>
    </row>
    <row r="48" spans="1:6" s="107" customFormat="1" ht="33.75" customHeight="1" x14ac:dyDescent="0.25">
      <c r="A48" s="189">
        <v>4.5</v>
      </c>
      <c r="B48" s="75" t="s">
        <v>146</v>
      </c>
      <c r="C48" s="76" t="s">
        <v>147</v>
      </c>
      <c r="D48" s="138">
        <v>1</v>
      </c>
      <c r="E48" s="61">
        <v>0</v>
      </c>
      <c r="F48" s="61">
        <f t="shared" si="2"/>
        <v>0</v>
      </c>
    </row>
    <row r="49" spans="1:6" s="107" customFormat="1" ht="30.75" customHeight="1" x14ac:dyDescent="0.25">
      <c r="A49" s="50"/>
      <c r="B49" s="62" t="s">
        <v>94</v>
      </c>
      <c r="C49" s="49"/>
      <c r="D49" s="49"/>
      <c r="E49" s="49"/>
      <c r="F49" s="51"/>
    </row>
    <row r="50" spans="1:6" s="107" customFormat="1" ht="78.75" customHeight="1" x14ac:dyDescent="0.25">
      <c r="A50" s="184">
        <v>4.5999999999999996</v>
      </c>
      <c r="B50" s="139" t="s">
        <v>95</v>
      </c>
      <c r="C50" s="128" t="s">
        <v>238</v>
      </c>
      <c r="D50" s="129">
        <v>16</v>
      </c>
      <c r="E50" s="130">
        <v>0</v>
      </c>
      <c r="F50" s="131">
        <f t="shared" ref="F50" si="3">D50*E50</f>
        <v>0</v>
      </c>
    </row>
    <row r="51" spans="1:6" s="107" customFormat="1" ht="33.75" customHeight="1" x14ac:dyDescent="0.25">
      <c r="A51" s="229" t="s">
        <v>207</v>
      </c>
      <c r="B51" s="218"/>
      <c r="C51" s="218"/>
      <c r="D51" s="218"/>
      <c r="E51" s="218"/>
      <c r="F51" s="219"/>
    </row>
    <row r="52" spans="1:6" s="107" customFormat="1" ht="75.75" customHeight="1" x14ac:dyDescent="0.25">
      <c r="A52" s="184">
        <v>4.7</v>
      </c>
      <c r="B52" s="139" t="s">
        <v>208</v>
      </c>
      <c r="C52" s="128" t="s">
        <v>15</v>
      </c>
      <c r="D52" s="129">
        <v>5</v>
      </c>
      <c r="E52" s="130">
        <v>0</v>
      </c>
      <c r="F52" s="131">
        <f t="shared" ref="F52" si="4">D52*E52</f>
        <v>0</v>
      </c>
    </row>
    <row r="53" spans="1:6" s="107" customFormat="1" ht="33.75" customHeight="1" thickBot="1" x14ac:dyDescent="0.3">
      <c r="A53" s="215" t="s">
        <v>59</v>
      </c>
      <c r="B53" s="216"/>
      <c r="C53" s="108"/>
      <c r="D53" s="109"/>
      <c r="E53" s="110"/>
      <c r="F53" s="111">
        <v>0</v>
      </c>
    </row>
    <row r="54" spans="1:6" s="107" customFormat="1" ht="11.25" customHeight="1" thickTop="1" x14ac:dyDescent="0.25">
      <c r="A54" s="140"/>
      <c r="B54" s="141"/>
      <c r="C54" s="142"/>
      <c r="D54" s="143"/>
      <c r="E54" s="144"/>
      <c r="F54" s="145"/>
    </row>
    <row r="55" spans="1:6" s="107" customFormat="1" ht="21" customHeight="1" x14ac:dyDescent="0.25">
      <c r="A55" s="230" t="s">
        <v>151</v>
      </c>
      <c r="B55" s="231"/>
      <c r="C55" s="231"/>
      <c r="D55" s="231"/>
      <c r="E55" s="231"/>
      <c r="F55" s="232"/>
    </row>
    <row r="56" spans="1:6" s="107" customFormat="1" ht="27" customHeight="1" x14ac:dyDescent="0.25">
      <c r="A56" s="184">
        <v>5.0999999999999996</v>
      </c>
      <c r="B56" s="58" t="s">
        <v>152</v>
      </c>
      <c r="C56" s="76" t="s">
        <v>15</v>
      </c>
      <c r="D56" s="138">
        <v>2</v>
      </c>
      <c r="E56" s="61">
        <v>0</v>
      </c>
      <c r="F56" s="190">
        <f t="shared" ref="F56" si="5">D56*E56</f>
        <v>0</v>
      </c>
    </row>
    <row r="57" spans="1:6" s="107" customFormat="1" ht="32.25" customHeight="1" thickBot="1" x14ac:dyDescent="0.3">
      <c r="A57" s="215" t="s">
        <v>59</v>
      </c>
      <c r="B57" s="216"/>
      <c r="C57" s="108"/>
      <c r="D57" s="109"/>
      <c r="E57" s="110"/>
      <c r="F57" s="111">
        <v>0</v>
      </c>
    </row>
    <row r="58" spans="1:6" s="107" customFormat="1" ht="11.25" customHeight="1" thickTop="1" x14ac:dyDescent="0.25">
      <c r="A58" s="140"/>
      <c r="B58" s="141"/>
      <c r="C58" s="142"/>
      <c r="D58" s="143"/>
      <c r="E58" s="144"/>
      <c r="F58" s="145"/>
    </row>
    <row r="59" spans="1:6" s="107" customFormat="1" ht="27.75" customHeight="1" x14ac:dyDescent="0.25">
      <c r="A59" s="217" t="s">
        <v>153</v>
      </c>
      <c r="B59" s="218"/>
      <c r="C59" s="218"/>
      <c r="D59" s="218"/>
      <c r="E59" s="218"/>
      <c r="F59" s="219"/>
    </row>
    <row r="60" spans="1:6" s="107" customFormat="1" ht="27.75" customHeight="1" x14ac:dyDescent="0.25">
      <c r="A60" s="57"/>
      <c r="B60" s="220" t="s">
        <v>96</v>
      </c>
      <c r="C60" s="221"/>
      <c r="D60" s="221"/>
      <c r="E60" s="221"/>
      <c r="F60" s="221"/>
    </row>
    <row r="61" spans="1:6" s="107" customFormat="1" ht="153.75" customHeight="1" x14ac:dyDescent="0.25">
      <c r="A61" s="184">
        <v>6.1</v>
      </c>
      <c r="B61" s="146" t="s">
        <v>240</v>
      </c>
      <c r="C61" s="128" t="s">
        <v>238</v>
      </c>
      <c r="D61" s="129">
        <v>170</v>
      </c>
      <c r="E61" s="130">
        <v>0</v>
      </c>
      <c r="F61" s="131">
        <f t="shared" ref="F61" si="6">D61*E61</f>
        <v>0</v>
      </c>
    </row>
    <row r="62" spans="1:6" s="107" customFormat="1" ht="27.75" customHeight="1" x14ac:dyDescent="0.25">
      <c r="A62" s="50"/>
      <c r="B62" s="222" t="s">
        <v>97</v>
      </c>
      <c r="C62" s="223"/>
      <c r="D62" s="223"/>
      <c r="E62" s="224"/>
      <c r="F62" s="52"/>
    </row>
    <row r="63" spans="1:6" s="107" customFormat="1" ht="45.75" customHeight="1" x14ac:dyDescent="0.25">
      <c r="A63" s="188">
        <v>6.2</v>
      </c>
      <c r="B63" s="147" t="s">
        <v>98</v>
      </c>
      <c r="C63" s="128" t="s">
        <v>99</v>
      </c>
      <c r="D63" s="129">
        <v>15</v>
      </c>
      <c r="E63" s="130">
        <v>0</v>
      </c>
      <c r="F63" s="131">
        <f t="shared" ref="F63" si="7">D63*E63</f>
        <v>0</v>
      </c>
    </row>
    <row r="64" spans="1:6" s="107" customFormat="1" ht="25.95" customHeight="1" thickBot="1" x14ac:dyDescent="0.3">
      <c r="A64" s="215" t="s">
        <v>59</v>
      </c>
      <c r="B64" s="216"/>
      <c r="C64" s="108"/>
      <c r="D64" s="109"/>
      <c r="E64" s="110"/>
      <c r="F64" s="111">
        <f>SUM(F61:F63)</f>
        <v>0</v>
      </c>
    </row>
    <row r="65" spans="1:6" ht="5.4" customHeight="1" thickTop="1" x14ac:dyDescent="0.25"/>
    <row r="66" spans="1:6" ht="24.75" customHeight="1" x14ac:dyDescent="0.25">
      <c r="A66" s="86">
        <v>7</v>
      </c>
      <c r="B66" s="225" t="s">
        <v>100</v>
      </c>
      <c r="C66" s="226"/>
      <c r="D66" s="226"/>
      <c r="E66" s="226"/>
      <c r="F66" s="227"/>
    </row>
    <row r="67" spans="1:6" ht="24.75" customHeight="1" x14ac:dyDescent="0.25">
      <c r="A67" s="85"/>
      <c r="B67" s="228" t="s">
        <v>101</v>
      </c>
      <c r="C67" s="226"/>
      <c r="D67" s="226"/>
      <c r="E67" s="226"/>
      <c r="F67" s="227"/>
    </row>
    <row r="68" spans="1:6" ht="156" customHeight="1" x14ac:dyDescent="0.25">
      <c r="A68" s="242" t="s">
        <v>102</v>
      </c>
      <c r="B68" s="226"/>
      <c r="C68" s="226"/>
      <c r="D68" s="226"/>
      <c r="E68" s="226"/>
      <c r="F68" s="227"/>
    </row>
    <row r="69" spans="1:6" ht="37.5" customHeight="1" x14ac:dyDescent="0.25">
      <c r="A69" s="188">
        <v>7.1</v>
      </c>
      <c r="B69" s="93" t="s">
        <v>103</v>
      </c>
      <c r="C69" s="127" t="s">
        <v>15</v>
      </c>
      <c r="D69" s="129">
        <v>100</v>
      </c>
      <c r="E69" s="130">
        <v>0</v>
      </c>
      <c r="F69" s="131">
        <f t="shared" ref="F69" si="8">D69*E69</f>
        <v>0</v>
      </c>
    </row>
    <row r="70" spans="1:6" ht="29.25" customHeight="1" x14ac:dyDescent="0.3">
      <c r="A70" s="85"/>
      <c r="B70" s="85" t="s">
        <v>104</v>
      </c>
      <c r="C70" s="53"/>
      <c r="D70" s="53"/>
      <c r="E70" s="53"/>
      <c r="F70" s="54"/>
    </row>
    <row r="71" spans="1:6" ht="84.75" customHeight="1" x14ac:dyDescent="0.25">
      <c r="A71" s="184">
        <v>7.2</v>
      </c>
      <c r="B71" s="58" t="s">
        <v>105</v>
      </c>
      <c r="C71" s="104" t="s">
        <v>14</v>
      </c>
      <c r="D71" s="105">
        <v>1</v>
      </c>
      <c r="E71" s="106">
        <v>0</v>
      </c>
      <c r="F71" s="106">
        <f t="shared" ref="F71:F73" si="9">D71*E71</f>
        <v>0</v>
      </c>
    </row>
    <row r="72" spans="1:6" ht="76.5" customHeight="1" x14ac:dyDescent="0.25">
      <c r="A72" s="184">
        <v>7.3</v>
      </c>
      <c r="B72" s="58" t="s">
        <v>140</v>
      </c>
      <c r="C72" s="104" t="s">
        <v>14</v>
      </c>
      <c r="D72" s="105">
        <v>3</v>
      </c>
      <c r="E72" s="106">
        <v>0</v>
      </c>
      <c r="F72" s="106">
        <f t="shared" si="9"/>
        <v>0</v>
      </c>
    </row>
    <row r="73" spans="1:6" ht="55.2" x14ac:dyDescent="0.25">
      <c r="A73" s="184">
        <v>7.4</v>
      </c>
      <c r="B73" s="58" t="s">
        <v>141</v>
      </c>
      <c r="C73" s="104" t="s">
        <v>14</v>
      </c>
      <c r="D73" s="105">
        <v>1</v>
      </c>
      <c r="E73" s="106">
        <v>0</v>
      </c>
      <c r="F73" s="106">
        <f t="shared" si="9"/>
        <v>0</v>
      </c>
    </row>
    <row r="74" spans="1:6" ht="34.5" customHeight="1" x14ac:dyDescent="0.25">
      <c r="A74" s="98"/>
      <c r="B74" s="72" t="s">
        <v>130</v>
      </c>
      <c r="C74" s="148"/>
      <c r="D74" s="148"/>
      <c r="E74" s="148"/>
      <c r="F74" s="148"/>
    </row>
    <row r="75" spans="1:6" ht="333.75" customHeight="1" x14ac:dyDescent="0.25">
      <c r="A75" s="188">
        <v>7.5</v>
      </c>
      <c r="B75" s="149" t="s">
        <v>115</v>
      </c>
      <c r="C75" s="132" t="s">
        <v>15</v>
      </c>
      <c r="D75" s="134">
        <v>14</v>
      </c>
      <c r="E75" s="135">
        <v>0</v>
      </c>
      <c r="F75" s="136">
        <f t="shared" ref="F75" si="10">D75*E75</f>
        <v>0</v>
      </c>
    </row>
    <row r="76" spans="1:6" ht="6.75" hidden="1" customHeight="1" x14ac:dyDescent="0.25">
      <c r="A76" s="114"/>
      <c r="B76" s="64"/>
      <c r="C76" s="150"/>
      <c r="D76" s="151"/>
      <c r="E76" s="152"/>
      <c r="F76" s="153"/>
    </row>
    <row r="77" spans="1:6" ht="27.75" customHeight="1" x14ac:dyDescent="0.25">
      <c r="A77" s="87"/>
      <c r="B77" s="73" t="s">
        <v>131</v>
      </c>
      <c r="C77" s="154"/>
      <c r="D77" s="154"/>
      <c r="E77" s="154"/>
      <c r="F77" s="154"/>
    </row>
    <row r="78" spans="1:6" ht="360.75" customHeight="1" x14ac:dyDescent="0.25">
      <c r="A78" s="191">
        <v>7.6</v>
      </c>
      <c r="B78" s="155" t="s">
        <v>116</v>
      </c>
      <c r="C78" s="125" t="s">
        <v>15</v>
      </c>
      <c r="D78" s="122">
        <v>4</v>
      </c>
      <c r="E78" s="156">
        <v>0</v>
      </c>
      <c r="F78" s="124">
        <f t="shared" ref="F78" si="11">D78*E78</f>
        <v>0</v>
      </c>
    </row>
    <row r="79" spans="1:6" ht="33" customHeight="1" x14ac:dyDescent="0.25">
      <c r="A79" s="98"/>
      <c r="B79" s="84" t="s">
        <v>132</v>
      </c>
      <c r="C79" s="148"/>
      <c r="D79" s="148"/>
      <c r="E79" s="148"/>
      <c r="F79" s="148"/>
    </row>
    <row r="80" spans="1:6" ht="54" customHeight="1" x14ac:dyDescent="0.25">
      <c r="A80" s="191">
        <v>7.7</v>
      </c>
      <c r="B80" s="157" t="s">
        <v>114</v>
      </c>
      <c r="C80" s="192" t="s">
        <v>15</v>
      </c>
      <c r="D80" s="193">
        <v>3</v>
      </c>
      <c r="E80" s="130">
        <v>0</v>
      </c>
      <c r="F80" s="131">
        <f t="shared" ref="F80" si="12">D80*E80</f>
        <v>0</v>
      </c>
    </row>
    <row r="81" spans="1:7" ht="45" hidden="1" customHeight="1" x14ac:dyDescent="0.25">
      <c r="A81" s="114"/>
      <c r="B81" s="55"/>
      <c r="C81" s="117"/>
      <c r="D81" s="158"/>
      <c r="E81" s="159"/>
      <c r="F81" s="160">
        <f>SUM(F69:F80)</f>
        <v>0</v>
      </c>
    </row>
    <row r="82" spans="1:7" ht="36.75" customHeight="1" thickBot="1" x14ac:dyDescent="0.3">
      <c r="A82" s="215" t="s">
        <v>59</v>
      </c>
      <c r="B82" s="216"/>
      <c r="C82" s="108"/>
      <c r="D82" s="109"/>
      <c r="E82" s="110"/>
      <c r="F82" s="111">
        <v>0</v>
      </c>
    </row>
    <row r="83" spans="1:7" ht="13.5" customHeight="1" thickTop="1" x14ac:dyDescent="0.25">
      <c r="A83" s="114"/>
      <c r="B83" s="55"/>
      <c r="C83" s="117"/>
      <c r="D83" s="158"/>
      <c r="E83" s="159"/>
      <c r="F83" s="160"/>
    </row>
    <row r="84" spans="1:7" ht="21.75" customHeight="1" x14ac:dyDescent="0.25">
      <c r="A84" s="243" t="s">
        <v>242</v>
      </c>
      <c r="B84" s="226"/>
      <c r="C84" s="226"/>
      <c r="D84" s="226"/>
      <c r="E84" s="226"/>
      <c r="F84" s="227"/>
    </row>
    <row r="85" spans="1:7" ht="21" customHeight="1" x14ac:dyDescent="0.25">
      <c r="A85" s="244" t="s">
        <v>113</v>
      </c>
      <c r="B85" s="226"/>
      <c r="C85" s="226"/>
      <c r="D85" s="226"/>
      <c r="E85" s="226"/>
      <c r="F85" s="227"/>
    </row>
    <row r="86" spans="1:7" ht="38.25" customHeight="1" x14ac:dyDescent="0.25">
      <c r="A86" s="184">
        <v>8.1</v>
      </c>
      <c r="B86" s="161" t="s">
        <v>109</v>
      </c>
      <c r="C86" s="162" t="s">
        <v>108</v>
      </c>
      <c r="D86" s="163">
        <v>20</v>
      </c>
      <c r="E86" s="164">
        <v>0</v>
      </c>
      <c r="F86" s="164">
        <f t="shared" ref="F86:F87" si="13">D86*E86</f>
        <v>0</v>
      </c>
    </row>
    <row r="87" spans="1:7" ht="64.5" customHeight="1" x14ac:dyDescent="0.25">
      <c r="A87" s="194">
        <v>8.1999999999999993</v>
      </c>
      <c r="B87" s="56" t="s">
        <v>107</v>
      </c>
      <c r="C87" s="162" t="s">
        <v>108</v>
      </c>
      <c r="D87" s="163">
        <v>20</v>
      </c>
      <c r="E87" s="164">
        <v>0</v>
      </c>
      <c r="F87" s="164">
        <f t="shared" si="13"/>
        <v>0</v>
      </c>
    </row>
    <row r="88" spans="1:7" ht="24.75" customHeight="1" x14ac:dyDescent="0.25">
      <c r="A88" s="245" t="s">
        <v>159</v>
      </c>
      <c r="B88" s="226"/>
      <c r="C88" s="226"/>
      <c r="D88" s="226"/>
      <c r="E88" s="226"/>
      <c r="F88" s="227"/>
    </row>
    <row r="89" spans="1:7" ht="108" hidden="1" customHeight="1" x14ac:dyDescent="0.25">
      <c r="A89" s="112">
        <v>7.3</v>
      </c>
      <c r="B89" s="165" t="s">
        <v>111</v>
      </c>
      <c r="C89" s="166" t="s">
        <v>108</v>
      </c>
      <c r="D89" s="163">
        <v>40</v>
      </c>
      <c r="E89" s="164">
        <v>980</v>
      </c>
      <c r="F89" s="164">
        <f t="shared" ref="F89:F91" si="14">D89*E89</f>
        <v>39200</v>
      </c>
    </row>
    <row r="90" spans="1:7" ht="109.5" customHeight="1" x14ac:dyDescent="0.25">
      <c r="A90" s="184">
        <v>8.3000000000000007</v>
      </c>
      <c r="B90" s="165" t="s">
        <v>112</v>
      </c>
      <c r="C90" s="166" t="s">
        <v>108</v>
      </c>
      <c r="D90" s="163">
        <v>22</v>
      </c>
      <c r="E90" s="164">
        <v>0</v>
      </c>
      <c r="F90" s="164">
        <f t="shared" si="14"/>
        <v>0</v>
      </c>
    </row>
    <row r="91" spans="1:7" ht="33.75" customHeight="1" x14ac:dyDescent="0.25">
      <c r="A91" s="194">
        <v>8.4</v>
      </c>
      <c r="B91" s="97" t="s">
        <v>110</v>
      </c>
      <c r="C91" s="166" t="s">
        <v>14</v>
      </c>
      <c r="D91" s="163">
        <v>3</v>
      </c>
      <c r="E91" s="164">
        <v>0</v>
      </c>
      <c r="F91" s="164">
        <f t="shared" si="14"/>
        <v>0</v>
      </c>
    </row>
    <row r="92" spans="1:7" ht="33.75" customHeight="1" x14ac:dyDescent="0.25">
      <c r="A92" s="245" t="s">
        <v>161</v>
      </c>
      <c r="B92" s="226"/>
      <c r="C92" s="226"/>
      <c r="D92" s="226"/>
      <c r="E92" s="226"/>
      <c r="F92" s="227"/>
    </row>
    <row r="93" spans="1:7" ht="230.25" customHeight="1" x14ac:dyDescent="0.25">
      <c r="A93" s="184">
        <v>8.5</v>
      </c>
      <c r="B93" s="165" t="s">
        <v>160</v>
      </c>
      <c r="C93" s="166" t="s">
        <v>108</v>
      </c>
      <c r="D93" s="163">
        <v>16</v>
      </c>
      <c r="E93" s="164">
        <v>0</v>
      </c>
      <c r="F93" s="164">
        <f t="shared" ref="F93" si="15">D93*E93</f>
        <v>0</v>
      </c>
    </row>
    <row r="94" spans="1:7" ht="30" customHeight="1" thickBot="1" x14ac:dyDescent="0.3">
      <c r="A94" s="215" t="s">
        <v>59</v>
      </c>
      <c r="B94" s="216"/>
      <c r="C94" s="108"/>
      <c r="D94" s="109"/>
      <c r="E94" s="110"/>
      <c r="F94" s="111">
        <v>0</v>
      </c>
      <c r="G94" s="111"/>
    </row>
    <row r="95" spans="1:7" ht="9" customHeight="1" thickTop="1" x14ac:dyDescent="0.25">
      <c r="B95" s="11"/>
      <c r="E95" s="12"/>
      <c r="G95" s="13"/>
    </row>
    <row r="96" spans="1:7" ht="23.25" customHeight="1" x14ac:dyDescent="0.25">
      <c r="A96" s="195">
        <v>9</v>
      </c>
      <c r="B96" s="233" t="s">
        <v>117</v>
      </c>
      <c r="C96" s="234"/>
      <c r="D96" s="234"/>
      <c r="E96" s="234"/>
      <c r="F96" s="220"/>
    </row>
    <row r="97" spans="1:6" ht="21.75" customHeight="1" x14ac:dyDescent="0.25">
      <c r="A97" s="59"/>
      <c r="B97" s="233" t="s">
        <v>118</v>
      </c>
      <c r="C97" s="235"/>
      <c r="D97" s="235"/>
      <c r="E97" s="235"/>
      <c r="F97" s="236"/>
    </row>
    <row r="98" spans="1:6" ht="216.75" customHeight="1" x14ac:dyDescent="0.25">
      <c r="A98" s="63">
        <v>9.1</v>
      </c>
      <c r="B98" s="167" t="s">
        <v>119</v>
      </c>
      <c r="C98" s="58" t="s">
        <v>99</v>
      </c>
      <c r="D98" s="60">
        <v>330</v>
      </c>
      <c r="E98" s="61">
        <v>0</v>
      </c>
      <c r="F98" s="61">
        <f t="shared" ref="F98" si="16">D98*E98</f>
        <v>0</v>
      </c>
    </row>
    <row r="99" spans="1:6" ht="33.75" customHeight="1" thickBot="1" x14ac:dyDescent="0.3">
      <c r="A99" s="215" t="s">
        <v>59</v>
      </c>
      <c r="B99" s="216"/>
      <c r="C99" s="108"/>
      <c r="D99" s="109"/>
      <c r="E99" s="110"/>
      <c r="F99" s="111">
        <f>SUM(F96:F98)</f>
        <v>0</v>
      </c>
    </row>
    <row r="100" spans="1:6" ht="13.5" customHeight="1" thickTop="1" x14ac:dyDescent="0.25">
      <c r="B100" s="34"/>
      <c r="C100" s="34"/>
      <c r="D100" s="34"/>
      <c r="E100" s="35"/>
      <c r="F100" s="35"/>
    </row>
    <row r="101" spans="1:6" ht="26.25" customHeight="1" x14ac:dyDescent="0.25">
      <c r="A101" s="237" t="s">
        <v>243</v>
      </c>
      <c r="B101" s="238"/>
      <c r="C101" s="238"/>
      <c r="D101" s="238"/>
      <c r="E101" s="238"/>
      <c r="F101" s="238"/>
    </row>
    <row r="102" spans="1:6" ht="22.5" customHeight="1" x14ac:dyDescent="0.25">
      <c r="A102" s="86"/>
      <c r="B102" s="239" t="s">
        <v>120</v>
      </c>
      <c r="C102" s="240"/>
      <c r="D102" s="240"/>
      <c r="E102" s="240"/>
      <c r="F102" s="241"/>
    </row>
    <row r="103" spans="1:6" ht="55.2" x14ac:dyDescent="0.25">
      <c r="A103" s="63">
        <v>10.1</v>
      </c>
      <c r="B103" s="66" t="s">
        <v>150</v>
      </c>
      <c r="C103" s="58" t="s">
        <v>14</v>
      </c>
      <c r="D103" s="60">
        <v>4</v>
      </c>
      <c r="E103" s="61">
        <v>0</v>
      </c>
      <c r="F103" s="61">
        <f t="shared" ref="F103:F112" si="17">D103*E103</f>
        <v>0</v>
      </c>
    </row>
    <row r="104" spans="1:6" ht="47.25" customHeight="1" x14ac:dyDescent="0.25">
      <c r="A104" s="63">
        <v>10.199999999999999</v>
      </c>
      <c r="B104" s="65" t="s">
        <v>121</v>
      </c>
      <c r="C104" s="58" t="s">
        <v>14</v>
      </c>
      <c r="D104" s="60">
        <v>1</v>
      </c>
      <c r="E104" s="61">
        <v>0</v>
      </c>
      <c r="F104" s="61">
        <f t="shared" si="17"/>
        <v>0</v>
      </c>
    </row>
    <row r="105" spans="1:6" ht="38.25" customHeight="1" x14ac:dyDescent="0.25">
      <c r="A105" s="63">
        <v>10.3</v>
      </c>
      <c r="B105" s="67" t="s">
        <v>122</v>
      </c>
      <c r="C105" s="58" t="s">
        <v>14</v>
      </c>
      <c r="D105" s="60">
        <v>4</v>
      </c>
      <c r="E105" s="61">
        <v>0</v>
      </c>
      <c r="F105" s="61">
        <f t="shared" si="17"/>
        <v>0</v>
      </c>
    </row>
    <row r="106" spans="1:6" ht="47.25" customHeight="1" x14ac:dyDescent="0.25">
      <c r="A106" s="63">
        <v>10.4</v>
      </c>
      <c r="B106" s="69" t="s">
        <v>123</v>
      </c>
      <c r="C106" s="58" t="s">
        <v>14</v>
      </c>
      <c r="D106" s="60">
        <v>4</v>
      </c>
      <c r="E106" s="61">
        <v>0</v>
      </c>
      <c r="F106" s="61">
        <f t="shared" si="17"/>
        <v>0</v>
      </c>
    </row>
    <row r="107" spans="1:6" ht="40.5" customHeight="1" x14ac:dyDescent="0.25">
      <c r="A107" s="63">
        <v>10.5</v>
      </c>
      <c r="B107" s="56" t="s">
        <v>126</v>
      </c>
      <c r="C107" s="58" t="s">
        <v>14</v>
      </c>
      <c r="D107" s="60">
        <v>10</v>
      </c>
      <c r="E107" s="61">
        <v>0</v>
      </c>
      <c r="F107" s="61">
        <f t="shared" si="17"/>
        <v>0</v>
      </c>
    </row>
    <row r="108" spans="1:6" ht="34.5" customHeight="1" x14ac:dyDescent="0.25">
      <c r="A108" s="63">
        <v>10.6</v>
      </c>
      <c r="B108" s="168" t="s">
        <v>124</v>
      </c>
      <c r="C108" s="58" t="s">
        <v>14</v>
      </c>
      <c r="D108" s="60">
        <v>8</v>
      </c>
      <c r="E108" s="61">
        <v>0</v>
      </c>
      <c r="F108" s="61">
        <f t="shared" si="17"/>
        <v>0</v>
      </c>
    </row>
    <row r="109" spans="1:6" ht="39" customHeight="1" x14ac:dyDescent="0.25">
      <c r="A109" s="63">
        <v>10.7</v>
      </c>
      <c r="B109" s="168" t="s">
        <v>127</v>
      </c>
      <c r="C109" s="58" t="s">
        <v>14</v>
      </c>
      <c r="D109" s="60">
        <v>2</v>
      </c>
      <c r="E109" s="61">
        <v>0</v>
      </c>
      <c r="F109" s="61">
        <f t="shared" si="17"/>
        <v>0</v>
      </c>
    </row>
    <row r="110" spans="1:6" ht="40.5" customHeight="1" x14ac:dyDescent="0.25">
      <c r="A110" s="63">
        <v>10.8</v>
      </c>
      <c r="B110" s="169" t="s">
        <v>125</v>
      </c>
      <c r="C110" s="58" t="s">
        <v>14</v>
      </c>
      <c r="D110" s="60">
        <v>2</v>
      </c>
      <c r="E110" s="61">
        <v>0</v>
      </c>
      <c r="F110" s="61">
        <f t="shared" si="17"/>
        <v>0</v>
      </c>
    </row>
    <row r="111" spans="1:6" ht="43.5" customHeight="1" x14ac:dyDescent="0.25">
      <c r="A111" s="63">
        <v>10.9</v>
      </c>
      <c r="B111" s="169" t="s">
        <v>128</v>
      </c>
      <c r="C111" s="58" t="s">
        <v>14</v>
      </c>
      <c r="D111" s="60">
        <v>1</v>
      </c>
      <c r="E111" s="61">
        <v>0</v>
      </c>
      <c r="F111" s="61">
        <f t="shared" si="17"/>
        <v>0</v>
      </c>
    </row>
    <row r="112" spans="1:6" ht="35.25" customHeight="1" x14ac:dyDescent="0.25">
      <c r="A112" s="100">
        <v>10.1</v>
      </c>
      <c r="B112" s="169" t="s">
        <v>164</v>
      </c>
      <c r="C112" s="58" t="s">
        <v>14</v>
      </c>
      <c r="D112" s="60">
        <v>4</v>
      </c>
      <c r="E112" s="61">
        <v>0</v>
      </c>
      <c r="F112" s="61">
        <f t="shared" si="17"/>
        <v>0</v>
      </c>
    </row>
    <row r="113" spans="1:6" ht="30.75" customHeight="1" x14ac:dyDescent="0.25">
      <c r="A113" s="86"/>
      <c r="B113" s="239" t="s">
        <v>226</v>
      </c>
      <c r="C113" s="240"/>
      <c r="D113" s="240"/>
      <c r="E113" s="240"/>
      <c r="F113" s="241"/>
    </row>
    <row r="114" spans="1:6" ht="30" customHeight="1" x14ac:dyDescent="0.25">
      <c r="A114" s="103"/>
      <c r="B114" s="239" t="s">
        <v>227</v>
      </c>
      <c r="C114" s="240"/>
      <c r="D114" s="240"/>
      <c r="E114" s="240"/>
      <c r="F114" s="241"/>
    </row>
    <row r="115" spans="1:6" ht="37.5" customHeight="1" x14ac:dyDescent="0.25">
      <c r="A115" s="63">
        <v>10.11</v>
      </c>
      <c r="B115" s="169" t="s">
        <v>230</v>
      </c>
      <c r="C115" s="58" t="s">
        <v>14</v>
      </c>
      <c r="D115" s="60">
        <v>2</v>
      </c>
      <c r="E115" s="61">
        <v>0</v>
      </c>
      <c r="F115" s="61">
        <f t="shared" ref="F115:F123" si="18">D115*E115</f>
        <v>0</v>
      </c>
    </row>
    <row r="116" spans="1:6" ht="37.5" customHeight="1" x14ac:dyDescent="0.25">
      <c r="A116" s="63">
        <v>10.119999999999999</v>
      </c>
      <c r="B116" s="169" t="s">
        <v>228</v>
      </c>
      <c r="C116" s="58" t="s">
        <v>14</v>
      </c>
      <c r="D116" s="60">
        <v>2</v>
      </c>
      <c r="E116" s="61">
        <v>0</v>
      </c>
      <c r="F116" s="61">
        <f t="shared" si="18"/>
        <v>0</v>
      </c>
    </row>
    <row r="117" spans="1:6" ht="37.5" customHeight="1" x14ac:dyDescent="0.25">
      <c r="A117" s="100">
        <v>10.130000000000001</v>
      </c>
      <c r="B117" s="169" t="s">
        <v>229</v>
      </c>
      <c r="C117" s="58" t="s">
        <v>14</v>
      </c>
      <c r="D117" s="60">
        <v>3</v>
      </c>
      <c r="E117" s="61">
        <v>0</v>
      </c>
      <c r="F117" s="61">
        <f t="shared" si="18"/>
        <v>0</v>
      </c>
    </row>
    <row r="118" spans="1:6" ht="37.5" customHeight="1" x14ac:dyDescent="0.25">
      <c r="A118" s="100">
        <v>10.14</v>
      </c>
      <c r="B118" s="169" t="s">
        <v>231</v>
      </c>
      <c r="C118" s="58" t="s">
        <v>14</v>
      </c>
      <c r="D118" s="60">
        <v>3</v>
      </c>
      <c r="E118" s="61">
        <v>0</v>
      </c>
      <c r="F118" s="61">
        <f t="shared" si="18"/>
        <v>0</v>
      </c>
    </row>
    <row r="119" spans="1:6" ht="37.5" customHeight="1" x14ac:dyDescent="0.25">
      <c r="A119" s="100">
        <v>10.15</v>
      </c>
      <c r="B119" s="169" t="s">
        <v>232</v>
      </c>
      <c r="C119" s="58" t="s">
        <v>14</v>
      </c>
      <c r="D119" s="60">
        <v>2</v>
      </c>
      <c r="E119" s="61">
        <v>0</v>
      </c>
      <c r="F119" s="61">
        <f t="shared" si="18"/>
        <v>0</v>
      </c>
    </row>
    <row r="120" spans="1:6" ht="37.5" customHeight="1" x14ac:dyDescent="0.25">
      <c r="A120" s="100">
        <v>10.16</v>
      </c>
      <c r="B120" s="169" t="s">
        <v>233</v>
      </c>
      <c r="C120" s="58" t="s">
        <v>14</v>
      </c>
      <c r="D120" s="60">
        <v>14</v>
      </c>
      <c r="E120" s="61">
        <v>0</v>
      </c>
      <c r="F120" s="61">
        <f t="shared" si="18"/>
        <v>0</v>
      </c>
    </row>
    <row r="121" spans="1:6" ht="37.5" customHeight="1" x14ac:dyDescent="0.25">
      <c r="A121" s="100">
        <v>10.17</v>
      </c>
      <c r="B121" s="169" t="s">
        <v>234</v>
      </c>
      <c r="C121" s="58" t="s">
        <v>14</v>
      </c>
      <c r="D121" s="60">
        <v>660</v>
      </c>
      <c r="E121" s="61">
        <v>0</v>
      </c>
      <c r="F121" s="61">
        <f t="shared" si="18"/>
        <v>0</v>
      </c>
    </row>
    <row r="122" spans="1:6" ht="37.5" customHeight="1" x14ac:dyDescent="0.25">
      <c r="A122" s="100">
        <v>10.18</v>
      </c>
      <c r="B122" s="169" t="s">
        <v>235</v>
      </c>
      <c r="C122" s="58" t="s">
        <v>14</v>
      </c>
      <c r="D122" s="60">
        <v>792</v>
      </c>
      <c r="E122" s="61">
        <v>0</v>
      </c>
      <c r="F122" s="61">
        <f t="shared" si="18"/>
        <v>0</v>
      </c>
    </row>
    <row r="123" spans="1:6" ht="37.5" customHeight="1" x14ac:dyDescent="0.25">
      <c r="A123" s="100">
        <v>10.19</v>
      </c>
      <c r="B123" s="169" t="s">
        <v>236</v>
      </c>
      <c r="C123" s="58" t="s">
        <v>237</v>
      </c>
      <c r="D123" s="60">
        <v>1</v>
      </c>
      <c r="E123" s="61">
        <v>0</v>
      </c>
      <c r="F123" s="61">
        <f t="shared" si="18"/>
        <v>0</v>
      </c>
    </row>
    <row r="124" spans="1:6" ht="37.5" customHeight="1" thickBot="1" x14ac:dyDescent="0.3">
      <c r="A124" s="215" t="s">
        <v>59</v>
      </c>
      <c r="B124" s="216"/>
      <c r="C124" s="108"/>
      <c r="D124" s="109"/>
      <c r="E124" s="110"/>
      <c r="F124" s="111">
        <v>0</v>
      </c>
    </row>
    <row r="125" spans="1:6" ht="11.25" customHeight="1" thickTop="1" x14ac:dyDescent="0.25">
      <c r="B125" s="34"/>
      <c r="C125" s="34"/>
      <c r="D125" s="34"/>
      <c r="E125" s="35"/>
      <c r="F125" s="35"/>
    </row>
    <row r="126" spans="1:6" ht="28.5" customHeight="1" x14ac:dyDescent="0.25">
      <c r="A126" s="196">
        <v>11</v>
      </c>
      <c r="B126" s="233" t="s">
        <v>129</v>
      </c>
      <c r="C126" s="234"/>
      <c r="D126" s="234"/>
      <c r="E126" s="234"/>
      <c r="F126" s="220"/>
    </row>
    <row r="127" spans="1:6" ht="28.5" customHeight="1" x14ac:dyDescent="0.25">
      <c r="A127" s="247" t="s">
        <v>186</v>
      </c>
      <c r="B127" s="218"/>
      <c r="C127" s="218"/>
      <c r="D127" s="218"/>
      <c r="E127" s="218"/>
      <c r="F127" s="218"/>
    </row>
    <row r="128" spans="1:6" ht="28.5" hidden="1" customHeight="1" x14ac:dyDescent="0.25">
      <c r="A128" s="81"/>
      <c r="B128" s="248" t="s">
        <v>154</v>
      </c>
      <c r="C128" s="249"/>
      <c r="D128" s="249"/>
      <c r="E128" s="249"/>
      <c r="F128" s="250"/>
    </row>
    <row r="129" spans="1:6" ht="42.75" customHeight="1" x14ac:dyDescent="0.25">
      <c r="A129" s="99">
        <v>11.1</v>
      </c>
      <c r="B129" s="79" t="s">
        <v>157</v>
      </c>
      <c r="C129" s="58" t="s">
        <v>14</v>
      </c>
      <c r="D129" s="76">
        <v>6</v>
      </c>
      <c r="E129" s="61">
        <v>0</v>
      </c>
      <c r="F129" s="61">
        <f>D129*E129</f>
        <v>0</v>
      </c>
    </row>
    <row r="130" spans="1:6" ht="28.5" hidden="1" customHeight="1" x14ac:dyDescent="0.25">
      <c r="A130" s="82">
        <v>10.199999999999999</v>
      </c>
      <c r="B130" s="58"/>
      <c r="C130" s="58"/>
      <c r="D130" s="76"/>
      <c r="E130" s="61"/>
      <c r="F130" s="61"/>
    </row>
    <row r="131" spans="1:6" ht="28.5" hidden="1" customHeight="1" x14ac:dyDescent="0.25">
      <c r="A131" s="82">
        <v>10.3</v>
      </c>
      <c r="B131" s="58" t="s">
        <v>155</v>
      </c>
      <c r="C131" s="58" t="s">
        <v>80</v>
      </c>
      <c r="D131" s="76">
        <v>7</v>
      </c>
      <c r="E131" s="61">
        <v>50</v>
      </c>
      <c r="F131" s="61">
        <f>E131*D131</f>
        <v>350</v>
      </c>
    </row>
    <row r="132" spans="1:6" hidden="1" x14ac:dyDescent="0.25">
      <c r="A132" s="68">
        <v>10.1</v>
      </c>
      <c r="B132" s="80"/>
      <c r="C132" s="80"/>
      <c r="D132" s="64"/>
      <c r="E132" s="64"/>
      <c r="F132" s="64"/>
    </row>
    <row r="133" spans="1:6" ht="28.5" hidden="1" customHeight="1" x14ac:dyDescent="0.25">
      <c r="A133" s="68">
        <v>10.199999999999999</v>
      </c>
      <c r="B133" s="56" t="s">
        <v>156</v>
      </c>
      <c r="C133" s="58" t="s">
        <v>14</v>
      </c>
      <c r="D133" s="76">
        <v>2</v>
      </c>
      <c r="E133" s="61">
        <v>1200</v>
      </c>
      <c r="F133" s="61">
        <f>D133*E133</f>
        <v>2400</v>
      </c>
    </row>
    <row r="134" spans="1:6" ht="36" customHeight="1" x14ac:dyDescent="0.25">
      <c r="A134" s="99">
        <v>11.2</v>
      </c>
      <c r="B134" s="74" t="s">
        <v>158</v>
      </c>
      <c r="C134" s="58" t="s">
        <v>14</v>
      </c>
      <c r="D134" s="76">
        <v>4</v>
      </c>
      <c r="E134" s="61">
        <v>0</v>
      </c>
      <c r="F134" s="61">
        <f>D134*E134</f>
        <v>0</v>
      </c>
    </row>
    <row r="135" spans="1:6" ht="36" customHeight="1" x14ac:dyDescent="0.25">
      <c r="A135" s="246" t="s">
        <v>187</v>
      </c>
      <c r="B135" s="226"/>
      <c r="C135" s="226"/>
      <c r="D135" s="226"/>
      <c r="E135" s="226"/>
      <c r="F135" s="227"/>
    </row>
    <row r="136" spans="1:6" ht="68.25" customHeight="1" x14ac:dyDescent="0.25">
      <c r="A136" s="99">
        <v>11.3</v>
      </c>
      <c r="B136" s="97" t="s">
        <v>189</v>
      </c>
      <c r="C136" s="58" t="s">
        <v>14</v>
      </c>
      <c r="D136" s="76">
        <v>1</v>
      </c>
      <c r="E136" s="61">
        <v>0</v>
      </c>
      <c r="F136" s="61">
        <f>D136*E136</f>
        <v>0</v>
      </c>
    </row>
    <row r="137" spans="1:6" ht="39" customHeight="1" x14ac:dyDescent="0.25">
      <c r="A137" s="246" t="s">
        <v>209</v>
      </c>
      <c r="B137" s="226"/>
      <c r="C137" s="226"/>
      <c r="D137" s="226"/>
      <c r="E137" s="226"/>
      <c r="F137" s="227"/>
    </row>
    <row r="138" spans="1:6" ht="36.75" customHeight="1" x14ac:dyDescent="0.25">
      <c r="A138" s="99">
        <v>11.4</v>
      </c>
      <c r="B138" s="197" t="s">
        <v>210</v>
      </c>
      <c r="C138" s="58" t="s">
        <v>99</v>
      </c>
      <c r="D138" s="76">
        <v>2</v>
      </c>
      <c r="E138" s="61">
        <v>0</v>
      </c>
      <c r="F138" s="61">
        <v>0</v>
      </c>
    </row>
    <row r="139" spans="1:6" ht="24.75" customHeight="1" x14ac:dyDescent="0.25">
      <c r="A139" s="233" t="s">
        <v>188</v>
      </c>
      <c r="B139" s="226"/>
      <c r="C139" s="226"/>
      <c r="D139" s="226"/>
      <c r="E139" s="226"/>
      <c r="F139" s="227"/>
    </row>
    <row r="140" spans="1:6" ht="63.75" customHeight="1" x14ac:dyDescent="0.25">
      <c r="A140" s="63">
        <v>11.5</v>
      </c>
      <c r="B140" s="74" t="s">
        <v>133</v>
      </c>
      <c r="C140" s="58" t="s">
        <v>99</v>
      </c>
      <c r="D140" s="60">
        <v>40</v>
      </c>
      <c r="E140" s="61">
        <v>0</v>
      </c>
      <c r="F140" s="61">
        <f t="shared" ref="F140" si="19">D140*E140</f>
        <v>0</v>
      </c>
    </row>
    <row r="141" spans="1:6" ht="35.25" customHeight="1" thickBot="1" x14ac:dyDescent="0.3">
      <c r="A141" s="215" t="s">
        <v>59</v>
      </c>
      <c r="B141" s="216"/>
      <c r="C141" s="108"/>
      <c r="D141" s="109"/>
      <c r="E141" s="110"/>
      <c r="F141" s="111">
        <v>0</v>
      </c>
    </row>
    <row r="142" spans="1:6" ht="14.4" thickTop="1" x14ac:dyDescent="0.25">
      <c r="B142" s="34"/>
      <c r="C142" s="34"/>
      <c r="D142" s="34"/>
      <c r="E142" s="35"/>
      <c r="F142" s="35"/>
    </row>
    <row r="143" spans="1:6" ht="25.5" customHeight="1" x14ac:dyDescent="0.25">
      <c r="A143" s="196">
        <v>12</v>
      </c>
      <c r="B143" s="233" t="s">
        <v>134</v>
      </c>
      <c r="C143" s="235"/>
      <c r="D143" s="235"/>
      <c r="E143" s="235"/>
      <c r="F143" s="236"/>
    </row>
    <row r="144" spans="1:6" ht="27.75" customHeight="1" x14ac:dyDescent="0.25">
      <c r="A144" s="63">
        <v>12.1</v>
      </c>
      <c r="B144" s="75" t="s">
        <v>135</v>
      </c>
      <c r="C144" s="58" t="s">
        <v>108</v>
      </c>
      <c r="D144" s="76">
        <v>90</v>
      </c>
      <c r="E144" s="61">
        <v>0</v>
      </c>
      <c r="F144" s="61">
        <f t="shared" ref="F144:F145" si="20">E144*D144</f>
        <v>0</v>
      </c>
    </row>
    <row r="145" spans="1:6" ht="29.25" customHeight="1" x14ac:dyDescent="0.25">
      <c r="A145" s="63">
        <v>12.2</v>
      </c>
      <c r="B145" s="89" t="s">
        <v>138</v>
      </c>
      <c r="C145" s="58" t="s">
        <v>108</v>
      </c>
      <c r="D145" s="76">
        <v>64</v>
      </c>
      <c r="E145" s="61">
        <v>0</v>
      </c>
      <c r="F145" s="61">
        <f t="shared" si="20"/>
        <v>0</v>
      </c>
    </row>
    <row r="146" spans="1:6" ht="36" customHeight="1" thickBot="1" x14ac:dyDescent="0.3">
      <c r="A146" s="215" t="s">
        <v>59</v>
      </c>
      <c r="B146" s="216"/>
      <c r="C146" s="108"/>
      <c r="D146" s="109"/>
      <c r="E146" s="110"/>
      <c r="F146" s="111">
        <f>SUM(F144:F145)</f>
        <v>0</v>
      </c>
    </row>
    <row r="147" spans="1:6" ht="12" customHeight="1" thickTop="1" x14ac:dyDescent="0.25">
      <c r="A147" s="70"/>
      <c r="B147" s="34"/>
      <c r="C147" s="64"/>
      <c r="D147" s="77"/>
      <c r="E147" s="71"/>
      <c r="F147" s="71"/>
    </row>
    <row r="148" spans="1:6" ht="21.75" customHeight="1" x14ac:dyDescent="0.25">
      <c r="A148" s="196">
        <v>13</v>
      </c>
      <c r="B148" s="233" t="s">
        <v>136</v>
      </c>
      <c r="C148" s="235"/>
      <c r="D148" s="235"/>
      <c r="E148" s="235"/>
      <c r="F148" s="236"/>
    </row>
    <row r="149" spans="1:6" ht="21.75" customHeight="1" x14ac:dyDescent="0.25">
      <c r="A149" s="78"/>
      <c r="B149" s="233" t="s">
        <v>137</v>
      </c>
      <c r="C149" s="235"/>
      <c r="D149" s="235"/>
      <c r="E149" s="235"/>
      <c r="F149" s="236"/>
    </row>
    <row r="150" spans="1:6" ht="51" customHeight="1" x14ac:dyDescent="0.25">
      <c r="A150" s="63">
        <v>13.1</v>
      </c>
      <c r="B150" s="58" t="s">
        <v>139</v>
      </c>
      <c r="C150" s="58" t="s">
        <v>108</v>
      </c>
      <c r="D150" s="76">
        <v>2</v>
      </c>
      <c r="E150" s="61">
        <v>0</v>
      </c>
      <c r="F150" s="61">
        <f>E150*D150</f>
        <v>0</v>
      </c>
    </row>
    <row r="151" spans="1:6" ht="32.25" customHeight="1" thickBot="1" x14ac:dyDescent="0.3">
      <c r="A151" s="215" t="s">
        <v>59</v>
      </c>
      <c r="B151" s="216"/>
      <c r="C151" s="108"/>
      <c r="D151" s="109"/>
      <c r="E151" s="110"/>
      <c r="F151" s="111">
        <f>SUM(F149:F150)</f>
        <v>0</v>
      </c>
    </row>
    <row r="152" spans="1:6" ht="14.4" thickTop="1" x14ac:dyDescent="0.25">
      <c r="B152" s="34"/>
      <c r="C152" s="34"/>
      <c r="D152" s="34"/>
      <c r="E152" s="35"/>
      <c r="F152" s="35"/>
    </row>
    <row r="153" spans="1:6" ht="21.75" customHeight="1" x14ac:dyDescent="0.25">
      <c r="A153" s="251">
        <v>0</v>
      </c>
      <c r="B153" s="260"/>
      <c r="C153" s="260"/>
      <c r="D153" s="260"/>
      <c r="E153" s="260"/>
      <c r="F153" s="261"/>
    </row>
    <row r="154" spans="1:6" ht="21.75" customHeight="1" x14ac:dyDescent="0.25">
      <c r="A154" s="83"/>
      <c r="B154" s="90" t="s">
        <v>165</v>
      </c>
      <c r="C154" s="170"/>
      <c r="D154" s="170"/>
      <c r="E154" s="170"/>
      <c r="F154" s="171"/>
    </row>
    <row r="155" spans="1:6" ht="46.5" customHeight="1" x14ac:dyDescent="0.25">
      <c r="A155" s="198">
        <v>14.1</v>
      </c>
      <c r="B155" s="172" t="s">
        <v>166</v>
      </c>
      <c r="C155" s="58" t="s">
        <v>15</v>
      </c>
      <c r="D155" s="76">
        <v>6</v>
      </c>
      <c r="E155" s="61">
        <v>0</v>
      </c>
      <c r="F155" s="61">
        <f>D155*E155</f>
        <v>0</v>
      </c>
    </row>
    <row r="156" spans="1:6" ht="21.75" customHeight="1" x14ac:dyDescent="0.25">
      <c r="A156" s="198">
        <v>14.2</v>
      </c>
      <c r="B156" s="172" t="s">
        <v>167</v>
      </c>
      <c r="C156" s="58" t="s">
        <v>14</v>
      </c>
      <c r="D156" s="76">
        <v>4</v>
      </c>
      <c r="E156" s="61">
        <v>0</v>
      </c>
      <c r="F156" s="61">
        <f t="shared" ref="F156:F158" si="21">D156*E156</f>
        <v>0</v>
      </c>
    </row>
    <row r="157" spans="1:6" ht="32.25" customHeight="1" x14ac:dyDescent="0.25">
      <c r="A157" s="198">
        <v>14.3</v>
      </c>
      <c r="B157" s="172" t="s">
        <v>168</v>
      </c>
      <c r="C157" s="58" t="s">
        <v>15</v>
      </c>
      <c r="D157" s="76">
        <v>15</v>
      </c>
      <c r="E157" s="61">
        <v>0</v>
      </c>
      <c r="F157" s="61">
        <f t="shared" si="21"/>
        <v>0</v>
      </c>
    </row>
    <row r="158" spans="1:6" ht="66" customHeight="1" x14ac:dyDescent="0.25">
      <c r="A158" s="198">
        <v>14.4</v>
      </c>
      <c r="B158" s="172" t="s">
        <v>169</v>
      </c>
      <c r="C158" s="58" t="s">
        <v>15</v>
      </c>
      <c r="D158" s="76">
        <v>6</v>
      </c>
      <c r="E158" s="61">
        <v>0</v>
      </c>
      <c r="F158" s="61">
        <f t="shared" si="21"/>
        <v>0</v>
      </c>
    </row>
    <row r="159" spans="1:6" ht="31.5" customHeight="1" x14ac:dyDescent="0.25">
      <c r="A159" s="198">
        <v>14.5</v>
      </c>
      <c r="B159" s="172" t="s">
        <v>170</v>
      </c>
      <c r="C159" s="58" t="s">
        <v>15</v>
      </c>
      <c r="D159" s="76">
        <v>6</v>
      </c>
      <c r="E159" s="61">
        <v>0</v>
      </c>
      <c r="F159" s="61">
        <f>D159*E159</f>
        <v>0</v>
      </c>
    </row>
    <row r="160" spans="1:6" ht="39.75" customHeight="1" x14ac:dyDescent="0.25">
      <c r="A160" s="262" t="s">
        <v>171</v>
      </c>
      <c r="B160" s="263"/>
      <c r="C160" s="263"/>
      <c r="D160" s="263"/>
      <c r="E160" s="263"/>
      <c r="F160" s="264"/>
    </row>
    <row r="161" spans="1:6" ht="27.75" customHeight="1" x14ac:dyDescent="0.25">
      <c r="A161" s="83"/>
      <c r="B161" s="90" t="s">
        <v>172</v>
      </c>
      <c r="C161" s="170"/>
      <c r="D161" s="170"/>
      <c r="E161" s="170"/>
      <c r="F161" s="171"/>
    </row>
    <row r="162" spans="1:6" ht="68.25" customHeight="1" x14ac:dyDescent="0.25">
      <c r="A162" s="138">
        <v>14.6</v>
      </c>
      <c r="B162" s="173" t="s">
        <v>173</v>
      </c>
      <c r="C162" s="58" t="s">
        <v>15</v>
      </c>
      <c r="D162" s="76">
        <v>6</v>
      </c>
      <c r="E162" s="61">
        <v>0</v>
      </c>
      <c r="F162" s="61">
        <f>D162*E162</f>
        <v>0</v>
      </c>
    </row>
    <row r="163" spans="1:6" ht="37.5" customHeight="1" x14ac:dyDescent="0.25">
      <c r="A163" s="262" t="s">
        <v>171</v>
      </c>
      <c r="B163" s="263"/>
      <c r="C163" s="263"/>
      <c r="D163" s="263"/>
      <c r="E163" s="263"/>
      <c r="F163" s="264"/>
    </row>
    <row r="164" spans="1:6" ht="32.25" customHeight="1" x14ac:dyDescent="0.25">
      <c r="A164" s="251" t="s">
        <v>174</v>
      </c>
      <c r="B164" s="252"/>
      <c r="C164" s="252"/>
      <c r="D164" s="252"/>
      <c r="E164" s="252"/>
      <c r="F164" s="253"/>
    </row>
    <row r="165" spans="1:6" ht="121.5" customHeight="1" x14ac:dyDescent="0.25">
      <c r="A165" s="138">
        <v>14.7</v>
      </c>
      <c r="B165" s="91" t="s">
        <v>175</v>
      </c>
      <c r="C165" s="58" t="s">
        <v>80</v>
      </c>
      <c r="D165" s="76">
        <v>1</v>
      </c>
      <c r="E165" s="61">
        <v>0</v>
      </c>
      <c r="F165" s="61">
        <f>D165*E165</f>
        <v>0</v>
      </c>
    </row>
    <row r="166" spans="1:6" ht="48.75" hidden="1" customHeight="1" x14ac:dyDescent="0.25">
      <c r="A166" s="174"/>
      <c r="B166" s="175"/>
      <c r="C166" s="175"/>
      <c r="D166" s="175"/>
      <c r="E166" s="175"/>
      <c r="F166" s="176"/>
    </row>
    <row r="167" spans="1:6" ht="48.75" hidden="1" customHeight="1" x14ac:dyDescent="0.25">
      <c r="A167" s="174"/>
      <c r="B167" s="175"/>
      <c r="C167" s="175"/>
      <c r="D167" s="175"/>
      <c r="E167" s="175"/>
      <c r="F167" s="176"/>
    </row>
    <row r="168" spans="1:6" ht="22.5" customHeight="1" x14ac:dyDescent="0.25">
      <c r="A168" s="254" t="s">
        <v>162</v>
      </c>
      <c r="B168" s="255"/>
      <c r="C168" s="255"/>
      <c r="D168" s="255"/>
      <c r="E168" s="255"/>
      <c r="F168" s="255"/>
    </row>
    <row r="169" spans="1:6" ht="62.25" customHeight="1" x14ac:dyDescent="0.25">
      <c r="A169" s="256" t="s">
        <v>163</v>
      </c>
      <c r="B169" s="257"/>
      <c r="C169" s="257"/>
      <c r="D169" s="257"/>
      <c r="E169" s="257"/>
      <c r="F169" s="257"/>
    </row>
    <row r="170" spans="1:6" ht="23.25" customHeight="1" x14ac:dyDescent="0.25">
      <c r="A170" s="258" t="s">
        <v>244</v>
      </c>
      <c r="B170" s="259"/>
      <c r="C170" s="259"/>
      <c r="D170" s="259"/>
      <c r="E170" s="259"/>
      <c r="F170" s="259"/>
    </row>
    <row r="171" spans="1:6" ht="160.5" customHeight="1" x14ac:dyDescent="0.25">
      <c r="A171" s="63">
        <v>14.8</v>
      </c>
      <c r="B171" s="168" t="s">
        <v>176</v>
      </c>
      <c r="C171" s="58" t="s">
        <v>14</v>
      </c>
      <c r="D171" s="76">
        <v>2</v>
      </c>
      <c r="E171" s="61">
        <v>0</v>
      </c>
      <c r="F171" s="61">
        <f t="shared" ref="F171" si="22">D171*E171</f>
        <v>0</v>
      </c>
    </row>
    <row r="172" spans="1:6" ht="22.5" customHeight="1" x14ac:dyDescent="0.25">
      <c r="A172" s="258">
        <v>0</v>
      </c>
      <c r="B172" s="259"/>
      <c r="C172" s="259"/>
      <c r="D172" s="259"/>
      <c r="E172" s="259"/>
      <c r="F172" s="259"/>
    </row>
    <row r="173" spans="1:6" ht="96.6" x14ac:dyDescent="0.25">
      <c r="A173" s="63">
        <v>14.9</v>
      </c>
      <c r="B173" s="96" t="s">
        <v>178</v>
      </c>
      <c r="C173" s="58" t="s">
        <v>14</v>
      </c>
      <c r="D173" s="76">
        <v>2</v>
      </c>
      <c r="E173" s="61">
        <v>0</v>
      </c>
      <c r="F173" s="61">
        <f t="shared" ref="F173" si="23">D173*E173</f>
        <v>0</v>
      </c>
    </row>
    <row r="174" spans="1:6" hidden="1" x14ac:dyDescent="0.25">
      <c r="A174" s="258" t="s">
        <v>177</v>
      </c>
      <c r="B174" s="259"/>
      <c r="C174" s="259"/>
      <c r="D174" s="259"/>
      <c r="E174" s="259"/>
      <c r="F174" s="259"/>
    </row>
    <row r="175" spans="1:6" hidden="1" x14ac:dyDescent="0.25">
      <c r="A175" s="92"/>
      <c r="B175" s="177"/>
      <c r="C175" s="177"/>
      <c r="D175" s="177"/>
      <c r="E175" s="177"/>
      <c r="F175" s="177"/>
    </row>
    <row r="176" spans="1:6" hidden="1" x14ac:dyDescent="0.25">
      <c r="A176" s="92"/>
      <c r="B176" s="177"/>
      <c r="C176" s="177"/>
      <c r="D176" s="177"/>
      <c r="E176" s="177"/>
      <c r="F176" s="177"/>
    </row>
    <row r="177" spans="1:6" ht="28.5" customHeight="1" x14ac:dyDescent="0.25">
      <c r="A177" s="269" t="s">
        <v>245</v>
      </c>
      <c r="B177" s="226"/>
      <c r="C177" s="226"/>
      <c r="D177" s="226"/>
      <c r="E177" s="226"/>
      <c r="F177" s="226"/>
    </row>
    <row r="178" spans="1:6" ht="159" customHeight="1" x14ac:dyDescent="0.25">
      <c r="A178" s="100">
        <v>14.1</v>
      </c>
      <c r="B178" s="89" t="s">
        <v>247</v>
      </c>
      <c r="C178" s="58" t="s">
        <v>14</v>
      </c>
      <c r="D178" s="76">
        <v>4</v>
      </c>
      <c r="E178" s="61">
        <v>0</v>
      </c>
      <c r="F178" s="61">
        <f t="shared" ref="F178" si="24">D178*E178</f>
        <v>0</v>
      </c>
    </row>
    <row r="179" spans="1:6" ht="29.25" customHeight="1" thickBot="1" x14ac:dyDescent="0.3">
      <c r="A179" s="215" t="s">
        <v>59</v>
      </c>
      <c r="B179" s="218"/>
      <c r="C179" s="218"/>
      <c r="D179" s="218"/>
      <c r="E179" s="219"/>
      <c r="F179" s="111">
        <v>0</v>
      </c>
    </row>
    <row r="180" spans="1:6" ht="14.4" thickTop="1" x14ac:dyDescent="0.25">
      <c r="A180" s="270"/>
      <c r="B180" s="268"/>
      <c r="C180" s="268"/>
      <c r="D180" s="268"/>
      <c r="E180" s="268"/>
      <c r="F180" s="271"/>
    </row>
    <row r="181" spans="1:6" ht="25.5" customHeight="1" x14ac:dyDescent="0.25">
      <c r="A181" s="272" t="s">
        <v>248</v>
      </c>
      <c r="B181" s="218"/>
      <c r="C181" s="218"/>
      <c r="D181" s="218"/>
      <c r="E181" s="218"/>
      <c r="F181" s="218"/>
    </row>
    <row r="182" spans="1:6" ht="25.5" customHeight="1" x14ac:dyDescent="0.25">
      <c r="A182" s="68"/>
      <c r="B182" s="266" t="s">
        <v>246</v>
      </c>
      <c r="C182" s="218"/>
      <c r="D182" s="218"/>
      <c r="E182" s="218"/>
      <c r="F182" s="219"/>
    </row>
    <row r="183" spans="1:6" x14ac:dyDescent="0.25">
      <c r="A183" s="102"/>
      <c r="B183" s="178"/>
      <c r="C183" s="178"/>
      <c r="D183" s="178"/>
      <c r="E183" s="178"/>
      <c r="F183" s="178"/>
    </row>
    <row r="184" spans="1:6" ht="24.75" customHeight="1" x14ac:dyDescent="0.25">
      <c r="A184" s="269" t="s">
        <v>249</v>
      </c>
      <c r="B184" s="226"/>
      <c r="C184" s="226"/>
      <c r="D184" s="226"/>
      <c r="E184" s="226"/>
      <c r="F184" s="226"/>
    </row>
    <row r="185" spans="1:6" ht="24.75" customHeight="1" x14ac:dyDescent="0.25">
      <c r="A185" s="265" t="s">
        <v>181</v>
      </c>
      <c r="B185" s="226"/>
      <c r="C185" s="226"/>
      <c r="D185" s="226"/>
      <c r="E185" s="226"/>
      <c r="F185" s="227"/>
    </row>
    <row r="186" spans="1:6" ht="27.75" customHeight="1" x14ac:dyDescent="0.25">
      <c r="A186" s="265" t="s">
        <v>182</v>
      </c>
      <c r="B186" s="226"/>
      <c r="C186" s="226"/>
      <c r="D186" s="226"/>
      <c r="E186" s="226"/>
      <c r="F186" s="227"/>
    </row>
    <row r="187" spans="1:6" ht="25.5" customHeight="1" x14ac:dyDescent="0.25">
      <c r="A187" s="68"/>
      <c r="B187" s="266" t="s">
        <v>179</v>
      </c>
      <c r="C187" s="218"/>
      <c r="D187" s="218"/>
      <c r="E187" s="218"/>
      <c r="F187" s="219"/>
    </row>
    <row r="188" spans="1:6" ht="41.4" x14ac:dyDescent="0.25">
      <c r="A188" s="63">
        <v>16.100000000000001</v>
      </c>
      <c r="B188" s="168" t="s">
        <v>180</v>
      </c>
      <c r="C188" s="58" t="s">
        <v>14</v>
      </c>
      <c r="D188" s="76">
        <v>4</v>
      </c>
      <c r="E188" s="61">
        <v>0</v>
      </c>
      <c r="F188" s="61">
        <v>0</v>
      </c>
    </row>
    <row r="189" spans="1:6" ht="25.5" customHeight="1" x14ac:dyDescent="0.25">
      <c r="A189" s="265" t="s">
        <v>183</v>
      </c>
      <c r="B189" s="226"/>
      <c r="C189" s="226"/>
      <c r="D189" s="226"/>
      <c r="E189" s="226"/>
      <c r="F189" s="227"/>
    </row>
    <row r="190" spans="1:6" ht="90.75" customHeight="1" x14ac:dyDescent="0.25">
      <c r="A190" s="63">
        <v>16.2</v>
      </c>
      <c r="B190" s="96" t="s">
        <v>185</v>
      </c>
      <c r="C190" s="93" t="s">
        <v>14</v>
      </c>
      <c r="D190" s="94">
        <v>1</v>
      </c>
      <c r="E190" s="95">
        <v>0</v>
      </c>
      <c r="F190" s="95">
        <v>0</v>
      </c>
    </row>
    <row r="191" spans="1:6" ht="37.5" customHeight="1" x14ac:dyDescent="0.25">
      <c r="A191" s="63">
        <v>16.3</v>
      </c>
      <c r="B191" s="96" t="s">
        <v>184</v>
      </c>
      <c r="C191" s="58" t="s">
        <v>14</v>
      </c>
      <c r="D191" s="76">
        <v>1</v>
      </c>
      <c r="E191" s="61">
        <v>0</v>
      </c>
      <c r="F191" s="61">
        <v>0</v>
      </c>
    </row>
    <row r="192" spans="1:6" ht="24" customHeight="1" thickBot="1" x14ac:dyDescent="0.3">
      <c r="A192" s="215" t="s">
        <v>59</v>
      </c>
      <c r="B192" s="216"/>
      <c r="C192" s="108"/>
      <c r="D192" s="109"/>
      <c r="E192" s="110"/>
      <c r="F192" s="111">
        <v>0</v>
      </c>
    </row>
    <row r="193" spans="1:6" ht="14.4" thickTop="1" x14ac:dyDescent="0.25">
      <c r="A193" s="267"/>
      <c r="B193" s="268"/>
      <c r="C193" s="268"/>
      <c r="D193" s="268"/>
      <c r="E193" s="268"/>
      <c r="F193" s="268"/>
    </row>
    <row r="194" spans="1:6" ht="26.25" customHeight="1" x14ac:dyDescent="0.25">
      <c r="A194" s="265" t="s">
        <v>250</v>
      </c>
      <c r="B194" s="226"/>
      <c r="C194" s="226"/>
      <c r="D194" s="226"/>
      <c r="E194" s="226"/>
      <c r="F194" s="227"/>
    </row>
    <row r="195" spans="1:6" ht="26.25" customHeight="1" x14ac:dyDescent="0.25">
      <c r="A195" s="265" t="s">
        <v>190</v>
      </c>
      <c r="B195" s="226"/>
      <c r="C195" s="226"/>
      <c r="D195" s="226"/>
      <c r="E195" s="226"/>
      <c r="F195" s="227"/>
    </row>
    <row r="196" spans="1:6" ht="31.5" customHeight="1" x14ac:dyDescent="0.25">
      <c r="A196" s="265" t="s">
        <v>191</v>
      </c>
      <c r="B196" s="226"/>
      <c r="C196" s="226"/>
      <c r="D196" s="226"/>
      <c r="E196" s="226"/>
      <c r="F196" s="227"/>
    </row>
    <row r="197" spans="1:6" ht="27.6" x14ac:dyDescent="0.25">
      <c r="A197" s="68">
        <v>17.100000000000001</v>
      </c>
      <c r="B197" s="89" t="s">
        <v>192</v>
      </c>
      <c r="C197" s="58" t="s">
        <v>108</v>
      </c>
      <c r="D197" s="76">
        <v>20</v>
      </c>
      <c r="E197" s="61">
        <v>0</v>
      </c>
      <c r="F197" s="61">
        <f>E197*D197</f>
        <v>0</v>
      </c>
    </row>
    <row r="198" spans="1:6" ht="29.25" customHeight="1" x14ac:dyDescent="0.25">
      <c r="A198" s="265" t="s">
        <v>193</v>
      </c>
      <c r="B198" s="226"/>
      <c r="C198" s="226"/>
      <c r="D198" s="226"/>
      <c r="E198" s="226"/>
      <c r="F198" s="227"/>
    </row>
    <row r="199" spans="1:6" ht="27.6" x14ac:dyDescent="0.25">
      <c r="A199" s="68">
        <v>17.2</v>
      </c>
      <c r="B199" s="89" t="s">
        <v>194</v>
      </c>
      <c r="C199" s="58" t="s">
        <v>108</v>
      </c>
      <c r="D199" s="76">
        <v>120</v>
      </c>
      <c r="E199" s="61">
        <v>0</v>
      </c>
      <c r="F199" s="61">
        <f>E199*D199</f>
        <v>0</v>
      </c>
    </row>
    <row r="200" spans="1:6" ht="25.5" customHeight="1" x14ac:dyDescent="0.25">
      <c r="A200" s="265" t="s">
        <v>195</v>
      </c>
      <c r="B200" s="226"/>
      <c r="C200" s="226"/>
      <c r="D200" s="226"/>
      <c r="E200" s="226"/>
      <c r="F200" s="227"/>
    </row>
    <row r="201" spans="1:6" ht="27.6" x14ac:dyDescent="0.25">
      <c r="A201" s="68">
        <v>17.3</v>
      </c>
      <c r="B201" s="89" t="s">
        <v>196</v>
      </c>
      <c r="C201" s="58" t="s">
        <v>108</v>
      </c>
      <c r="D201" s="76">
        <v>170</v>
      </c>
      <c r="E201" s="61">
        <v>0</v>
      </c>
      <c r="F201" s="61">
        <f>E201*D201</f>
        <v>0</v>
      </c>
    </row>
    <row r="202" spans="1:6" ht="23.25" customHeight="1" x14ac:dyDescent="0.25">
      <c r="A202" s="265" t="s">
        <v>198</v>
      </c>
      <c r="B202" s="226"/>
      <c r="C202" s="226"/>
      <c r="D202" s="226"/>
      <c r="E202" s="226"/>
      <c r="F202" s="227"/>
    </row>
    <row r="203" spans="1:6" ht="90.75" customHeight="1" x14ac:dyDescent="0.25">
      <c r="A203" s="63">
        <v>17.399999999999999</v>
      </c>
      <c r="B203" s="96" t="s">
        <v>197</v>
      </c>
      <c r="C203" s="58" t="s">
        <v>108</v>
      </c>
      <c r="D203" s="76">
        <v>600</v>
      </c>
      <c r="E203" s="61">
        <v>0</v>
      </c>
      <c r="F203" s="61">
        <f>E203*D203</f>
        <v>0</v>
      </c>
    </row>
    <row r="204" spans="1:6" ht="27" customHeight="1" x14ac:dyDescent="0.25">
      <c r="A204" s="265" t="s">
        <v>199</v>
      </c>
      <c r="B204" s="226"/>
      <c r="C204" s="226"/>
      <c r="D204" s="226"/>
      <c r="E204" s="226"/>
      <c r="F204" s="227"/>
    </row>
    <row r="205" spans="1:6" ht="36.75" customHeight="1" x14ac:dyDescent="0.25">
      <c r="A205" s="63">
        <v>17.5</v>
      </c>
      <c r="B205" s="96" t="s">
        <v>200</v>
      </c>
      <c r="C205" s="58" t="s">
        <v>108</v>
      </c>
      <c r="D205" s="76">
        <v>60</v>
      </c>
      <c r="E205" s="61">
        <v>0</v>
      </c>
      <c r="F205" s="61">
        <f>E205*D205</f>
        <v>0</v>
      </c>
    </row>
    <row r="206" spans="1:6" ht="30.75" customHeight="1" x14ac:dyDescent="0.25">
      <c r="A206" s="265" t="s">
        <v>201</v>
      </c>
      <c r="B206" s="226"/>
      <c r="C206" s="226"/>
      <c r="D206" s="226"/>
      <c r="E206" s="226"/>
      <c r="F206" s="227"/>
    </row>
    <row r="207" spans="1:6" ht="38.25" customHeight="1" x14ac:dyDescent="0.25">
      <c r="A207" s="63">
        <v>17.600000000000001</v>
      </c>
      <c r="B207" s="89" t="s">
        <v>202</v>
      </c>
      <c r="C207" s="58" t="s">
        <v>108</v>
      </c>
      <c r="D207" s="76">
        <v>42</v>
      </c>
      <c r="E207" s="61">
        <v>0</v>
      </c>
      <c r="F207" s="61">
        <f>E207*D207</f>
        <v>0</v>
      </c>
    </row>
    <row r="208" spans="1:6" ht="27" customHeight="1" x14ac:dyDescent="0.25">
      <c r="A208" s="265" t="s">
        <v>203</v>
      </c>
      <c r="B208" s="226"/>
      <c r="C208" s="226"/>
      <c r="D208" s="226"/>
      <c r="E208" s="226"/>
      <c r="F208" s="227"/>
    </row>
    <row r="209" spans="1:6" ht="35.25" customHeight="1" x14ac:dyDescent="0.25">
      <c r="A209" s="63">
        <v>17.7</v>
      </c>
      <c r="B209" s="89" t="s">
        <v>204</v>
      </c>
      <c r="C209" s="58" t="s">
        <v>15</v>
      </c>
      <c r="D209" s="76">
        <v>80</v>
      </c>
      <c r="E209" s="61">
        <v>0</v>
      </c>
      <c r="F209" s="61">
        <f>E209*D209</f>
        <v>0</v>
      </c>
    </row>
    <row r="210" spans="1:6" ht="27" customHeight="1" x14ac:dyDescent="0.25">
      <c r="A210" s="265" t="s">
        <v>214</v>
      </c>
      <c r="B210" s="226"/>
      <c r="C210" s="226"/>
      <c r="D210" s="226"/>
      <c r="E210" s="226"/>
      <c r="F210" s="227"/>
    </row>
    <row r="211" spans="1:6" ht="49.5" customHeight="1" x14ac:dyDescent="0.25">
      <c r="A211" s="63">
        <v>17.8</v>
      </c>
      <c r="B211" s="96" t="s">
        <v>205</v>
      </c>
      <c r="C211" s="58" t="s">
        <v>108</v>
      </c>
      <c r="D211" s="76">
        <v>48</v>
      </c>
      <c r="E211" s="61">
        <v>0</v>
      </c>
      <c r="F211" s="61">
        <f>E211*D211</f>
        <v>0</v>
      </c>
    </row>
    <row r="212" spans="1:6" ht="27" customHeight="1" x14ac:dyDescent="0.25">
      <c r="A212" s="265" t="s">
        <v>213</v>
      </c>
      <c r="B212" s="226"/>
      <c r="C212" s="226"/>
      <c r="D212" s="226"/>
      <c r="E212" s="226"/>
      <c r="F212" s="227"/>
    </row>
    <row r="213" spans="1:6" ht="33" customHeight="1" x14ac:dyDescent="0.25">
      <c r="A213" s="63">
        <v>17.899999999999999</v>
      </c>
      <c r="B213" s="89" t="s">
        <v>206</v>
      </c>
      <c r="C213" s="58" t="s">
        <v>108</v>
      </c>
      <c r="D213" s="76">
        <v>50</v>
      </c>
      <c r="E213" s="61">
        <v>0</v>
      </c>
      <c r="F213" s="61">
        <f>E213*D213</f>
        <v>0</v>
      </c>
    </row>
    <row r="214" spans="1:6" ht="22.5" customHeight="1" x14ac:dyDescent="0.25">
      <c r="A214" s="265" t="s">
        <v>212</v>
      </c>
      <c r="B214" s="226"/>
      <c r="C214" s="226"/>
      <c r="D214" s="226"/>
      <c r="E214" s="226"/>
      <c r="F214" s="227"/>
    </row>
    <row r="215" spans="1:6" ht="32.25" customHeight="1" x14ac:dyDescent="0.25">
      <c r="A215" s="100">
        <v>17.100000000000001</v>
      </c>
      <c r="B215" s="89" t="s">
        <v>211</v>
      </c>
      <c r="C215" s="58" t="s">
        <v>108</v>
      </c>
      <c r="D215" s="76">
        <v>50</v>
      </c>
      <c r="E215" s="61">
        <v>0</v>
      </c>
      <c r="F215" s="61">
        <f>E215*D215</f>
        <v>0</v>
      </c>
    </row>
    <row r="216" spans="1:6" ht="25.5" customHeight="1" thickBot="1" x14ac:dyDescent="0.3">
      <c r="A216" s="246" t="s">
        <v>59</v>
      </c>
      <c r="B216" s="275"/>
      <c r="C216" s="179"/>
      <c r="D216" s="180"/>
      <c r="E216" s="181"/>
      <c r="F216" s="182">
        <v>0</v>
      </c>
    </row>
    <row r="217" spans="1:6" ht="15.75" customHeight="1" thickTop="1" x14ac:dyDescent="0.25">
      <c r="A217" s="141"/>
      <c r="B217" s="141"/>
      <c r="C217" s="142"/>
      <c r="D217" s="143"/>
      <c r="E217" s="144"/>
      <c r="F217" s="183"/>
    </row>
    <row r="218" spans="1:6" ht="25.5" hidden="1" customHeight="1" x14ac:dyDescent="0.25">
      <c r="A218" s="276" t="s">
        <v>251</v>
      </c>
      <c r="B218" s="277"/>
      <c r="C218" s="277"/>
      <c r="D218" s="277"/>
      <c r="E218" s="277"/>
      <c r="F218" s="277"/>
    </row>
    <row r="219" spans="1:6" ht="78" hidden="1" customHeight="1" x14ac:dyDescent="0.25">
      <c r="A219" s="101">
        <v>18.100000000000001</v>
      </c>
      <c r="B219" s="89" t="s">
        <v>215</v>
      </c>
      <c r="C219" s="58" t="s">
        <v>216</v>
      </c>
      <c r="D219" s="76">
        <v>1</v>
      </c>
      <c r="E219" s="61">
        <v>0</v>
      </c>
      <c r="F219" s="61">
        <f>E219*D219</f>
        <v>0</v>
      </c>
    </row>
    <row r="220" spans="1:6" ht="12.75" hidden="1" customHeight="1" x14ac:dyDescent="0.25">
      <c r="A220" s="278"/>
      <c r="B220" s="268"/>
      <c r="C220" s="268"/>
      <c r="D220" s="268"/>
      <c r="E220" s="268"/>
      <c r="F220" s="268"/>
    </row>
    <row r="221" spans="1:6" ht="27" customHeight="1" x14ac:dyDescent="0.25">
      <c r="A221" s="279" t="s">
        <v>17</v>
      </c>
      <c r="B221" s="280"/>
      <c r="C221" s="280"/>
      <c r="D221" s="280"/>
      <c r="E221" s="280"/>
      <c r="F221" s="281"/>
    </row>
    <row r="222" spans="1:6" ht="20.25" customHeight="1" x14ac:dyDescent="0.25">
      <c r="A222" s="282"/>
      <c r="B222" s="226"/>
      <c r="C222" s="226"/>
      <c r="D222" s="226"/>
      <c r="E222" s="226"/>
      <c r="F222" s="226"/>
    </row>
    <row r="223" spans="1:6" x14ac:dyDescent="0.25">
      <c r="A223" s="283" t="s">
        <v>18</v>
      </c>
      <c r="B223" s="284"/>
      <c r="C223" s="284"/>
      <c r="D223" s="284"/>
      <c r="E223" s="284"/>
      <c r="F223" s="285"/>
    </row>
    <row r="224" spans="1:6" ht="20.25" customHeight="1" x14ac:dyDescent="0.25">
      <c r="A224" s="273" t="s">
        <v>4</v>
      </c>
      <c r="B224" s="226"/>
      <c r="C224" s="226"/>
      <c r="D224" s="226"/>
      <c r="E224" s="226"/>
      <c r="F224" s="226"/>
    </row>
    <row r="225" spans="1:6" ht="22.5" customHeight="1" x14ac:dyDescent="0.25">
      <c r="A225" s="38">
        <v>1</v>
      </c>
      <c r="B225" s="274" t="str">
        <f>B8</f>
        <v>PRELIMINARY AND GENERAL</v>
      </c>
      <c r="C225" s="274"/>
      <c r="D225" s="274"/>
      <c r="E225" s="274"/>
      <c r="F225" s="39">
        <f>F11</f>
        <v>0</v>
      </c>
    </row>
    <row r="226" spans="1:6" ht="22.5" customHeight="1" x14ac:dyDescent="0.25">
      <c r="A226" s="38">
        <v>2</v>
      </c>
      <c r="B226" s="274" t="str">
        <f>B13</f>
        <v>ALTERATIONS</v>
      </c>
      <c r="C226" s="274"/>
      <c r="D226" s="274"/>
      <c r="E226" s="274"/>
      <c r="F226" s="39">
        <f>F27</f>
        <v>0</v>
      </c>
    </row>
    <row r="227" spans="1:6" ht="22.5" customHeight="1" x14ac:dyDescent="0.25">
      <c r="A227" s="38">
        <v>3</v>
      </c>
      <c r="B227" s="274" t="str">
        <f>B29</f>
        <v>EARTHWORKS</v>
      </c>
      <c r="C227" s="274"/>
      <c r="D227" s="274"/>
      <c r="E227" s="274"/>
      <c r="F227" s="39">
        <f>F34</f>
        <v>0</v>
      </c>
    </row>
    <row r="228" spans="1:6" s="41" customFormat="1" ht="22.5" customHeight="1" x14ac:dyDescent="0.25">
      <c r="A228" s="38">
        <v>4</v>
      </c>
      <c r="B228" s="274" t="str">
        <f>B39</f>
        <v>MASONRY</v>
      </c>
      <c r="C228" s="274"/>
      <c r="D228" s="274"/>
      <c r="E228" s="274"/>
      <c r="F228" s="39">
        <v>0</v>
      </c>
    </row>
    <row r="229" spans="1:6" s="41" customFormat="1" ht="22.5" customHeight="1" x14ac:dyDescent="0.25">
      <c r="A229" s="38">
        <v>5</v>
      </c>
      <c r="B229" s="274" t="s">
        <v>217</v>
      </c>
      <c r="C229" s="274"/>
      <c r="D229" s="274"/>
      <c r="E229" s="274"/>
      <c r="F229" s="39">
        <v>0</v>
      </c>
    </row>
    <row r="230" spans="1:6" s="41" customFormat="1" ht="22.5" customHeight="1" x14ac:dyDescent="0.25">
      <c r="A230" s="38">
        <v>5</v>
      </c>
      <c r="B230" s="274" t="s">
        <v>218</v>
      </c>
      <c r="C230" s="274"/>
      <c r="D230" s="274"/>
      <c r="E230" s="274"/>
      <c r="F230" s="39">
        <v>0</v>
      </c>
    </row>
    <row r="231" spans="1:6" s="41" customFormat="1" ht="22.5" customHeight="1" x14ac:dyDescent="0.25">
      <c r="A231" s="38">
        <v>6</v>
      </c>
      <c r="B231" s="274" t="s">
        <v>100</v>
      </c>
      <c r="C231" s="274"/>
      <c r="D231" s="274"/>
      <c r="E231" s="274"/>
      <c r="F231" s="39">
        <v>0</v>
      </c>
    </row>
    <row r="232" spans="1:6" s="41" customFormat="1" ht="22.5" customHeight="1" x14ac:dyDescent="0.25">
      <c r="A232" s="38">
        <v>7</v>
      </c>
      <c r="B232" s="274" t="s">
        <v>219</v>
      </c>
      <c r="C232" s="274"/>
      <c r="D232" s="274"/>
      <c r="E232" s="274"/>
      <c r="F232" s="39">
        <v>0</v>
      </c>
    </row>
    <row r="233" spans="1:6" s="41" customFormat="1" ht="22.5" customHeight="1" x14ac:dyDescent="0.25">
      <c r="A233" s="38">
        <v>8</v>
      </c>
      <c r="B233" s="274" t="s">
        <v>220</v>
      </c>
      <c r="C233" s="274"/>
      <c r="D233" s="274"/>
      <c r="E233" s="274"/>
      <c r="F233" s="39">
        <v>0</v>
      </c>
    </row>
    <row r="234" spans="1:6" s="41" customFormat="1" ht="22.5" customHeight="1" x14ac:dyDescent="0.25">
      <c r="A234" s="38">
        <v>9</v>
      </c>
      <c r="B234" s="286" t="s">
        <v>221</v>
      </c>
      <c r="C234" s="263"/>
      <c r="D234" s="263"/>
      <c r="E234" s="264"/>
      <c r="F234" s="39">
        <v>0</v>
      </c>
    </row>
    <row r="235" spans="1:6" s="41" customFormat="1" ht="22.5" customHeight="1" x14ac:dyDescent="0.25">
      <c r="A235" s="38">
        <v>10</v>
      </c>
      <c r="B235" s="286" t="s">
        <v>129</v>
      </c>
      <c r="C235" s="263"/>
      <c r="D235" s="263"/>
      <c r="E235" s="264"/>
      <c r="F235" s="39">
        <v>0</v>
      </c>
    </row>
    <row r="236" spans="1:6" s="41" customFormat="1" ht="22.5" customHeight="1" x14ac:dyDescent="0.25">
      <c r="A236" s="38">
        <v>11</v>
      </c>
      <c r="B236" s="286" t="s">
        <v>134</v>
      </c>
      <c r="C236" s="263"/>
      <c r="D236" s="263"/>
      <c r="E236" s="264"/>
      <c r="F236" s="39">
        <v>0</v>
      </c>
    </row>
    <row r="237" spans="1:6" s="41" customFormat="1" ht="22.5" customHeight="1" x14ac:dyDescent="0.25">
      <c r="A237" s="38">
        <v>12</v>
      </c>
      <c r="B237" s="286" t="s">
        <v>136</v>
      </c>
      <c r="C237" s="263"/>
      <c r="D237" s="263"/>
      <c r="E237" s="264"/>
      <c r="F237" s="39">
        <v>0</v>
      </c>
    </row>
    <row r="238" spans="1:6" s="41" customFormat="1" ht="22.5" customHeight="1" x14ac:dyDescent="0.25">
      <c r="A238" s="38">
        <v>13</v>
      </c>
      <c r="B238" s="286" t="s">
        <v>222</v>
      </c>
      <c r="C238" s="263"/>
      <c r="D238" s="263"/>
      <c r="E238" s="264"/>
      <c r="F238" s="39">
        <v>0</v>
      </c>
    </row>
    <row r="239" spans="1:6" s="41" customFormat="1" ht="22.5" customHeight="1" x14ac:dyDescent="0.25">
      <c r="A239" s="38">
        <v>14</v>
      </c>
      <c r="B239" s="286" t="s">
        <v>223</v>
      </c>
      <c r="C239" s="263"/>
      <c r="D239" s="263"/>
      <c r="E239" s="264"/>
      <c r="F239" s="39">
        <v>0</v>
      </c>
    </row>
    <row r="240" spans="1:6" s="41" customFormat="1" ht="22.5" customHeight="1" x14ac:dyDescent="0.25">
      <c r="A240" s="38">
        <v>15</v>
      </c>
      <c r="B240" s="286" t="s">
        <v>224</v>
      </c>
      <c r="C240" s="263"/>
      <c r="D240" s="263"/>
      <c r="E240" s="264"/>
      <c r="F240" s="39">
        <v>0</v>
      </c>
    </row>
    <row r="241" spans="1:7" s="41" customFormat="1" ht="22.5" customHeight="1" x14ac:dyDescent="0.25">
      <c r="A241" s="38">
        <v>16</v>
      </c>
      <c r="B241" s="286" t="s">
        <v>253</v>
      </c>
      <c r="C241" s="263"/>
      <c r="D241" s="263"/>
      <c r="E241" s="264"/>
      <c r="F241" s="39">
        <v>0</v>
      </c>
    </row>
    <row r="242" spans="1:7" s="41" customFormat="1" ht="22.5" hidden="1" customHeight="1" x14ac:dyDescent="0.25">
      <c r="A242" s="38">
        <v>17</v>
      </c>
      <c r="B242" s="286" t="s">
        <v>225</v>
      </c>
      <c r="C242" s="263"/>
      <c r="D242" s="263"/>
      <c r="E242" s="264"/>
      <c r="F242" s="39">
        <v>0</v>
      </c>
    </row>
    <row r="243" spans="1:7" ht="22.5" customHeight="1" x14ac:dyDescent="0.25">
      <c r="A243" s="296" t="s">
        <v>16</v>
      </c>
      <c r="B243" s="296"/>
      <c r="C243" s="296"/>
      <c r="D243" s="296"/>
      <c r="E243" s="296"/>
      <c r="F243" s="40">
        <f>SUM(F225:F228)</f>
        <v>0</v>
      </c>
    </row>
    <row r="244" spans="1:7" s="43" customFormat="1" ht="22.5" customHeight="1" x14ac:dyDescent="0.25">
      <c r="A244" s="297" t="s">
        <v>19</v>
      </c>
      <c r="B244" s="297"/>
      <c r="C244" s="297"/>
      <c r="D244" s="297"/>
      <c r="E244" s="297"/>
      <c r="F244" s="39">
        <f>F243*15/100</f>
        <v>0</v>
      </c>
    </row>
    <row r="245" spans="1:7" ht="27.75" customHeight="1" x14ac:dyDescent="0.25">
      <c r="A245" s="298" t="s">
        <v>20</v>
      </c>
      <c r="B245" s="298"/>
      <c r="C245" s="298"/>
      <c r="D245" s="298"/>
      <c r="E245" s="298"/>
      <c r="F245" s="42">
        <f>F243+F244</f>
        <v>0</v>
      </c>
    </row>
    <row r="246" spans="1:7" ht="22.5" customHeight="1" x14ac:dyDescent="0.25">
      <c r="A246" s="282"/>
      <c r="B246" s="226"/>
      <c r="C246" s="226"/>
      <c r="D246" s="226"/>
      <c r="E246" s="226"/>
      <c r="F246" s="226"/>
    </row>
    <row r="247" spans="1:7" ht="20.25" customHeight="1" x14ac:dyDescent="0.25">
      <c r="A247" s="299" t="s">
        <v>21</v>
      </c>
      <c r="B247" s="300"/>
      <c r="C247" s="300"/>
      <c r="D247" s="300"/>
      <c r="E247" s="300"/>
      <c r="F247" s="301"/>
    </row>
    <row r="248" spans="1:7" ht="20.25" customHeight="1" x14ac:dyDescent="0.25">
      <c r="A248" s="287"/>
      <c r="B248" s="288"/>
      <c r="C248" s="288"/>
      <c r="D248" s="288"/>
      <c r="E248" s="288"/>
      <c r="F248" s="289"/>
      <c r="G248" s="44"/>
    </row>
    <row r="249" spans="1:7" ht="5.4" customHeight="1" x14ac:dyDescent="0.25">
      <c r="A249" s="290"/>
      <c r="B249" s="291"/>
      <c r="C249" s="291"/>
      <c r="D249" s="291"/>
      <c r="E249" s="291"/>
      <c r="F249" s="292"/>
      <c r="G249" s="44"/>
    </row>
    <row r="250" spans="1:7" ht="21.6" customHeight="1" x14ac:dyDescent="0.25"/>
    <row r="251" spans="1:7" ht="32.25" customHeight="1" x14ac:dyDescent="0.25">
      <c r="A251" s="293" t="s">
        <v>22</v>
      </c>
      <c r="B251" s="293"/>
      <c r="C251" s="9"/>
      <c r="D251" s="294"/>
      <c r="E251" s="294"/>
      <c r="F251" s="294"/>
    </row>
    <row r="252" spans="1:7" x14ac:dyDescent="0.25">
      <c r="A252" s="293" t="s">
        <v>3</v>
      </c>
      <c r="B252" s="293"/>
      <c r="C252" s="9"/>
      <c r="D252" s="295" t="s">
        <v>23</v>
      </c>
      <c r="E252" s="295"/>
    </row>
    <row r="254" spans="1:7" x14ac:dyDescent="0.25">
      <c r="B254" s="36"/>
      <c r="C254" s="36"/>
      <c r="D254" s="34"/>
      <c r="E254" s="35"/>
      <c r="F254" s="35"/>
    </row>
  </sheetData>
  <mergeCells count="113">
    <mergeCell ref="A248:F249"/>
    <mergeCell ref="A251:B251"/>
    <mergeCell ref="D251:F251"/>
    <mergeCell ref="A252:B252"/>
    <mergeCell ref="D252:E252"/>
    <mergeCell ref="B242:E242"/>
    <mergeCell ref="A243:E243"/>
    <mergeCell ref="A244:E244"/>
    <mergeCell ref="A245:E245"/>
    <mergeCell ref="A246:F246"/>
    <mergeCell ref="A247:F247"/>
    <mergeCell ref="B236:E236"/>
    <mergeCell ref="B237:E237"/>
    <mergeCell ref="B238:E238"/>
    <mergeCell ref="B239:E239"/>
    <mergeCell ref="B240:E240"/>
    <mergeCell ref="B241:E241"/>
    <mergeCell ref="B230:E230"/>
    <mergeCell ref="B231:E231"/>
    <mergeCell ref="B232:E232"/>
    <mergeCell ref="B233:E233"/>
    <mergeCell ref="B234:E234"/>
    <mergeCell ref="B235:E235"/>
    <mergeCell ref="A224:F224"/>
    <mergeCell ref="B225:E225"/>
    <mergeCell ref="B226:E226"/>
    <mergeCell ref="B227:E227"/>
    <mergeCell ref="B228:E228"/>
    <mergeCell ref="B229:E229"/>
    <mergeCell ref="A216:B216"/>
    <mergeCell ref="A218:F218"/>
    <mergeCell ref="A220:F220"/>
    <mergeCell ref="A221:F221"/>
    <mergeCell ref="A222:F222"/>
    <mergeCell ref="A223:F223"/>
    <mergeCell ref="A204:F204"/>
    <mergeCell ref="A206:F206"/>
    <mergeCell ref="A208:F208"/>
    <mergeCell ref="A210:F210"/>
    <mergeCell ref="A212:F212"/>
    <mergeCell ref="A214:F214"/>
    <mergeCell ref="A194:F194"/>
    <mergeCell ref="A195:F195"/>
    <mergeCell ref="A196:F196"/>
    <mergeCell ref="A198:F198"/>
    <mergeCell ref="A200:F200"/>
    <mergeCell ref="A202:F202"/>
    <mergeCell ref="A185:F185"/>
    <mergeCell ref="A186:F186"/>
    <mergeCell ref="B187:F187"/>
    <mergeCell ref="A189:F189"/>
    <mergeCell ref="A192:B192"/>
    <mergeCell ref="A193:F193"/>
    <mergeCell ref="A177:F177"/>
    <mergeCell ref="A179:E179"/>
    <mergeCell ref="A180:F180"/>
    <mergeCell ref="A181:F181"/>
    <mergeCell ref="B182:F182"/>
    <mergeCell ref="A184:F184"/>
    <mergeCell ref="A164:F164"/>
    <mergeCell ref="A168:F168"/>
    <mergeCell ref="A169:F169"/>
    <mergeCell ref="A170:F170"/>
    <mergeCell ref="A172:F172"/>
    <mergeCell ref="A174:F174"/>
    <mergeCell ref="B148:F148"/>
    <mergeCell ref="B149:F149"/>
    <mergeCell ref="A151:B151"/>
    <mergeCell ref="A153:F153"/>
    <mergeCell ref="A160:F160"/>
    <mergeCell ref="A163:F163"/>
    <mergeCell ref="A135:F135"/>
    <mergeCell ref="A137:F137"/>
    <mergeCell ref="A139:F139"/>
    <mergeCell ref="A141:B141"/>
    <mergeCell ref="B143:F143"/>
    <mergeCell ref="A146:B146"/>
    <mergeCell ref="B113:F113"/>
    <mergeCell ref="B114:F114"/>
    <mergeCell ref="A124:B124"/>
    <mergeCell ref="B126:F126"/>
    <mergeCell ref="A127:F127"/>
    <mergeCell ref="B128:F128"/>
    <mergeCell ref="A94:B94"/>
    <mergeCell ref="B96:F96"/>
    <mergeCell ref="B97:F97"/>
    <mergeCell ref="A99:B99"/>
    <mergeCell ref="A101:F101"/>
    <mergeCell ref="B102:F102"/>
    <mergeCell ref="A68:F68"/>
    <mergeCell ref="A82:B82"/>
    <mergeCell ref="A84:F84"/>
    <mergeCell ref="A85:F85"/>
    <mergeCell ref="A88:F88"/>
    <mergeCell ref="A92:F92"/>
    <mergeCell ref="A64:B64"/>
    <mergeCell ref="B66:F66"/>
    <mergeCell ref="B67:F67"/>
    <mergeCell ref="A27:B27"/>
    <mergeCell ref="A34:B34"/>
    <mergeCell ref="A51:F51"/>
    <mergeCell ref="A53:B53"/>
    <mergeCell ref="A55:F55"/>
    <mergeCell ref="A57:B57"/>
    <mergeCell ref="A1:F1"/>
    <mergeCell ref="A2:F2"/>
    <mergeCell ref="A3:F3"/>
    <mergeCell ref="A4:F4"/>
    <mergeCell ref="A7:F7"/>
    <mergeCell ref="A11:B11"/>
    <mergeCell ref="A59:F59"/>
    <mergeCell ref="B60:F60"/>
    <mergeCell ref="B62:E62"/>
  </mergeCells>
  <pageMargins left="0.23622047244094491" right="0.23622047244094491" top="0.31496062992125984" bottom="0.55000000000000004" header="0.31496062992125984" footer="0.3"/>
  <pageSetup paperSize="9" scale="70" fitToHeight="0" orientation="portrait" r:id="rId1"/>
  <headerFooter alignWithMargins="0">
    <oddFooter>&amp;R&amp;P OF &amp;N</oddFooter>
  </headerFooter>
  <rowBreaks count="7" manualBreakCount="7">
    <brk id="69" max="16383" man="1"/>
    <brk id="78" max="16383" man="1"/>
    <brk id="100" max="16383" man="1"/>
    <brk id="134" max="16383" man="1"/>
    <brk id="163" max="16383" man="1"/>
    <brk id="188" max="16383" man="1"/>
    <brk id="22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G53"/>
  <sheetViews>
    <sheetView view="pageBreakPreview" topLeftCell="A36" zoomScale="85" zoomScaleNormal="100" zoomScaleSheetLayoutView="85" workbookViewId="0">
      <selection activeCell="D19" sqref="D19"/>
    </sheetView>
  </sheetViews>
  <sheetFormatPr defaultColWidth="9.109375" defaultRowHeight="13.8" x14ac:dyDescent="0.25"/>
  <cols>
    <col min="1" max="1" width="9.44140625" style="11" customWidth="1"/>
    <col min="2" max="2" width="80.109375" style="12" customWidth="1"/>
    <col min="3" max="3" width="9.44140625" style="12" customWidth="1"/>
    <col min="4" max="4" width="10" style="12" customWidth="1"/>
    <col min="5" max="5" width="16.5546875" style="13" customWidth="1"/>
    <col min="6" max="6" width="18.109375" style="13" customWidth="1"/>
    <col min="7" max="7" width="9.88671875" style="12" bestFit="1" customWidth="1"/>
    <col min="8" max="16384" width="9.109375" style="12"/>
  </cols>
  <sheetData>
    <row r="1" spans="1:6" s="9" customFormat="1" ht="33" customHeight="1" x14ac:dyDescent="0.25">
      <c r="A1" s="313" t="s">
        <v>9</v>
      </c>
      <c r="B1" s="313"/>
      <c r="C1" s="313"/>
      <c r="D1" s="313"/>
      <c r="E1" s="313"/>
      <c r="F1" s="313"/>
    </row>
    <row r="2" spans="1:6" s="10" customFormat="1" ht="19.5" customHeight="1" x14ac:dyDescent="0.25">
      <c r="A2" s="314" t="str">
        <f>'[2]COVER PAGE'!D7</f>
        <v>HOMEVALE SECONDARY SCHOOL</v>
      </c>
      <c r="B2" s="314"/>
      <c r="C2" s="314"/>
      <c r="D2" s="314"/>
      <c r="E2" s="314"/>
      <c r="F2" s="314"/>
    </row>
    <row r="3" spans="1:6" s="10" customFormat="1" ht="19.5" customHeight="1" x14ac:dyDescent="0.25">
      <c r="A3" s="206" t="str">
        <f>'[2]COVER PAGE'!D9</f>
        <v>FENCING</v>
      </c>
      <c r="B3" s="206"/>
      <c r="C3" s="206"/>
      <c r="D3" s="206"/>
      <c r="E3" s="206"/>
      <c r="F3" s="206"/>
    </row>
    <row r="4" spans="1:6" s="10" customFormat="1" ht="19.5" customHeight="1" x14ac:dyDescent="0.25">
      <c r="A4" s="206" t="str">
        <f>'[2]COVER PAGE'!D10</f>
        <v xml:space="preserve">SUPPLY AND INSTALL OF A HIGH SECURITY PERIMETER FENCE </v>
      </c>
      <c r="B4" s="206"/>
      <c r="C4" s="206"/>
      <c r="D4" s="206"/>
      <c r="E4" s="206"/>
      <c r="F4" s="206"/>
    </row>
    <row r="5" spans="1:6" ht="5.4" customHeight="1" x14ac:dyDescent="0.25"/>
    <row r="6" spans="1:6" ht="23.25" customHeight="1" x14ac:dyDescent="0.25">
      <c r="A6" s="45" t="s">
        <v>7</v>
      </c>
      <c r="B6" s="46" t="s">
        <v>9</v>
      </c>
      <c r="C6" s="46" t="s">
        <v>10</v>
      </c>
      <c r="D6" s="47" t="s">
        <v>11</v>
      </c>
      <c r="E6" s="48" t="s">
        <v>12</v>
      </c>
      <c r="F6" s="48" t="s">
        <v>13</v>
      </c>
    </row>
    <row r="7" spans="1:6" s="18" customFormat="1" ht="23.25" customHeight="1" x14ac:dyDescent="0.25">
      <c r="A7" s="315" t="s">
        <v>42</v>
      </c>
      <c r="B7" s="316"/>
      <c r="C7" s="317"/>
      <c r="D7" s="317"/>
      <c r="E7" s="317"/>
      <c r="F7" s="318"/>
    </row>
    <row r="8" spans="1:6" ht="30.75" customHeight="1" x14ac:dyDescent="0.25">
      <c r="A8" s="19" t="s">
        <v>39</v>
      </c>
      <c r="B8" s="20" t="s">
        <v>56</v>
      </c>
      <c r="C8" s="20"/>
      <c r="D8" s="20"/>
      <c r="E8" s="20"/>
      <c r="F8" s="21"/>
    </row>
    <row r="9" spans="1:6" s="28" customFormat="1" ht="27" customHeight="1" x14ac:dyDescent="0.25">
      <c r="A9" s="22" t="s">
        <v>43</v>
      </c>
      <c r="B9" s="23" t="s">
        <v>57</v>
      </c>
      <c r="C9" s="24" t="s">
        <v>6</v>
      </c>
      <c r="D9" s="25">
        <v>1</v>
      </c>
      <c r="E9" s="26"/>
      <c r="F9" s="27"/>
    </row>
    <row r="10" spans="1:6" s="28" customFormat="1" ht="90" customHeight="1" x14ac:dyDescent="0.25">
      <c r="A10" s="22" t="s">
        <v>44</v>
      </c>
      <c r="B10" s="23" t="s">
        <v>58</v>
      </c>
      <c r="C10" s="24" t="s">
        <v>6</v>
      </c>
      <c r="D10" s="25">
        <v>1</v>
      </c>
      <c r="E10" s="26"/>
      <c r="F10" s="27"/>
    </row>
    <row r="11" spans="1:6" s="28" customFormat="1" ht="25.95" customHeight="1" thickBot="1" x14ac:dyDescent="0.3">
      <c r="A11" s="307" t="s">
        <v>59</v>
      </c>
      <c r="B11" s="308"/>
      <c r="C11" s="29"/>
      <c r="D11" s="30"/>
      <c r="E11" s="31"/>
      <c r="F11" s="32"/>
    </row>
    <row r="12" spans="1:6" ht="5.4" customHeight="1" thickTop="1" x14ac:dyDescent="0.25"/>
    <row r="13" spans="1:6" ht="30.75" customHeight="1" x14ac:dyDescent="0.25">
      <c r="A13" s="19">
        <v>2</v>
      </c>
      <c r="B13" s="20" t="s">
        <v>60</v>
      </c>
      <c r="C13" s="20"/>
      <c r="D13" s="20"/>
      <c r="E13" s="20"/>
      <c r="F13" s="21"/>
    </row>
    <row r="14" spans="1:6" s="28" customFormat="1" ht="42.6" customHeight="1" x14ac:dyDescent="0.25">
      <c r="A14" s="22" t="s">
        <v>45</v>
      </c>
      <c r="B14" s="23" t="s">
        <v>61</v>
      </c>
      <c r="C14" s="24" t="s">
        <v>62</v>
      </c>
      <c r="D14" s="25">
        <f>780*3</f>
        <v>2340</v>
      </c>
      <c r="E14" s="26"/>
      <c r="F14" s="27"/>
    </row>
    <row r="15" spans="1:6" s="28" customFormat="1" ht="25.95" customHeight="1" thickBot="1" x14ac:dyDescent="0.3">
      <c r="A15" s="307" t="s">
        <v>59</v>
      </c>
      <c r="B15" s="308"/>
      <c r="C15" s="29"/>
      <c r="D15" s="30"/>
      <c r="E15" s="31"/>
      <c r="F15" s="32"/>
    </row>
    <row r="16" spans="1:6" ht="5.4" customHeight="1" thickTop="1" x14ac:dyDescent="0.25"/>
    <row r="17" spans="1:6" ht="30.75" customHeight="1" x14ac:dyDescent="0.25">
      <c r="A17" s="19" t="s">
        <v>40</v>
      </c>
      <c r="B17" s="20" t="s">
        <v>63</v>
      </c>
      <c r="C17" s="20"/>
      <c r="D17" s="20"/>
      <c r="E17" s="20"/>
      <c r="F17" s="21"/>
    </row>
    <row r="18" spans="1:6" s="28" customFormat="1" ht="145.94999999999999" customHeight="1" x14ac:dyDescent="0.25">
      <c r="A18" s="22" t="s">
        <v>46</v>
      </c>
      <c r="B18" s="23" t="s">
        <v>64</v>
      </c>
      <c r="C18" s="24" t="s">
        <v>65</v>
      </c>
      <c r="D18" s="25">
        <v>86</v>
      </c>
      <c r="E18" s="26"/>
      <c r="F18" s="27"/>
    </row>
    <row r="19" spans="1:6" s="28" customFormat="1" ht="51.6" customHeight="1" x14ac:dyDescent="0.25">
      <c r="A19" s="22" t="s">
        <v>47</v>
      </c>
      <c r="B19" s="23" t="s">
        <v>66</v>
      </c>
      <c r="C19" s="24" t="s">
        <v>62</v>
      </c>
      <c r="D19" s="25">
        <f>780*2</f>
        <v>1560</v>
      </c>
      <c r="E19" s="26"/>
      <c r="F19" s="27"/>
    </row>
    <row r="20" spans="1:6" s="28" customFormat="1" ht="25.2" customHeight="1" thickBot="1" x14ac:dyDescent="0.3">
      <c r="A20" s="307" t="s">
        <v>59</v>
      </c>
      <c r="B20" s="308"/>
      <c r="C20" s="29"/>
      <c r="D20" s="30"/>
      <c r="E20" s="31"/>
      <c r="F20" s="32"/>
    </row>
    <row r="21" spans="1:6" ht="5.4" customHeight="1" thickTop="1" x14ac:dyDescent="0.25"/>
    <row r="22" spans="1:6" ht="30.75" customHeight="1" x14ac:dyDescent="0.25">
      <c r="A22" s="19" t="s">
        <v>41</v>
      </c>
      <c r="B22" s="20" t="s">
        <v>67</v>
      </c>
      <c r="C22" s="20"/>
      <c r="D22" s="20"/>
      <c r="E22" s="20"/>
      <c r="F22" s="21"/>
    </row>
    <row r="23" spans="1:6" s="28" customFormat="1" ht="47.4" customHeight="1" x14ac:dyDescent="0.25">
      <c r="A23" s="22" t="s">
        <v>48</v>
      </c>
      <c r="B23" s="23" t="s">
        <v>68</v>
      </c>
      <c r="C23" s="24" t="s">
        <v>15</v>
      </c>
      <c r="D23" s="25">
        <v>780</v>
      </c>
      <c r="E23" s="26"/>
      <c r="F23" s="27"/>
    </row>
    <row r="24" spans="1:6" s="28" customFormat="1" ht="47.4" customHeight="1" x14ac:dyDescent="0.25">
      <c r="A24" s="22" t="s">
        <v>50</v>
      </c>
      <c r="B24" s="23" t="s">
        <v>69</v>
      </c>
      <c r="C24" s="24" t="s">
        <v>15</v>
      </c>
      <c r="D24" s="25">
        <v>2</v>
      </c>
      <c r="E24" s="26"/>
      <c r="F24" s="27"/>
    </row>
    <row r="25" spans="1:6" s="28" customFormat="1" ht="201.6" customHeight="1" x14ac:dyDescent="0.25">
      <c r="A25" s="22" t="s">
        <v>52</v>
      </c>
      <c r="B25" s="23" t="s">
        <v>70</v>
      </c>
      <c r="C25" s="24" t="s">
        <v>15</v>
      </c>
      <c r="D25" s="25">
        <v>780</v>
      </c>
      <c r="E25" s="26"/>
      <c r="F25" s="27"/>
    </row>
    <row r="26" spans="1:6" s="28" customFormat="1" ht="47.4" customHeight="1" x14ac:dyDescent="0.25">
      <c r="A26" s="22" t="s">
        <v>53</v>
      </c>
      <c r="B26" s="23" t="s">
        <v>71</v>
      </c>
      <c r="C26" s="24" t="s">
        <v>15</v>
      </c>
      <c r="D26" s="25">
        <v>78</v>
      </c>
      <c r="E26" s="26"/>
      <c r="F26" s="27"/>
    </row>
    <row r="27" spans="1:6" s="28" customFormat="1" ht="128.4" customHeight="1" x14ac:dyDescent="0.25">
      <c r="A27" s="22" t="s">
        <v>54</v>
      </c>
      <c r="B27" s="23" t="s">
        <v>72</v>
      </c>
      <c r="C27" s="24" t="s">
        <v>14</v>
      </c>
      <c r="D27" s="33">
        <v>1</v>
      </c>
      <c r="E27" s="26"/>
      <c r="F27" s="27"/>
    </row>
    <row r="28" spans="1:6" s="28" customFormat="1" ht="138" customHeight="1" x14ac:dyDescent="0.25">
      <c r="A28" s="22" t="s">
        <v>55</v>
      </c>
      <c r="B28" s="23" t="s">
        <v>73</v>
      </c>
      <c r="C28" s="24" t="s">
        <v>14</v>
      </c>
      <c r="D28" s="33">
        <v>1</v>
      </c>
      <c r="E28" s="26"/>
      <c r="F28" s="27"/>
    </row>
    <row r="29" spans="1:6" s="28" customFormat="1" ht="123.6" customHeight="1" x14ac:dyDescent="0.25">
      <c r="A29" s="22" t="s">
        <v>49</v>
      </c>
      <c r="B29" s="23" t="s">
        <v>74</v>
      </c>
      <c r="C29" s="24" t="s">
        <v>14</v>
      </c>
      <c r="D29" s="33">
        <v>1</v>
      </c>
      <c r="E29" s="26"/>
      <c r="F29" s="27"/>
    </row>
    <row r="30" spans="1:6" s="28" customFormat="1" ht="137.4" x14ac:dyDescent="0.25">
      <c r="A30" s="22" t="s">
        <v>51</v>
      </c>
      <c r="B30" s="23" t="s">
        <v>75</v>
      </c>
      <c r="C30" s="24" t="s">
        <v>14</v>
      </c>
      <c r="D30" s="33">
        <v>1</v>
      </c>
      <c r="E30" s="26"/>
      <c r="F30" s="27"/>
    </row>
    <row r="31" spans="1:6" s="28" customFormat="1" ht="25.95" customHeight="1" thickBot="1" x14ac:dyDescent="0.3">
      <c r="A31" s="307" t="s">
        <v>59</v>
      </c>
      <c r="B31" s="308"/>
      <c r="C31" s="29"/>
      <c r="D31" s="30"/>
      <c r="E31" s="31"/>
      <c r="F31" s="32"/>
    </row>
    <row r="32" spans="1:6" ht="5.4" customHeight="1" thickTop="1" x14ac:dyDescent="0.25"/>
    <row r="33" spans="1:7" x14ac:dyDescent="0.25">
      <c r="B33" s="34"/>
      <c r="C33" s="34"/>
      <c r="D33" s="34"/>
      <c r="E33" s="35"/>
      <c r="F33" s="35"/>
    </row>
    <row r="34" spans="1:7" ht="30" customHeight="1" x14ac:dyDescent="0.25">
      <c r="A34" s="309" t="s">
        <v>17</v>
      </c>
      <c r="B34" s="309"/>
      <c r="C34" s="309"/>
      <c r="D34" s="309"/>
      <c r="E34" s="309"/>
      <c r="F34" s="310"/>
    </row>
    <row r="35" spans="1:7" x14ac:dyDescent="0.25">
      <c r="B35" s="36"/>
      <c r="C35" s="36"/>
      <c r="D35" s="34"/>
      <c r="E35" s="35"/>
      <c r="F35" s="35"/>
    </row>
    <row r="36" spans="1:7" ht="27.75" customHeight="1" x14ac:dyDescent="0.25">
      <c r="A36" s="311" t="s">
        <v>18</v>
      </c>
      <c r="B36" s="311"/>
      <c r="C36" s="311"/>
      <c r="D36" s="311"/>
      <c r="E36" s="311"/>
      <c r="F36" s="312"/>
    </row>
    <row r="37" spans="1:7" x14ac:dyDescent="0.25">
      <c r="B37" s="37" t="s">
        <v>4</v>
      </c>
      <c r="C37" s="37"/>
      <c r="D37" s="34"/>
      <c r="E37" s="35"/>
      <c r="F37" s="35"/>
    </row>
    <row r="38" spans="1:7" ht="22.5" customHeight="1" x14ac:dyDescent="0.25">
      <c r="A38" s="38">
        <v>1</v>
      </c>
      <c r="B38" s="274" t="str">
        <f>B8</f>
        <v>PRELIMINARY AND GENERAL</v>
      </c>
      <c r="C38" s="274"/>
      <c r="D38" s="274"/>
      <c r="E38" s="274"/>
      <c r="F38" s="39"/>
    </row>
    <row r="39" spans="1:7" ht="22.5" customHeight="1" x14ac:dyDescent="0.25">
      <c r="A39" s="38">
        <v>2</v>
      </c>
      <c r="B39" s="274" t="str">
        <f>B13</f>
        <v>SITE CLEARANCE</v>
      </c>
      <c r="C39" s="274"/>
      <c r="D39" s="274"/>
      <c r="E39" s="274"/>
      <c r="F39" s="39"/>
    </row>
    <row r="40" spans="1:7" ht="22.5" customHeight="1" x14ac:dyDescent="0.25">
      <c r="A40" s="38">
        <v>3</v>
      </c>
      <c r="B40" s="274" t="str">
        <f>B17</f>
        <v>EARTHWORKS</v>
      </c>
      <c r="C40" s="274"/>
      <c r="D40" s="274"/>
      <c r="E40" s="274"/>
      <c r="F40" s="39"/>
    </row>
    <row r="41" spans="1:7" ht="22.5" customHeight="1" x14ac:dyDescent="0.25">
      <c r="A41" s="38">
        <v>4</v>
      </c>
      <c r="B41" s="274" t="str">
        <f>B22</f>
        <v>HIGH SECURITY FENCE</v>
      </c>
      <c r="C41" s="274"/>
      <c r="D41" s="274"/>
      <c r="E41" s="274"/>
      <c r="F41" s="39"/>
    </row>
    <row r="42" spans="1:7" s="41" customFormat="1" ht="22.5" customHeight="1" x14ac:dyDescent="0.25">
      <c r="A42" s="296" t="s">
        <v>16</v>
      </c>
      <c r="B42" s="296"/>
      <c r="C42" s="296"/>
      <c r="D42" s="296"/>
      <c r="E42" s="296"/>
      <c r="F42" s="40"/>
    </row>
    <row r="43" spans="1:7" ht="22.5" customHeight="1" x14ac:dyDescent="0.25">
      <c r="A43" s="297" t="s">
        <v>19</v>
      </c>
      <c r="B43" s="297"/>
      <c r="C43" s="297"/>
      <c r="D43" s="297"/>
      <c r="E43" s="297"/>
      <c r="F43" s="39"/>
    </row>
    <row r="44" spans="1:7" s="43" customFormat="1" ht="22.5" customHeight="1" x14ac:dyDescent="0.25">
      <c r="A44" s="298" t="s">
        <v>20</v>
      </c>
      <c r="B44" s="298"/>
      <c r="C44" s="298"/>
      <c r="D44" s="298"/>
      <c r="E44" s="298"/>
      <c r="F44" s="42"/>
    </row>
    <row r="45" spans="1:7" ht="7.95" customHeight="1" x14ac:dyDescent="0.25"/>
    <row r="46" spans="1:7" ht="22.5" customHeight="1" x14ac:dyDescent="0.25">
      <c r="A46" s="302" t="s">
        <v>21</v>
      </c>
      <c r="B46" s="302"/>
      <c r="C46" s="302"/>
      <c r="D46" s="302"/>
      <c r="E46" s="302"/>
      <c r="F46" s="303"/>
    </row>
    <row r="47" spans="1:7" ht="20.25" customHeight="1" x14ac:dyDescent="0.25">
      <c r="A47" s="304" t="str">
        <f>CHOOSE(LEFT(TEXT(F44*100,"000000000.00"))+1,,"One","Two","Three","Four","Five","Six","Seven","Eight","Nine")
&amp;IF(--LEFT(TEXT(F44*100,"000000000.00"))=0,,IF(AND(--MID(TEXT(F44*100,"000000000.00"),2,1)=0,--MID(TEXT(F44*100,"000000000.00"),3,1)=0)," Hundred"," Hundred and "))
&amp;CHOOSE(MID(TEXT(F44*100,"000000000.00"),2,1)+1,,,"Twenty ","Thirty ","Forty ","Fifty ","Sixty ","Seventy ","Eighty ","Ninety ")
&amp;IF(--MID(TEXT(F44*100,"000000000.00"),2,1)&lt;&gt;1,CHOOSE(MID(TEXT(F44*100,"000000000.00"),3,1)+1,,"One","Two","Three","Four","Five","Six","Seven","Eight","Nine"),
CHOOSE(MID(TEXT(F44*100,"000000000.00"),3,1)+1,"Ten","Eleven","Twelve","Thirteen","Fourteen","Fifteen","Sixteen","Seventeen","Eighteen","Nineteen"))
&amp;IF((--LEFT(TEXT(F44*100,"000000000.00"))+MID(TEXT(F44*100,"000000000.00"),2,1)+MID(TEXT(F44*100,"000000000.00"),3,1))=0,,IF(AND((--MID(TEXT(F44*100,"000000000.00"),4,1)+MID(TEXT(F44*100,"000000000.00"),5,1)+MID(TEXT(F44*100,"000000000.00"),6,1)+MID(TEXT(F44*100,"000000000.00"),7,1))=0,(--MID(TEXT(F44*100,"000000000.00"),8,1)+RIGHT(TEXT(F44*100,"000000000.00")))&gt;0)," Million and "," Million "))
&amp;CHOOSE(MID(TEXT(F44*100,"000000000.00"),4,1)+1,,"One","Two","Three","Four","Five","Six","Seven","Eight","Nine")
&amp;IF(--MID(TEXT(F44*100,"000000000.00"),4,1)=0,,IF(AND(--MID(TEXT(F44*100,"000000000.00"),5,1)=0,--MID(TEXT(F44*100,"000000000.00"),6,1)=0)," Hundred"," Hundred and"))
&amp;CHOOSE(MID(TEXT(F44*100,"000000000.00"),5,1)+1,,," Twenty"," Thirty"," Forty"," Fifty"," Sixty"," Seventy"," Eighty"," Ninety")
&amp;IF(--MID(TEXT(F44*100,"000000000.00"),5,1)&lt;&gt;1,CHOOSE(MID(TEXT(F44*100,"000000000.00"),6,1)+1,," One"," Two"," Three"," Four"," Five"," Six"," Seven"," Eight"," Nine"),CHOOSE(MID(TEXT(F44*100,"000000000.00"),6,1)+1," Ten"," Eleven"," Twelve"," Thirteen"," Fourteen"," Fifteen"," Sixteen"," Seventeen"," Eighteen"," Nineteen"))
&amp;IF((--MID(TEXT(F44*100,"000000000.00"),4,1)+MID(TEXT(F44*100,"000000000.00"),5,1)+MID(TEXT(F44*100,"000000000.00"),6,1))=0,,IF(OR((--MID(TEXT(F44*100,"000000000.00"),7,1)+MID(TEXT(F44*100,"000000000.00"),8,1)+MID(TEXT(F44*100,"000000000.00"),9,1))=0,--MID(TEXT(C3*100,"000000000.00"),7,1)&lt;&gt;0)," Thousand "," Thousand and "))
&amp;CHOOSE(MID(TEXT(F44*100,"000000000.00"),7,1)+1,,"One","Two","Three","Four","Five","Six","Seven","Eight","Nine")
&amp;IF(--MID(TEXT(F44*100,"000000000.00"),7,1)=0,,IF(AND(--MID(TEXT(F44*100,"000000000.00"),8,1)=0,--MID(TEXT(F44*100,"000000000.00"),9,1)=0)," Hundred "," Hundred and "))&amp;
CHOOSE(MID(TEXT(F44*100,"000000000.00"),8,1)+1,,,"Twenty ","Thirty ","Forty ","Fifty ","Sixty ","Seventy ","Eighty ","Ninety ")
&amp;IF(--MID(TEXT(F44*100,"000000000.00"),8,1)&lt;&gt;1,CHOOSE(MID(TEXT(F44*100,"000000000.00"),9,1)+1,,"One","Two","Three","Four","Five","Six","Seven","Eight","Nine"),CHOOSE(MID(TEXT(C3*100,"000000000.00"),9,1)+1,"Ten","Eleven","Twelve","Thirteen","Fourteen","Fifteen","Sixteen","Seventeen","Eighteen","Nineteen"))
&amp;" Rand"
&amp;IF(_xlfn.NUMBERVALUE(MID(TEXT(F44*100,"000000000.00"),11,2),","," ")=0,," &amp; ")
&amp;CHOOSE(MID(TEXT(F44*100,"000000000.00"),11,1)+1,,," Twenty"," Thirty"," Forty"," Fifty"," Sixty"," Seventy"," Eighty"," Ninety")
&amp;IF(--MID(TEXT(F44*100,"000000000.00"),11,1)&lt;&gt;1,CHOOSE(MID(TEXT(F44*100,"000000000.00"),12,1)+1,," One"," Two"," Three"," Four"," Five"," Six"," Seven"," Eight"," Nine"),CHOOSE(MID(TEXT(F44*100,"000000000.00"),12,1)+1," Ten"," Eleven"," Twelve"," Thirteen"," Fourteen"," Fifteen"," Sixteen"," Seventeen"," Eighteen"," Nineteen"))
&amp;IF(_xlfn.NUMBERVALUE(MID(TEXT(F44*100,"000000000.00"),11,2),","," ")=0,," cent")</f>
        <v xml:space="preserve"> Rand</v>
      </c>
      <c r="B47" s="305"/>
      <c r="C47" s="305"/>
      <c r="D47" s="305"/>
      <c r="E47" s="305"/>
      <c r="F47" s="306"/>
    </row>
    <row r="48" spans="1:7" ht="20.25" customHeight="1" x14ac:dyDescent="0.25">
      <c r="A48" s="290"/>
      <c r="B48" s="291"/>
      <c r="C48" s="291"/>
      <c r="D48" s="291"/>
      <c r="E48" s="291"/>
      <c r="F48" s="292"/>
      <c r="G48" s="44"/>
    </row>
    <row r="49" spans="1:7" ht="5.4" customHeight="1" x14ac:dyDescent="0.25">
      <c r="G49" s="44"/>
    </row>
    <row r="50" spans="1:7" ht="21.6" customHeight="1" x14ac:dyDescent="0.25">
      <c r="A50" s="293" t="s">
        <v>22</v>
      </c>
      <c r="B50" s="293"/>
      <c r="C50" s="9"/>
      <c r="D50" s="294"/>
      <c r="E50" s="294"/>
      <c r="F50" s="294"/>
    </row>
    <row r="51" spans="1:7" ht="32.25" customHeight="1" x14ac:dyDescent="0.25">
      <c r="A51" s="293" t="s">
        <v>3</v>
      </c>
      <c r="B51" s="293"/>
      <c r="C51" s="9"/>
      <c r="D51" s="295" t="s">
        <v>23</v>
      </c>
      <c r="E51" s="295"/>
    </row>
    <row r="53" spans="1:7" x14ac:dyDescent="0.25">
      <c r="B53" s="36"/>
      <c r="C53" s="36"/>
      <c r="D53" s="34"/>
      <c r="E53" s="35"/>
      <c r="F53" s="35"/>
    </row>
  </sheetData>
  <mergeCells count="24">
    <mergeCell ref="A11:B11"/>
    <mergeCell ref="A1:F1"/>
    <mergeCell ref="A2:F2"/>
    <mergeCell ref="A3:F3"/>
    <mergeCell ref="A4:F4"/>
    <mergeCell ref="A7:F7"/>
    <mergeCell ref="A44:E44"/>
    <mergeCell ref="A15:B15"/>
    <mergeCell ref="A20:B20"/>
    <mergeCell ref="A31:B31"/>
    <mergeCell ref="A34:F34"/>
    <mergeCell ref="A36:F36"/>
    <mergeCell ref="B38:E38"/>
    <mergeCell ref="B39:E39"/>
    <mergeCell ref="B40:E40"/>
    <mergeCell ref="B41:E41"/>
    <mergeCell ref="A42:E42"/>
    <mergeCell ref="A43:E43"/>
    <mergeCell ref="A46:F46"/>
    <mergeCell ref="A47:F48"/>
    <mergeCell ref="A50:B50"/>
    <mergeCell ref="D50:F50"/>
    <mergeCell ref="A51:B51"/>
    <mergeCell ref="D51:E51"/>
  </mergeCells>
  <pageMargins left="0.23622047244094491" right="0.23622047244094491" top="0.31496062992125984" bottom="0.52" header="0.31496062992125984" footer="0.25"/>
  <pageSetup paperSize="9" scale="70" fitToHeight="0" orientation="portrait" r:id="rId1"/>
  <headerFooter alignWithMargins="0">
    <oddFooter>&amp;R&amp;P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J50"/>
  <sheetViews>
    <sheetView view="pageBreakPreview" topLeftCell="A7" zoomScaleNormal="100" zoomScaleSheetLayoutView="100" workbookViewId="0">
      <selection activeCell="C14" sqref="C14:H14"/>
    </sheetView>
  </sheetViews>
  <sheetFormatPr defaultColWidth="9.109375" defaultRowHeight="13.8" x14ac:dyDescent="0.25"/>
  <cols>
    <col min="1" max="1" width="9.109375" style="1"/>
    <col min="2" max="2" width="17.88671875" style="1" customWidth="1"/>
    <col min="3" max="8" width="9.109375" style="1"/>
    <col min="9" max="9" width="16.44140625" style="1" customWidth="1"/>
    <col min="10" max="16384" width="9.109375" style="1"/>
  </cols>
  <sheetData>
    <row r="1" spans="1:10" ht="51.75" customHeight="1" x14ac:dyDescent="0.25">
      <c r="A1" s="321" t="s">
        <v>24</v>
      </c>
      <c r="B1" s="322"/>
      <c r="C1" s="322"/>
      <c r="D1" s="322"/>
      <c r="E1" s="322"/>
      <c r="F1" s="322"/>
      <c r="G1" s="322"/>
      <c r="H1" s="322"/>
      <c r="I1" s="322"/>
    </row>
    <row r="2" spans="1:10" ht="20.25" customHeight="1" x14ac:dyDescent="0.25"/>
    <row r="3" spans="1:10" ht="20.25" customHeight="1" x14ac:dyDescent="0.25">
      <c r="A3" s="323" t="s">
        <v>0</v>
      </c>
      <c r="B3" s="324"/>
      <c r="C3" s="320" t="e">
        <f>#REF!</f>
        <v>#REF!</v>
      </c>
      <c r="D3" s="320"/>
      <c r="E3" s="320"/>
      <c r="F3" s="320"/>
      <c r="G3" s="320"/>
      <c r="H3" s="320"/>
      <c r="I3" s="320"/>
    </row>
    <row r="4" spans="1:10" ht="20.25" customHeight="1" x14ac:dyDescent="0.25">
      <c r="A4" s="323" t="s">
        <v>2</v>
      </c>
      <c r="B4" s="324"/>
      <c r="C4" s="325" t="e">
        <f>#REF!</f>
        <v>#REF!</v>
      </c>
      <c r="D4" s="320"/>
      <c r="E4" s="320"/>
      <c r="F4" s="320"/>
      <c r="G4" s="320"/>
      <c r="H4" s="320"/>
      <c r="I4" s="320"/>
    </row>
    <row r="5" spans="1:10" ht="22.5" customHeight="1" x14ac:dyDescent="0.25">
      <c r="A5" s="319" t="s">
        <v>5</v>
      </c>
      <c r="B5" s="319"/>
      <c r="C5" s="320" t="e">
        <f>#REF!</f>
        <v>#REF!</v>
      </c>
      <c r="D5" s="320"/>
      <c r="E5" s="320"/>
      <c r="F5" s="320"/>
      <c r="G5" s="320"/>
      <c r="H5" s="320"/>
      <c r="I5" s="320"/>
    </row>
    <row r="6" spans="1:10" ht="15" customHeight="1" x14ac:dyDescent="0.25">
      <c r="A6" s="319" t="s">
        <v>1</v>
      </c>
      <c r="B6" s="319"/>
      <c r="C6" s="320" t="e">
        <f>#REF!</f>
        <v>#REF!</v>
      </c>
      <c r="D6" s="320"/>
      <c r="E6" s="320"/>
      <c r="F6" s="320"/>
      <c r="G6" s="320"/>
      <c r="H6" s="320"/>
      <c r="I6" s="320"/>
    </row>
    <row r="7" spans="1:10" ht="15" customHeight="1" x14ac:dyDescent="0.25">
      <c r="A7" s="319"/>
      <c r="B7" s="319"/>
      <c r="C7" s="320"/>
      <c r="D7" s="320"/>
      <c r="E7" s="320"/>
      <c r="F7" s="320"/>
      <c r="G7" s="320"/>
      <c r="H7" s="320"/>
      <c r="I7" s="320"/>
    </row>
    <row r="8" spans="1:10" ht="15" customHeight="1" x14ac:dyDescent="0.25">
      <c r="A8" s="319"/>
      <c r="B8" s="319"/>
      <c r="C8" s="320"/>
      <c r="D8" s="320"/>
      <c r="E8" s="320"/>
      <c r="F8" s="320"/>
      <c r="G8" s="320"/>
      <c r="H8" s="320"/>
      <c r="I8" s="320"/>
    </row>
    <row r="10" spans="1:10" ht="15" customHeight="1" x14ac:dyDescent="0.25">
      <c r="A10" s="1" t="s">
        <v>25</v>
      </c>
      <c r="B10" s="2"/>
      <c r="C10" s="2"/>
      <c r="D10" s="2"/>
      <c r="E10" s="2"/>
      <c r="F10" s="2"/>
      <c r="G10" s="2"/>
      <c r="H10" s="2"/>
      <c r="I10" s="2"/>
    </row>
    <row r="11" spans="1:10" ht="15" x14ac:dyDescent="0.25">
      <c r="A11" s="2"/>
      <c r="B11" s="2"/>
      <c r="C11" s="2"/>
      <c r="D11" s="2"/>
      <c r="E11" s="2"/>
      <c r="F11" s="2"/>
      <c r="G11" s="2"/>
      <c r="H11" s="2"/>
      <c r="I11" s="2"/>
    </row>
    <row r="12" spans="1:10" ht="15" x14ac:dyDescent="0.25">
      <c r="A12" s="2"/>
      <c r="B12" s="2"/>
      <c r="C12" s="2"/>
      <c r="D12" s="2"/>
      <c r="E12" s="2"/>
      <c r="F12" s="2"/>
      <c r="G12" s="2"/>
      <c r="H12" s="2"/>
      <c r="I12" s="2"/>
    </row>
    <row r="13" spans="1:10" x14ac:dyDescent="0.25">
      <c r="A13" s="3"/>
      <c r="B13" s="3"/>
      <c r="G13" s="4"/>
      <c r="H13" s="5"/>
      <c r="I13" s="5"/>
      <c r="J13" s="6"/>
    </row>
    <row r="14" spans="1:10" x14ac:dyDescent="0.25">
      <c r="A14" s="7" t="e">
        <f>#REF!</f>
        <v>#REF!</v>
      </c>
      <c r="G14" s="4"/>
      <c r="H14" s="4"/>
      <c r="I14" s="4"/>
    </row>
    <row r="15" spans="1:10" x14ac:dyDescent="0.25">
      <c r="A15" s="7" t="s">
        <v>26</v>
      </c>
    </row>
    <row r="16" spans="1:10" ht="15.6" x14ac:dyDescent="0.3">
      <c r="A16" s="4" t="s">
        <v>27</v>
      </c>
      <c r="B16" s="8" t="s">
        <v>28</v>
      </c>
      <c r="C16" s="5"/>
      <c r="D16" s="2"/>
      <c r="E16" s="2"/>
      <c r="F16" s="2"/>
      <c r="G16" s="2"/>
      <c r="H16" s="2"/>
      <c r="I16" s="2"/>
    </row>
    <row r="17" spans="1:9" ht="15" x14ac:dyDescent="0.25">
      <c r="A17" s="4"/>
      <c r="B17" s="5"/>
      <c r="C17" s="5"/>
      <c r="D17" s="2"/>
      <c r="E17" s="2"/>
      <c r="F17" s="2"/>
      <c r="G17" s="2"/>
      <c r="H17" s="2"/>
      <c r="I17" s="2"/>
    </row>
    <row r="18" spans="1:9" ht="15" hidden="1" customHeight="1" x14ac:dyDescent="0.25">
      <c r="A18" s="1" t="s">
        <v>29</v>
      </c>
      <c r="B18" s="2"/>
      <c r="C18" s="2"/>
      <c r="D18" s="2"/>
      <c r="E18" s="2"/>
      <c r="F18" s="2"/>
      <c r="G18" s="2"/>
      <c r="H18" s="2"/>
      <c r="I18" s="2"/>
    </row>
    <row r="19" spans="1:9" ht="15" hidden="1" x14ac:dyDescent="0.25">
      <c r="A19" s="2"/>
      <c r="B19" s="2"/>
      <c r="C19" s="2"/>
      <c r="D19" s="2"/>
      <c r="E19" s="2"/>
      <c r="F19" s="2"/>
      <c r="G19" s="2"/>
      <c r="H19" s="2"/>
      <c r="I19" s="2"/>
    </row>
    <row r="20" spans="1:9" ht="11.4" hidden="1" customHeight="1" x14ac:dyDescent="0.25">
      <c r="A20" s="2"/>
      <c r="B20" s="2"/>
      <c r="C20" s="2"/>
      <c r="D20" s="2"/>
      <c r="E20" s="2"/>
      <c r="F20" s="2"/>
      <c r="G20" s="2"/>
      <c r="H20" s="2"/>
      <c r="I20" s="2"/>
    </row>
    <row r="21" spans="1:9" ht="15" hidden="1" x14ac:dyDescent="0.25">
      <c r="A21" s="2"/>
      <c r="B21" s="2"/>
      <c r="C21" s="2"/>
      <c r="D21" s="2"/>
      <c r="E21" s="2"/>
      <c r="F21" s="2"/>
      <c r="G21" s="2"/>
      <c r="H21" s="2"/>
      <c r="I21" s="2"/>
    </row>
    <row r="22" spans="1:9" hidden="1" x14ac:dyDescent="0.25">
      <c r="A22" s="3"/>
      <c r="B22" s="3"/>
      <c r="G22" s="4"/>
      <c r="H22" s="5"/>
      <c r="I22" s="5"/>
    </row>
    <row r="23" spans="1:9" hidden="1" x14ac:dyDescent="0.25">
      <c r="A23" s="7" t="s">
        <v>30</v>
      </c>
      <c r="G23" s="4"/>
      <c r="H23" s="4"/>
      <c r="I23" s="4"/>
    </row>
    <row r="24" spans="1:9" hidden="1" x14ac:dyDescent="0.25">
      <c r="A24" s="7" t="s">
        <v>31</v>
      </c>
    </row>
    <row r="25" spans="1:9" ht="15.6" hidden="1" x14ac:dyDescent="0.3">
      <c r="A25" s="4" t="s">
        <v>27</v>
      </c>
      <c r="B25" s="8" t="s">
        <v>28</v>
      </c>
    </row>
    <row r="26" spans="1:9" ht="9" customHeight="1" x14ac:dyDescent="0.3">
      <c r="A26" s="4"/>
      <c r="B26" s="8"/>
    </row>
    <row r="27" spans="1:9" x14ac:dyDescent="0.25">
      <c r="A27" s="1" t="s">
        <v>32</v>
      </c>
    </row>
    <row r="28" spans="1:9" ht="15" x14ac:dyDescent="0.25">
      <c r="A28" s="2"/>
      <c r="B28" s="2"/>
      <c r="C28" s="2"/>
      <c r="D28" s="2"/>
      <c r="E28" s="2"/>
      <c r="F28" s="2"/>
      <c r="G28" s="2"/>
      <c r="H28" s="2"/>
      <c r="I28" s="2"/>
    </row>
    <row r="29" spans="1:9" ht="15" x14ac:dyDescent="0.25">
      <c r="A29" s="2"/>
      <c r="B29" s="2"/>
      <c r="C29" s="2"/>
      <c r="D29" s="2"/>
      <c r="E29" s="2"/>
      <c r="F29" s="2"/>
      <c r="G29" s="2"/>
      <c r="H29" s="2"/>
      <c r="I29" s="2"/>
    </row>
    <row r="30" spans="1:9" x14ac:dyDescent="0.25">
      <c r="A30" s="3"/>
      <c r="B30" s="3"/>
      <c r="G30" s="4"/>
      <c r="H30" s="5"/>
      <c r="I30" s="5"/>
    </row>
    <row r="31" spans="1:9" x14ac:dyDescent="0.25">
      <c r="A31" s="7" t="s">
        <v>33</v>
      </c>
      <c r="G31" s="4"/>
      <c r="H31" s="4"/>
      <c r="I31" s="4"/>
    </row>
    <row r="32" spans="1:9" x14ac:dyDescent="0.25">
      <c r="A32" s="7" t="s">
        <v>34</v>
      </c>
    </row>
    <row r="33" spans="1:9" ht="15.6" x14ac:dyDescent="0.3">
      <c r="A33" s="4" t="s">
        <v>27</v>
      </c>
      <c r="B33" s="8" t="s">
        <v>28</v>
      </c>
    </row>
    <row r="34" spans="1:9" x14ac:dyDescent="0.25">
      <c r="A34" s="7"/>
    </row>
    <row r="35" spans="1:9" x14ac:dyDescent="0.25">
      <c r="A35" s="1" t="s">
        <v>32</v>
      </c>
    </row>
    <row r="36" spans="1:9" x14ac:dyDescent="0.25">
      <c r="A36" s="7"/>
    </row>
    <row r="37" spans="1:9" x14ac:dyDescent="0.25">
      <c r="A37" s="7"/>
    </row>
    <row r="39" spans="1:9" x14ac:dyDescent="0.25">
      <c r="A39" s="3"/>
      <c r="B39" s="3"/>
      <c r="G39" s="4"/>
      <c r="H39" s="5"/>
      <c r="I39" s="5"/>
    </row>
    <row r="40" spans="1:9" x14ac:dyDescent="0.25">
      <c r="A40" s="7" t="s">
        <v>35</v>
      </c>
      <c r="G40" s="4"/>
      <c r="H40" s="4"/>
      <c r="I40" s="4"/>
    </row>
    <row r="41" spans="1:9" x14ac:dyDescent="0.25">
      <c r="A41" s="7" t="s">
        <v>36</v>
      </c>
    </row>
    <row r="42" spans="1:9" ht="15.6" x14ac:dyDescent="0.3">
      <c r="A42" s="4" t="s">
        <v>27</v>
      </c>
      <c r="B42" s="8" t="s">
        <v>28</v>
      </c>
    </row>
    <row r="43" spans="1:9" x14ac:dyDescent="0.25">
      <c r="A43" s="4"/>
      <c r="B43" s="5"/>
    </row>
    <row r="44" spans="1:9" x14ac:dyDescent="0.25">
      <c r="A44" s="1" t="s">
        <v>37</v>
      </c>
    </row>
    <row r="47" spans="1:9" x14ac:dyDescent="0.25">
      <c r="A47" s="3"/>
      <c r="B47" s="3"/>
      <c r="G47" s="4"/>
      <c r="H47" s="5"/>
      <c r="I47" s="5"/>
    </row>
    <row r="48" spans="1:9" x14ac:dyDescent="0.25">
      <c r="A48" s="7" t="s">
        <v>8</v>
      </c>
      <c r="G48" s="4"/>
      <c r="H48" s="4"/>
      <c r="I48" s="4"/>
    </row>
    <row r="49" spans="1:2" x14ac:dyDescent="0.25">
      <c r="A49" s="7" t="s">
        <v>38</v>
      </c>
    </row>
    <row r="50" spans="1:2" ht="15.6" x14ac:dyDescent="0.3">
      <c r="A50" s="4" t="s">
        <v>27</v>
      </c>
      <c r="B50" s="8" t="s">
        <v>28</v>
      </c>
    </row>
  </sheetData>
  <mergeCells count="9">
    <mergeCell ref="A6:B8"/>
    <mergeCell ref="C6:I8"/>
    <mergeCell ref="A1:I1"/>
    <mergeCell ref="A3:B3"/>
    <mergeCell ref="C3:I3"/>
    <mergeCell ref="A4:B4"/>
    <mergeCell ref="C4:I4"/>
    <mergeCell ref="A5:B5"/>
    <mergeCell ref="C5:I5"/>
  </mergeCells>
  <pageMargins left="0.25" right="0.25" top="0.31" bottom="0.38" header="0.3" footer="0.3"/>
  <pageSetup paperSize="9"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SPECIFICATION_UNPRICED </vt:lpstr>
      <vt:lpstr>SPECIFICATION_UNPRICED</vt:lpstr>
      <vt:lpstr>SIGN OFF PAGE</vt:lpstr>
      <vt:lpstr>'SIGN OFF PAGE'!Print_Area</vt:lpstr>
      <vt:lpstr>SPECIFICATION_UNPRICED!Print_Area</vt:lpstr>
      <vt:lpstr>SPECIFICATION_UNPRICED!Print_Titles</vt:lpstr>
      <vt:lpstr>'SPECIFICATION_UNPRICED '!Print_Titles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Horatius H. Dladla</cp:lastModifiedBy>
  <cp:lastPrinted>2024-01-23T13:21:06Z</cp:lastPrinted>
  <dcterms:created xsi:type="dcterms:W3CDTF">2002-11-12T08:03:15Z</dcterms:created>
  <dcterms:modified xsi:type="dcterms:W3CDTF">2024-01-23T13:22:51Z</dcterms:modified>
</cp:coreProperties>
</file>