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codeName="ThisWorkbook"/>
  <xr:revisionPtr revIDLastSave="0" documentId="8_{DE0C9DAD-3AE2-4285-8F1E-B5766ACA2B67}" xr6:coauthVersionLast="47" xr6:coauthVersionMax="47" xr10:uidLastSave="{00000000-0000-0000-0000-000000000000}"/>
  <bookViews>
    <workbookView xWindow="-120" yWindow="-120" windowWidth="20730" windowHeight="11160" tabRatio="926" firstSheet="2" activeTab="2" xr2:uid="{00000000-000D-0000-FFFF-FFFF00000000}"/>
  </bookViews>
  <sheets>
    <sheet name="Instructions to the Bidder" sheetId="26" r:id="rId1"/>
    <sheet name="Annexure D_Pricing summary" sheetId="32" r:id="rId2"/>
    <sheet name="Annexure D1_Rental Rates" sheetId="44" r:id="rId3"/>
    <sheet name="Annexure D2_Lease Options" sheetId="47" r:id="rId4"/>
    <sheet name="Annexure D3_Desktop Pricing" sheetId="45" r:id="rId5"/>
    <sheet name="Annexure D4_Laptop Pricing" sheetId="46" r:id="rId6"/>
    <sheet name="Annexure D5 _Tablet Pricing" sheetId="48" r:id="rId7"/>
    <sheet name="Traditional Mainstream Desktop" sheetId="24" state="hidden" r:id="rId8"/>
    <sheet name="Creator Desktop" sheetId="34" state="hidden" r:id="rId9"/>
    <sheet name="Micro Form Factor Desktop " sheetId="35" state="hidden" r:id="rId10"/>
    <sheet name="Thin Client " sheetId="36" state="hidden" r:id="rId11"/>
    <sheet name="AIO PC Touch " sheetId="37" state="hidden" r:id="rId12"/>
    <sheet name="Highly Mobile Laptop" sheetId="38" state="hidden" r:id="rId13"/>
    <sheet name="Traditional Mainstream Laptop" sheetId="39" state="hidden" r:id="rId14"/>
    <sheet name="Creator Laptop" sheetId="41" state="hidden" r:id="rId15"/>
    <sheet name="Modern Mainstream Laptop" sheetId="40" state="hidden" r:id="rId16"/>
  </sheets>
  <definedNames>
    <definedName name="_xlnm._FilterDatabase" localSheetId="2" hidden="1">'Annexure D1_Rental Rates'!$B$3:$E$3</definedName>
    <definedName name="_xlnm._FilterDatabase" localSheetId="3" hidden="1">'Annexure D2_Lease Options'!#REF!</definedName>
    <definedName name="_xlnm._FilterDatabase" localSheetId="4" hidden="1">'Annexure D3_Desktop Pricing'!$B$3:$U$3</definedName>
    <definedName name="_xlnm.Print_Area" localSheetId="11">'AIO PC Touch '!$A$1:$E$54</definedName>
    <definedName name="_xlnm.Print_Area" localSheetId="1">'Annexure D_Pricing summary'!$B$2:$M$28</definedName>
    <definedName name="_xlnm.Print_Area" localSheetId="2">'Annexure D1_Rental Rates'!$B$2:$E$13</definedName>
    <definedName name="_xlnm.Print_Area" localSheetId="3">'Annexure D2_Lease Options'!$B$2:$E$12</definedName>
    <definedName name="_xlnm.Print_Area" localSheetId="4">'Annexure D3_Desktop Pricing'!$B$2:$AA$81</definedName>
    <definedName name="_xlnm.Print_Area" localSheetId="5">'Annexure D4_Laptop Pricing'!$A$2:$U$89</definedName>
    <definedName name="_xlnm.Print_Area" localSheetId="6">'Annexure D5 _Tablet Pricing'!$B$2:$H$38</definedName>
    <definedName name="_xlnm.Print_Area" localSheetId="8">'Creator Desktop'!$A$1:$E$55</definedName>
    <definedName name="_xlnm.Print_Area" localSheetId="14">'Creator Laptop'!$A$1:$E$55</definedName>
    <definedName name="_xlnm.Print_Area" localSheetId="12">'Highly Mobile Laptop'!$A$1:$E$56</definedName>
    <definedName name="_xlnm.Print_Area" localSheetId="0">'Instructions to the Bidder'!$B$2:$B$8</definedName>
    <definedName name="_xlnm.Print_Area" localSheetId="9">'Micro Form Factor Desktop '!$A$1:$E$55</definedName>
    <definedName name="_xlnm.Print_Area" localSheetId="15">'Modern Mainstream Laptop'!$A$1:$E$55</definedName>
    <definedName name="_xlnm.Print_Area" localSheetId="10">'Thin Client '!$A$1:$E$54</definedName>
    <definedName name="_xlnm.Print_Area" localSheetId="7">'Traditional Mainstream Desktop'!$A$1:$E$58</definedName>
    <definedName name="_xlnm.Print_Area" localSheetId="13">'Traditional Mainstream Laptop'!$A$1:$E$55</definedName>
    <definedName name="ToSort" localSheetId="11">#REF!</definedName>
    <definedName name="ToSort" localSheetId="4">#REF!</definedName>
    <definedName name="ToSort" localSheetId="5">#REF!</definedName>
    <definedName name="ToSort" localSheetId="6">#REF!</definedName>
    <definedName name="ToSort" localSheetId="8">#REF!</definedName>
    <definedName name="ToSort" localSheetId="14">#REF!</definedName>
    <definedName name="ToSort" localSheetId="12">#REF!</definedName>
    <definedName name="ToSort" localSheetId="9">#REF!</definedName>
    <definedName name="ToSort" localSheetId="15">#REF!</definedName>
    <definedName name="ToSort" localSheetId="10">#REF!</definedName>
    <definedName name="ToSort" localSheetId="13">#REF!</definedName>
    <definedName name="ToSor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9" i="32" l="1"/>
  <c r="I18" i="32"/>
  <c r="I17" i="32"/>
  <c r="I16" i="32"/>
  <c r="I15" i="32"/>
  <c r="K4" i="32"/>
  <c r="J8" i="32"/>
  <c r="J7" i="32"/>
  <c r="J6" i="32"/>
  <c r="J5" i="32"/>
  <c r="J4" i="32"/>
  <c r="I8" i="32"/>
  <c r="I7" i="32"/>
  <c r="I6" i="32"/>
  <c r="I5" i="32"/>
  <c r="I4" i="32"/>
  <c r="C42" i="45"/>
  <c r="C18" i="48"/>
  <c r="E55" i="46"/>
  <c r="E75" i="46" l="1"/>
  <c r="C44" i="46"/>
  <c r="H55" i="46"/>
  <c r="J51" i="46"/>
  <c r="G51" i="46"/>
  <c r="I42" i="46"/>
  <c r="I44" i="46" s="1"/>
  <c r="F42" i="46"/>
  <c r="F44" i="46"/>
  <c r="L44" i="46"/>
  <c r="O44" i="46"/>
  <c r="I39" i="46" l="1"/>
  <c r="F39" i="46"/>
  <c r="O38" i="45" l="1"/>
  <c r="L38" i="45"/>
  <c r="G49" i="45"/>
  <c r="F38" i="45"/>
  <c r="C38" i="45"/>
  <c r="E6" i="44" l="1"/>
  <c r="D6" i="44"/>
  <c r="C6" i="44"/>
  <c r="H29" i="48"/>
  <c r="C4" i="32"/>
  <c r="C5" i="32"/>
  <c r="C6" i="32"/>
  <c r="C7" i="32"/>
  <c r="C8" i="32"/>
  <c r="C9" i="32"/>
  <c r="C10" i="32"/>
  <c r="E29" i="48" l="1"/>
  <c r="E24" i="32" l="1"/>
  <c r="E23" i="32"/>
  <c r="D24" i="32"/>
  <c r="D23" i="32"/>
  <c r="C24" i="32"/>
  <c r="C23" i="32"/>
  <c r="B24" i="32"/>
  <c r="B23" i="32"/>
  <c r="H30" i="48"/>
  <c r="F18" i="48"/>
  <c r="F19" i="48" s="1"/>
  <c r="F20" i="48" s="1"/>
  <c r="G24" i="32" s="1"/>
  <c r="F23" i="32"/>
  <c r="W70" i="45"/>
  <c r="W71" i="45" s="1"/>
  <c r="K75" i="46"/>
  <c r="H75" i="46"/>
  <c r="D25" i="32" l="1"/>
  <c r="E33" i="48"/>
  <c r="H33" i="48"/>
  <c r="C19" i="48"/>
  <c r="C20" i="48" s="1"/>
  <c r="G23" i="32" s="1"/>
  <c r="F24" i="32"/>
  <c r="H31" i="48"/>
  <c r="H34" i="48" s="1"/>
  <c r="E30" i="48"/>
  <c r="E31" i="48" s="1"/>
  <c r="D17" i="32"/>
  <c r="Q75" i="46"/>
  <c r="G19" i="32" s="1"/>
  <c r="N75" i="46"/>
  <c r="N76" i="46" s="1"/>
  <c r="N77" i="46" s="1"/>
  <c r="G17" i="32"/>
  <c r="G16" i="32"/>
  <c r="Q55" i="46"/>
  <c r="N55" i="46"/>
  <c r="E56" i="46"/>
  <c r="G15" i="32"/>
  <c r="E19" i="32"/>
  <c r="E18" i="32"/>
  <c r="E17" i="32"/>
  <c r="E16" i="32"/>
  <c r="E15" i="32"/>
  <c r="D19" i="32"/>
  <c r="D18" i="32"/>
  <c r="D15" i="32"/>
  <c r="D16" i="32"/>
  <c r="C19" i="32"/>
  <c r="C18" i="32"/>
  <c r="C17" i="32"/>
  <c r="C16" i="32"/>
  <c r="C15" i="32"/>
  <c r="B18" i="32"/>
  <c r="B19" i="32"/>
  <c r="B17" i="32"/>
  <c r="B16" i="32"/>
  <c r="B15" i="32"/>
  <c r="K55" i="46"/>
  <c r="I45" i="46"/>
  <c r="I46" i="46" s="1"/>
  <c r="H56" i="46"/>
  <c r="F45" i="46"/>
  <c r="F46" i="46" s="1"/>
  <c r="O45" i="46"/>
  <c r="O46" i="46" s="1"/>
  <c r="L45" i="46"/>
  <c r="L46" i="46" s="1"/>
  <c r="K76" i="46"/>
  <c r="C45" i="46"/>
  <c r="C46" i="46" s="1"/>
  <c r="E10" i="32"/>
  <c r="E9" i="32"/>
  <c r="E8" i="32"/>
  <c r="E7" i="32"/>
  <c r="E6" i="32"/>
  <c r="E5" i="32"/>
  <c r="E4" i="32"/>
  <c r="D10" i="32"/>
  <c r="D9" i="32"/>
  <c r="D8" i="32"/>
  <c r="D7" i="32"/>
  <c r="D6" i="32"/>
  <c r="B10" i="32"/>
  <c r="B9" i="32"/>
  <c r="B8" i="32"/>
  <c r="B7" i="32"/>
  <c r="B6" i="32"/>
  <c r="B5" i="32"/>
  <c r="B4" i="32"/>
  <c r="I42" i="45"/>
  <c r="F6" i="32" s="1"/>
  <c r="E70" i="45"/>
  <c r="U42" i="45"/>
  <c r="U43" i="45" s="1"/>
  <c r="R42" i="45"/>
  <c r="R43" i="45" s="1"/>
  <c r="O42" i="45"/>
  <c r="F8" i="32" s="1"/>
  <c r="L42" i="45"/>
  <c r="F7" i="32" s="1"/>
  <c r="F42" i="45"/>
  <c r="F43" i="45" s="1"/>
  <c r="F4" i="32"/>
  <c r="F25" i="32" l="1"/>
  <c r="D20" i="32"/>
  <c r="E34" i="48"/>
  <c r="G4" i="32"/>
  <c r="H4" i="32" s="1"/>
  <c r="E71" i="45"/>
  <c r="E72" i="45" s="1"/>
  <c r="H24" i="32"/>
  <c r="I24" i="32" s="1"/>
  <c r="J24" i="32" s="1"/>
  <c r="H23" i="32"/>
  <c r="I23" i="32" s="1"/>
  <c r="J23" i="32" s="1"/>
  <c r="G25" i="32"/>
  <c r="H79" i="46"/>
  <c r="F19" i="32"/>
  <c r="F18" i="32"/>
  <c r="I43" i="45"/>
  <c r="I44" i="45" s="1"/>
  <c r="K74" i="45" s="1"/>
  <c r="D4" i="32"/>
  <c r="F5" i="32"/>
  <c r="D5" i="32"/>
  <c r="F9" i="32"/>
  <c r="F10" i="32"/>
  <c r="N79" i="46"/>
  <c r="N56" i="46"/>
  <c r="N57" i="46" s="1"/>
  <c r="Q79" i="46"/>
  <c r="F17" i="32"/>
  <c r="F15" i="32"/>
  <c r="K79" i="46"/>
  <c r="F16" i="32"/>
  <c r="E79" i="46"/>
  <c r="G10" i="32"/>
  <c r="H70" i="45"/>
  <c r="G5" i="32" s="1"/>
  <c r="K70" i="45"/>
  <c r="G6" i="32" s="1"/>
  <c r="Q56" i="46"/>
  <c r="Q57" i="46" s="1"/>
  <c r="K56" i="46"/>
  <c r="K57" i="46" s="1"/>
  <c r="E57" i="46"/>
  <c r="H57" i="46"/>
  <c r="G18" i="32"/>
  <c r="Q76" i="46"/>
  <c r="K77" i="46"/>
  <c r="E76" i="46"/>
  <c r="E77" i="46" s="1"/>
  <c r="H76" i="46"/>
  <c r="C43" i="45"/>
  <c r="C44" i="45" s="1"/>
  <c r="E74" i="45" s="1"/>
  <c r="U44" i="45"/>
  <c r="W74" i="45" s="1"/>
  <c r="R44" i="45"/>
  <c r="T74" i="45" s="1"/>
  <c r="O43" i="45"/>
  <c r="O44" i="45" s="1"/>
  <c r="Q74" i="45" s="1"/>
  <c r="L43" i="45"/>
  <c r="L44" i="45" s="1"/>
  <c r="N74" i="45" s="1"/>
  <c r="F44" i="45"/>
  <c r="H74" i="45" s="1"/>
  <c r="J25" i="32" l="1"/>
  <c r="K24" i="32"/>
  <c r="L24" i="32" s="1"/>
  <c r="M24" i="32" s="1"/>
  <c r="L4" i="32"/>
  <c r="M4" i="32" s="1"/>
  <c r="K23" i="32"/>
  <c r="L23" i="32" s="1"/>
  <c r="M23" i="32" s="1"/>
  <c r="H19" i="32"/>
  <c r="H16" i="32"/>
  <c r="J16" i="32" s="1"/>
  <c r="H15" i="32"/>
  <c r="J15" i="32" s="1"/>
  <c r="F11" i="32"/>
  <c r="I25" i="32"/>
  <c r="D11" i="32"/>
  <c r="G20" i="32"/>
  <c r="H18" i="32"/>
  <c r="J18" i="32" s="1"/>
  <c r="K17" i="32"/>
  <c r="L17" i="32" s="1"/>
  <c r="M17" i="32" s="1"/>
  <c r="H17" i="32"/>
  <c r="J17" i="32" s="1"/>
  <c r="D27" i="32"/>
  <c r="F20" i="32"/>
  <c r="H25" i="32"/>
  <c r="H5" i="32"/>
  <c r="E80" i="46"/>
  <c r="N80" i="46"/>
  <c r="W72" i="45"/>
  <c r="W75" i="45" s="1"/>
  <c r="H71" i="45"/>
  <c r="H72" i="45" s="1"/>
  <c r="H75" i="45" s="1"/>
  <c r="K71" i="45"/>
  <c r="K72" i="45" s="1"/>
  <c r="K75" i="45" s="1"/>
  <c r="N70" i="45"/>
  <c r="E75" i="45"/>
  <c r="K80" i="46"/>
  <c r="Q77" i="46"/>
  <c r="Q80" i="46"/>
  <c r="H77" i="46"/>
  <c r="H80" i="46"/>
  <c r="K25" i="32" l="1"/>
  <c r="K19" i="32"/>
  <c r="L19" i="32" s="1"/>
  <c r="M19" i="32" s="1"/>
  <c r="J19" i="32"/>
  <c r="J20" i="32" s="1"/>
  <c r="I20" i="32"/>
  <c r="K5" i="32"/>
  <c r="F27" i="32"/>
  <c r="M25" i="32"/>
  <c r="L25" i="32"/>
  <c r="Q70" i="45"/>
  <c r="T70" i="45"/>
  <c r="G7" i="32"/>
  <c r="N71" i="45"/>
  <c r="N72" i="45" s="1"/>
  <c r="N75" i="45" s="1"/>
  <c r="K16" i="32"/>
  <c r="L16" i="32" s="1"/>
  <c r="M16" i="32" s="1"/>
  <c r="K18" i="32" l="1"/>
  <c r="H20" i="32"/>
  <c r="L5" i="32"/>
  <c r="K15" i="32"/>
  <c r="G9" i="32"/>
  <c r="H9" i="32" s="1"/>
  <c r="I9" i="32" s="1"/>
  <c r="T71" i="45"/>
  <c r="T72" i="45" s="1"/>
  <c r="T75" i="45" s="1"/>
  <c r="G8" i="32"/>
  <c r="G11" i="32" s="1"/>
  <c r="Q71" i="45"/>
  <c r="Q72" i="45" s="1"/>
  <c r="Q75" i="45" s="1"/>
  <c r="H10" i="32"/>
  <c r="I10" i="32" s="1"/>
  <c r="J10" i="32" s="1"/>
  <c r="H7" i="32"/>
  <c r="J9" i="32" l="1"/>
  <c r="J11" i="32" s="1"/>
  <c r="J27" i="32" s="1"/>
  <c r="I11" i="32"/>
  <c r="I27" i="32" s="1"/>
  <c r="L18" i="32"/>
  <c r="K20" i="32"/>
  <c r="M5" i="32"/>
  <c r="L15" i="32"/>
  <c r="M15" i="32" s="1"/>
  <c r="G27" i="32"/>
  <c r="H8" i="32"/>
  <c r="K10" i="32"/>
  <c r="L10" i="32" s="1"/>
  <c r="M10" i="32" s="1"/>
  <c r="K9" i="32"/>
  <c r="L9" i="32" s="1"/>
  <c r="M9" i="32" s="1"/>
  <c r="K7" i="32"/>
  <c r="L7" i="32" s="1"/>
  <c r="M7" i="32" s="1"/>
  <c r="H6" i="32"/>
  <c r="K8" i="32" l="1"/>
  <c r="L8" i="32" s="1"/>
  <c r="M8" i="32" s="1"/>
  <c r="H11" i="32"/>
  <c r="H27" i="32" s="1"/>
  <c r="M18" i="32"/>
  <c r="M20" i="32" s="1"/>
  <c r="L20" i="32"/>
  <c r="K6" i="32"/>
  <c r="K11" i="32" s="1"/>
  <c r="K27" i="32" s="1"/>
  <c r="H5" i="24"/>
  <c r="L6" i="32" l="1"/>
  <c r="L11" i="32" s="1"/>
  <c r="M6" i="32" l="1"/>
  <c r="M11" i="32" s="1"/>
  <c r="M27" i="32" s="1"/>
  <c r="L27" i="32"/>
</calcChain>
</file>

<file path=xl/sharedStrings.xml><?xml version="1.0" encoding="utf-8"?>
<sst xmlns="http://schemas.openxmlformats.org/spreadsheetml/2006/main" count="1678" uniqueCount="402">
  <si>
    <t>Instructions for Completion of the Worksheets</t>
  </si>
  <si>
    <t xml:space="preserve">Bidders should complete this schedule by filling in each worksheets as indicated. </t>
  </si>
  <si>
    <t>Additional notes to the Bidder</t>
  </si>
  <si>
    <t>1. Models and components proposed by the Bidders must meet or exceed the specifications of the configurations provided in this Annexure D and in Annexure A.
2. All models proposed must be available for at least one year unless otherwise clearly indicated.
3. Upgrade Options and Extras are defined as discrete peripherals or add-ons.
4. Prices must be quoted in South African Rand EXCLUDING VAT.
5. All pricing must include a 3-year Next Business Day on-site warrantee.
6. Settlements on losses that occur during the lease term to be calculated at 10% of the original purchase price.
7. Transnet Freight Rail recognises that it may be necessary for the successful Bidder to modify or upgrade the desktop or laptop computer configuration as technology evolves. 
8. The successful Bidder and Transnet Freight Rail shall review both pricing and configuration based on the current market conditions, at least every 90 days in order to establish changes and impact on original bid.</t>
  </si>
  <si>
    <t>1. DESKTOPS</t>
  </si>
  <si>
    <t>Proposed Brand and Model</t>
  </si>
  <si>
    <t>Baseline Quantity (excl upgrade options)</t>
  </si>
  <si>
    <t>UNIT PRICE</t>
  </si>
  <si>
    <t>TOTAL PRICE EXCLUDING UPGRADE OPTIONS AND VAT (A)</t>
  </si>
  <si>
    <t xml:space="preserve">TOTAL PRICE UPGRADE OPTIONS EXCLUDING VAT (C) </t>
  </si>
  <si>
    <t xml:space="preserve">TOTAL PRICE EXCLUDING VAT (A)+(C) </t>
  </si>
  <si>
    <t>2. LAPTOPS</t>
  </si>
  <si>
    <t xml:space="preserve">TOTAL PRICE EXCLUDING VAT (A)+(C)+(E)  </t>
  </si>
  <si>
    <t>TOTAL PRICE AT RENTAL RATE QUOTED</t>
  </si>
  <si>
    <t>3. TABLETS</t>
  </si>
  <si>
    <t>TOTAL PRICE EXCLUDING VAT (A)+(C)</t>
  </si>
  <si>
    <t>RENTAL TERM</t>
  </si>
  <si>
    <t>48 Months</t>
  </si>
  <si>
    <t>60 Months</t>
  </si>
  <si>
    <t xml:space="preserve">Name and Surname: </t>
  </si>
  <si>
    <t>Signature:</t>
  </si>
  <si>
    <t>Extension Term</t>
  </si>
  <si>
    <t>Monthly Extension</t>
  </si>
  <si>
    <t xml:space="preserve">6-Month Extension </t>
  </si>
  <si>
    <t>12-Month Extension</t>
  </si>
  <si>
    <t>24-Month Extension</t>
  </si>
  <si>
    <t>1. Traditional Mainstream Desktop [TM] Type 1</t>
  </si>
  <si>
    <t>2. Traditional Mainstream Desktop [TM] Type 2</t>
  </si>
  <si>
    <t>3. Creator Desktop [CD]</t>
  </si>
  <si>
    <t>4. Micro Form Factor Desktop [MF] Type 1</t>
  </si>
  <si>
    <t>5. Micro Form Factor Desktop [MF] Type 2</t>
  </si>
  <si>
    <t>6. Thin Client [TC]</t>
  </si>
  <si>
    <t>7. AIO PC Touch [APT]</t>
  </si>
  <si>
    <t xml:space="preserve">Form Factor </t>
  </si>
  <si>
    <t>Tower (+/- 20L)</t>
  </si>
  <si>
    <t>Tower</t>
  </si>
  <si>
    <t xml:space="preserve">Tiny (+-1L ) </t>
  </si>
  <si>
    <t>Thin Client</t>
  </si>
  <si>
    <t>All-in- One with Monitor stand and VESA support (100mm)</t>
  </si>
  <si>
    <t>Chipset</t>
  </si>
  <si>
    <t>Intel</t>
  </si>
  <si>
    <t>AMD</t>
  </si>
  <si>
    <t>Processor</t>
  </si>
  <si>
    <t>Intel i7</t>
  </si>
  <si>
    <t>Ryzen 7</t>
  </si>
  <si>
    <t>Intel Xeon E, 4 Cores</t>
  </si>
  <si>
    <t>Ryzen 5</t>
  </si>
  <si>
    <t>Graphics</t>
  </si>
  <si>
    <t>Integrated Graphics</t>
  </si>
  <si>
    <t>Graphics Card Quad (4) port,  2GB DDR3, Dual-Link DVI-I, Display Port Graphics Card</t>
  </si>
  <si>
    <t>Support for 2 x 4 port graphics card</t>
  </si>
  <si>
    <t>1 x Display Port, 2 x Other, Supports two independent displays</t>
  </si>
  <si>
    <t>Display</t>
  </si>
  <si>
    <t>24" Touch (604.5mm) Full HD 1080p (1920x1080) TFT colour, WVA panel, wide viewing angle (+/- 89°), LED backlight, 250 nits, 16:9 aspect ratio, 1000:1 contrast ratio,  (DP in / out combo)</t>
  </si>
  <si>
    <t>Memory Type</t>
  </si>
  <si>
    <t>DDR4, Minimum 2 sockets</t>
  </si>
  <si>
    <t>Memory Size</t>
  </si>
  <si>
    <t>16GB, 1 Dimm</t>
  </si>
  <si>
    <t>32GB, 1 Dimm</t>
  </si>
  <si>
    <t>8GB, 1 Dimm</t>
  </si>
  <si>
    <t>Hard Disk Type</t>
  </si>
  <si>
    <t>Sata</t>
  </si>
  <si>
    <t>M.2 SSD</t>
  </si>
  <si>
    <t>Hard Disk Size</t>
  </si>
  <si>
    <t>Minimum 500GB 3.5",  2 x HDD Bays</t>
  </si>
  <si>
    <t>Minimum 1TB 3.5",  4 x HDD Bays</t>
  </si>
  <si>
    <t>Minimum 500GB 2.5",  2 x HDD Bays</t>
  </si>
  <si>
    <t>128GB SSD M.2</t>
  </si>
  <si>
    <t>Optical Drive</t>
  </si>
  <si>
    <t>None</t>
  </si>
  <si>
    <t>Connectivity</t>
  </si>
  <si>
    <t>Gigabit Ethernet,  Wake on LAN</t>
  </si>
  <si>
    <t>Ports</t>
  </si>
  <si>
    <t>Front ports: 2 x USB 3.0,  microphone (3.5mm), headphone (3.5mm)</t>
  </si>
  <si>
    <t>Rear ports: Four USB 3.0, Ethernet (RJ-45), Display Port in/out combo port</t>
  </si>
  <si>
    <t>Rear ports: 4 x USB 3.0, 1 x serial (9-pin), 1 x Ethernet (RJ-45), 1 x HDMI, 2 x Other graphics</t>
  </si>
  <si>
    <t xml:space="preserve">Rear ports: 4 x USB 3.0, 1 x serial (9-pin), 1 x Ethernet (RJ-45), 1 x HDMI, 2 x Other graphics </t>
  </si>
  <si>
    <t>Rear ports: 4 x USB 3.0, 1 x serial (9-pin), 1 x Ethernet (RJ-45), 1 x Graphics</t>
  </si>
  <si>
    <t>Rear ports: 4 x USB 3.0, 1 x serial (9-pin), 1 x Ethernet (RJ-45), 1 x VGA,1 x Display Port/HDMI, 1 x Other</t>
  </si>
  <si>
    <t>Side ports: Two USB 3.0 , optional card reader, one headphone / microphone combo jack (3.5mm)</t>
  </si>
  <si>
    <t>Rear audio ports: Line-in (3.5mm), line-out (3.5mm), microphone-in (3.5mm)</t>
  </si>
  <si>
    <t>Audio</t>
  </si>
  <si>
    <t>High Definition (HD) Audio,  internal speaker front and rear</t>
  </si>
  <si>
    <t>Keyboard</t>
  </si>
  <si>
    <t>Full size Keyboard (USB connector), black</t>
  </si>
  <si>
    <t>Mouse</t>
  </si>
  <si>
    <t>USB Optical Wheel Mouse, black</t>
  </si>
  <si>
    <t>Security</t>
  </si>
  <si>
    <t>1.Security chip - Trusted Platform Module, TCG 2.0 - compliant</t>
  </si>
  <si>
    <t>2. Chassis Intrusion Switch</t>
  </si>
  <si>
    <t>3. One lock to secure both cover and entire  system:
     a. Padlock loop (rear for optional padlock)
     b. Security slot (in rear for optional cable)</t>
  </si>
  <si>
    <t>4. Power-on, Administrator &amp; Hard disk password</t>
  </si>
  <si>
    <t>5. Boot sequence control</t>
  </si>
  <si>
    <t>6. Boot without keyboard and mouse</t>
  </si>
  <si>
    <t>Environmental</t>
  </si>
  <si>
    <t>ENERGY STAR 6.0, EPEAT Gold rating; ErP Lot  3; GREENGUARD; RoHS-compliant</t>
  </si>
  <si>
    <t>Operating System Software</t>
  </si>
  <si>
    <t>Windows 11 Enterprise 64-bit</t>
  </si>
  <si>
    <t>Warranty</t>
  </si>
  <si>
    <t>3 Years On-Site Next Business Day</t>
  </si>
  <si>
    <t>On-board SATA</t>
  </si>
  <si>
    <t>3 On-board SATA connectors</t>
  </si>
  <si>
    <t xml:space="preserve">Plug </t>
  </si>
  <si>
    <t>Red Octopus Plug (CPU and monitor to connect to single red power)</t>
  </si>
  <si>
    <t xml:space="preserve">Image </t>
  </si>
  <si>
    <t>Transnet Freight Rail Software Image Installed via Microsoft Autopilot</t>
  </si>
  <si>
    <t xml:space="preserve">Asset Tag </t>
  </si>
  <si>
    <t>Transnet Freight Rail Asset Tag with unique number</t>
  </si>
  <si>
    <t xml:space="preserve">Lock </t>
  </si>
  <si>
    <t xml:space="preserve">SAFE Kensington Key Lock </t>
  </si>
  <si>
    <t>Delivery</t>
  </si>
  <si>
    <t>Delivery to end user</t>
  </si>
  <si>
    <t>Baseline Quantity (Indicative)</t>
  </si>
  <si>
    <t>Purchase Price per Unit (ZAR)</t>
  </si>
  <si>
    <t>Total VAT Exclusive (A)</t>
  </si>
  <si>
    <t>VAT (B)</t>
  </si>
  <si>
    <t>Total VAT Inclusive (A)+(B)</t>
  </si>
  <si>
    <t>Upgrade Options and Extras</t>
  </si>
  <si>
    <t>1.Traditional Mainstream Desktop [TM] Type 1</t>
  </si>
  <si>
    <t>Baseline Quantity</t>
  </si>
  <si>
    <t>Unit Price (ZAR)</t>
  </si>
  <si>
    <t xml:space="preserve">2.Traditional Mainstream Desktop [TM] Type 2 </t>
  </si>
  <si>
    <t>3. Creator Desktop [CD] Upgrade Options and Extras</t>
  </si>
  <si>
    <t>4. Micro Form Factor Desktop [MF] Type 1 - Upgrade Options and Extras</t>
  </si>
  <si>
    <t>5. Micro Form Factor Desktop [MF] Type 2 - Upgrade Options and Extras</t>
  </si>
  <si>
    <t>6. Thin Client [TC] Upgrade Options and Extras</t>
  </si>
  <si>
    <t>7. AIO PC Touch [APT] Upgrade Options and Extras</t>
  </si>
  <si>
    <t>Monitors</t>
  </si>
  <si>
    <t>22" WIDE LED TFT Tilt Monitor</t>
  </si>
  <si>
    <t>Monitor must be VESA bracket mountable</t>
  </si>
  <si>
    <t>24" WIDE LED TFT Tilt Monitor</t>
  </si>
  <si>
    <t>27" WIDE LED TFT Tilt Monitor</t>
  </si>
  <si>
    <t>24" WIDE LED TFT Tilt Monitor TOUCH Display</t>
  </si>
  <si>
    <t>Upgrade Options and Peripherals</t>
  </si>
  <si>
    <t>16GB DDR3</t>
  </si>
  <si>
    <t>32GB DDR4</t>
  </si>
  <si>
    <t>16GB DDR4</t>
  </si>
  <si>
    <t>16 GB DDR4</t>
  </si>
  <si>
    <t>8 GB DDR4</t>
  </si>
  <si>
    <t>500GB SATA</t>
  </si>
  <si>
    <t>500GB SSD</t>
  </si>
  <si>
    <t>500GB SATA Hard Drive</t>
  </si>
  <si>
    <t>1TB  SATA</t>
  </si>
  <si>
    <t>1TB  SATA Hard Drive</t>
  </si>
  <si>
    <t xml:space="preserve">Display Port Monitor Cable </t>
  </si>
  <si>
    <t>Display Port to Single-Link DVI-D Monitor Cable</t>
  </si>
  <si>
    <t>Display Port to VGA Monitor Cable</t>
  </si>
  <si>
    <t>USB to DVI/VGA Multi Monitor Adapter</t>
  </si>
  <si>
    <t>DVD-RW Drive</t>
  </si>
  <si>
    <t>Serial Port</t>
  </si>
  <si>
    <t>Camera and Mic module kit with cable</t>
  </si>
  <si>
    <t>VESA mount bracket</t>
  </si>
  <si>
    <t>MS Teams Compliant Corded Entry Level Over Ear Headset with adaptors</t>
  </si>
  <si>
    <t>MS Teams Compliant Wireless Over Ear Headset with adaptors</t>
  </si>
  <si>
    <t>MS Teams Compliant Over Head or Behind Neck Headset with adaptors</t>
  </si>
  <si>
    <t>LPT card (printer port)</t>
  </si>
  <si>
    <t>Travel Mouse</t>
  </si>
  <si>
    <t>Total Price Upgrade Options and Extras (VAT Exclusive) (C)</t>
  </si>
  <si>
    <t>VAT (D)</t>
  </si>
  <si>
    <t>Total Price Upgrade Options and Extras (VAT Inclusive) (C)+(D)</t>
  </si>
  <si>
    <t>TOTAL DESKTOPS EXCLUDING VAT (A)+(C)</t>
  </si>
  <si>
    <t>TOTAL DESKTOPS INCLUDING VAT (A)+(B)+(C)+(D)</t>
  </si>
  <si>
    <t>1. Creator Laptop [C]</t>
  </si>
  <si>
    <t>2. Modern Mainstream Laptop [MM] Type 1</t>
  </si>
  <si>
    <t>3. Modern Mainstream Laptop [MM] Type 2</t>
  </si>
  <si>
    <t>4. Highly Mobile Laptop [HM] Type 1</t>
  </si>
  <si>
    <t>5. Highly Mobile Laptop [HM] Type 2</t>
  </si>
  <si>
    <t>Display Size</t>
  </si>
  <si>
    <t>14"</t>
  </si>
  <si>
    <t>13"</t>
  </si>
  <si>
    <t>Intel Xeon E 4 cores</t>
  </si>
  <si>
    <t>Graphics Card e.g. NVIDIA</t>
  </si>
  <si>
    <t>HD (1366x768), 200 nits, 300:1 contrast ratio</t>
  </si>
  <si>
    <t>Camera</t>
  </si>
  <si>
    <t>HD720p resolution, low light sensitive, fixed focus</t>
  </si>
  <si>
    <t>DDR4, 2 x socket</t>
  </si>
  <si>
    <t>SSD</t>
  </si>
  <si>
    <t>1TB 2.5"</t>
  </si>
  <si>
    <t>Minimum 500GB 2.5"</t>
  </si>
  <si>
    <t>Minimum 512GB 2.5"</t>
  </si>
  <si>
    <t>Gigabit Ethernet</t>
  </si>
  <si>
    <t>WWAN</t>
  </si>
  <si>
    <t>LTE</t>
  </si>
  <si>
    <t>WLAN</t>
  </si>
  <si>
    <t>802.11n, 802.11ac and 802.11ad</t>
  </si>
  <si>
    <t>Bluetooth</t>
  </si>
  <si>
    <t>Bluetooth (latest Ver.), integrated in Wi-Fi + Bluetooth combo</t>
  </si>
  <si>
    <t>Battery</t>
  </si>
  <si>
    <t>Li-Ion,  Up to 11 Hours battery life.</t>
  </si>
  <si>
    <t>Li-Ion,  Up to 8 Hours battery life.</t>
  </si>
  <si>
    <t>Security: Power-on password, hard disk password, supervisor password, security keyhole</t>
  </si>
  <si>
    <t>Security chip: Trusted Platform Module, TCG 2.0 -compliant</t>
  </si>
  <si>
    <t>Fingerprint reader: Swipe style fingerprint reader on the keyboard bezel</t>
  </si>
  <si>
    <t>ENERGY STAR 6.1; RoHS-compliant</t>
  </si>
  <si>
    <t>Three USB 3.0 ( Always On), HDMI, Ethernet (RJ-45 or equivalent)</t>
  </si>
  <si>
    <t>Three USB 3.0 ( Always On), MiniDP/HDMI, Ethernet (RJ-45 or equivalent)</t>
  </si>
  <si>
    <t>4-in-1 reader</t>
  </si>
  <si>
    <t>HDMI  to VGA Monitor Cable</t>
  </si>
  <si>
    <t>MiniDP / HDMI  to VGA Monitor Cable</t>
  </si>
  <si>
    <t>Multimedia</t>
  </si>
  <si>
    <t>HD Audio, stereo speakers, 1W x 2 / dual array microphone, combo audio/microphone jack/ internal speaker</t>
  </si>
  <si>
    <t>6-row, spill-resistant, multimedia Fn keys,  LED backlight</t>
  </si>
  <si>
    <t>Pointing Device</t>
  </si>
  <si>
    <t>TrackPoint pointing device and surface touchpad, multi-touch</t>
  </si>
  <si>
    <t>USB Optical Wheel Travel Mouse</t>
  </si>
  <si>
    <t xml:space="preserve">Carry Bag </t>
  </si>
  <si>
    <t>Basic backpack relevant to display size</t>
  </si>
  <si>
    <t xml:space="preserve">Red Plug </t>
  </si>
  <si>
    <t xml:space="preserve">Notebook Key Lock </t>
  </si>
  <si>
    <t>Baseline Quantity [Indicative]</t>
  </si>
  <si>
    <t>Quantity for calculation</t>
  </si>
  <si>
    <t>Purchase Price per Unit</t>
  </si>
  <si>
    <t>Total Price Excluding VAT (A)</t>
  </si>
  <si>
    <t>Total Price Including VAT (A)+(B)</t>
  </si>
  <si>
    <t xml:space="preserve">Laptops Alternative Displays And Sizes </t>
  </si>
  <si>
    <t>Creator Laptop [C] Upgrade Options and Extras</t>
  </si>
  <si>
    <t>Modern Mainstream Laptop [MM] TYPE 1 Upgrade Options and Extras</t>
  </si>
  <si>
    <t>Modern Mainstream Laptop [MM] Type 2 Upgrade Options and Extras</t>
  </si>
  <si>
    <t>Highly Mobile Laptop [HM] TYPE 1
Upgrade Options and Extras</t>
  </si>
  <si>
    <t>Highly Mobile Laptop [HM] TYPE 2
Upgrade Options and Extras</t>
  </si>
  <si>
    <t>13" display with touch</t>
  </si>
  <si>
    <t>15" display</t>
  </si>
  <si>
    <t>17" display</t>
  </si>
  <si>
    <t>Total Price Alternative Displays and Sizes (VAT Exclusive) (C)</t>
  </si>
  <si>
    <t>Total Price Alternative Displays and Sizes (VAT Inclusive) (C)+(D)</t>
  </si>
  <si>
    <t xml:space="preserve">Upgrade Options and Extras </t>
  </si>
  <si>
    <t xml:space="preserve">Creator Laptop [C] Upgrade Options and Extras </t>
  </si>
  <si>
    <t>22" Widescreen TFT Tilt Monitor (with lock)</t>
  </si>
  <si>
    <t>24" Widescreen TFT Tilt Monitor (with lock)</t>
  </si>
  <si>
    <t>27" Widescreen TFT Tilt Monitor (with lock)</t>
  </si>
  <si>
    <t>USB 3.0 Docking station (with lock)</t>
  </si>
  <si>
    <t>Docking station (with lock)</t>
  </si>
  <si>
    <t>8GB DDR4</t>
  </si>
  <si>
    <t>Ultra slim Wireless Keyboard and Mouse</t>
  </si>
  <si>
    <t>Full-size USB Keyboard</t>
  </si>
  <si>
    <t>Laser Wireless Pointer</t>
  </si>
  <si>
    <t>Relevant AC Adapter</t>
  </si>
  <si>
    <t xml:space="preserve">Slim USB Portable DVD Burner </t>
  </si>
  <si>
    <t>HDMI to VGA Cable</t>
  </si>
  <si>
    <t>MiniDP/HDMI to VGA Cable</t>
  </si>
  <si>
    <t>Total Price Upgrade Options and Extras (VAT Exclusive) (E)</t>
  </si>
  <si>
    <t>VAT (F)</t>
  </si>
  <si>
    <t>Total Price Upgrade Options and Extras (VAT Inclusive) (E)+(F)</t>
  </si>
  <si>
    <t>TOTAL LAPTOPS EXCLUDING VAT (A)+(C)+(E)</t>
  </si>
  <si>
    <t>TOTAL LAPTOPS INCLUDING VAT (A)+(B)+(C)+(D)+(E)+(F)</t>
  </si>
  <si>
    <t>1. Executive iPad</t>
  </si>
  <si>
    <t>2. Rugged Tablets</t>
  </si>
  <si>
    <t>11"</t>
  </si>
  <si>
    <t>Android 7 (minimum)</t>
  </si>
  <si>
    <t>Wi-Fi, Cellular, Bluetooth</t>
  </si>
  <si>
    <t>Colour</t>
  </si>
  <si>
    <t>Space Grey</t>
  </si>
  <si>
    <t>Black</t>
  </si>
  <si>
    <t>256GB</t>
  </si>
  <si>
    <t>64GB (minimum)</t>
  </si>
  <si>
    <t>Removal and Disposal</t>
  </si>
  <si>
    <t>Removal and disposal at the end of the rental term</t>
  </si>
  <si>
    <t>Total Price EXCLUDING VAT (A)</t>
  </si>
  <si>
    <t>Total Price INCLUDING VAT (A)+(B)</t>
  </si>
  <si>
    <t>Executive iPad Upgrade Options and Extras</t>
  </si>
  <si>
    <t>Rugged Tablet Upgrade Options and Extras</t>
  </si>
  <si>
    <t>12"</t>
  </si>
  <si>
    <t>Ruggedised Cover</t>
  </si>
  <si>
    <t>Apple Pencil (2nd generation)</t>
  </si>
  <si>
    <t>TOTAL TABLETS EXCLUDING VAT (A)+(C)</t>
  </si>
  <si>
    <t>TOTAL TABLETS INCLUDING VAT (A)+(B)+(C)+(D)</t>
  </si>
  <si>
    <t xml:space="preserve">Traditional Mainstream Desktop Pricing </t>
  </si>
  <si>
    <t>PROPOSED DESKTOP MODEL FOR TRADITIONAL MAINSTREAM USE</t>
  </si>
  <si>
    <t>(MODEL Number)</t>
  </si>
  <si>
    <t>Traditional Mainstream Bundle incl Monitor minimum specifications</t>
  </si>
  <si>
    <t>Can Supply Yes / No</t>
  </si>
  <si>
    <t>Improved Spec (Description/Brand/SKU or Part Number)</t>
  </si>
  <si>
    <t>Published List Price</t>
  </si>
  <si>
    <t>% Discount</t>
  </si>
  <si>
    <t>PURCHASE PRICE</t>
  </si>
  <si>
    <t>CORE i5 Dual Core</t>
  </si>
  <si>
    <t>Intergrated Graphics</t>
  </si>
  <si>
    <t xml:space="preserve">Monitor </t>
  </si>
  <si>
    <t>Gigabit ethernet,  Wake on LAN</t>
  </si>
  <si>
    <t>Rear ports: 4 x USB 3.0, 1 x serial (9-pin), 1 x ethernet (RJ-45), 1 x VGA,1 x DisplayPort, 1 x Other</t>
  </si>
  <si>
    <t xml:space="preserve">High Definition (HD) Audio,  internal speaker </t>
  </si>
  <si>
    <t>Front and rear</t>
  </si>
  <si>
    <t xml:space="preserve">1.Security chip - Trusted Platform Module, </t>
  </si>
  <si>
    <t>TCG 2.0 - compliant</t>
  </si>
  <si>
    <t>3. One lock to secure both cover and entire  system:</t>
  </si>
  <si>
    <t xml:space="preserve">     a. Padlock loop (rear for optional padlock)</t>
  </si>
  <si>
    <t xml:space="preserve">     b.Security slot (in rear for optional cable)</t>
  </si>
  <si>
    <t>Windows 10 Enterprise 64-bit</t>
  </si>
  <si>
    <t>Transnet Freight  Rail Software Image Installed</t>
  </si>
  <si>
    <t xml:space="preserve">SAFE Kensington Lock </t>
  </si>
  <si>
    <t xml:space="preserve"> </t>
  </si>
  <si>
    <t>Upgrade Options - Traditional Mainstream Desktop</t>
  </si>
  <si>
    <t>Description</t>
  </si>
  <si>
    <t>Graphics Card Quad port,  2GB DDR3, Dual-Link DVI-I, DisplayPort Graphics Card</t>
  </si>
  <si>
    <t xml:space="preserve">DisplayPort Monitor Cable </t>
  </si>
  <si>
    <t>DisplayPort to Single-Link DVI-D Monitor Cable</t>
  </si>
  <si>
    <t>DisplayPort to VGA Monitor Cable</t>
  </si>
  <si>
    <t xml:space="preserve">Creator Desktop Pricing </t>
  </si>
  <si>
    <t>PROPOSED DESKTOP MODEL FOR CREATOR DESKTOP USE</t>
  </si>
  <si>
    <t>Rear ports: 4 x USB 3.0, 1 x serial (9-pin), 1 x ethernet (RJ-45), 1 x Graphics</t>
  </si>
  <si>
    <t>Upgrade Options - Creator Desktop Desktop</t>
  </si>
  <si>
    <t>CAMERA AND MIC MODULE KIT WITH CABLE</t>
  </si>
  <si>
    <t xml:space="preserve">Micro Form Factor Desktop Pricing </t>
  </si>
  <si>
    <t>PROPOSED DESKTOP MODEL FOR MICRO FORM FACTOR USE</t>
  </si>
  <si>
    <t>Micro Form Factor Desktop incl Monitor minimum specifications</t>
  </si>
  <si>
    <t>Rear ports: 4 x USB 3.0, 1 x serial (9-pin), 1 x ethernet (RJ-45), 1 x VGA,1 x DisplayPort/HDMI, 1 x Other</t>
  </si>
  <si>
    <t>Transnet Freight Rail Software Image Installed</t>
  </si>
  <si>
    <t xml:space="preserve">Upgrade Options - Micro Form Factor Desktop </t>
  </si>
  <si>
    <t>8GB DDR3</t>
  </si>
  <si>
    <t>VESA mount bracket kit for tiny</t>
  </si>
  <si>
    <t xml:space="preserve">Thin Client  Pricing </t>
  </si>
  <si>
    <t>PROPOSED DESKTOP MODEL FOR THIN CLIENT USE</t>
  </si>
  <si>
    <t>Thin Client incl Monitor minimum specifications</t>
  </si>
  <si>
    <t>8GB, 1 DIMM</t>
  </si>
  <si>
    <t>32GB SSD M.2</t>
  </si>
  <si>
    <t>Windows 10 Embedded 64 bit</t>
  </si>
  <si>
    <t xml:space="preserve">Upgrade Options - Thin Client  </t>
  </si>
  <si>
    <t>8 GB DDR4 2133MHZ</t>
  </si>
  <si>
    <t>16 GB DDR4 2133MHZ</t>
  </si>
  <si>
    <t xml:space="preserve">AIO PC Touch Pricing </t>
  </si>
  <si>
    <t>PROPOSED DESKTOP MODEL FOR AIO PC TOUCH USE</t>
  </si>
  <si>
    <t xml:space="preserve">AIO PC Touch </t>
  </si>
  <si>
    <t>Rear ports: Four USB 3.0, ethernet (RJ-45), DisplayPort in/out combo port</t>
  </si>
  <si>
    <t xml:space="preserve">Upgrade Options - AIO PC Touch </t>
  </si>
  <si>
    <t>Upgrade to i7</t>
  </si>
  <si>
    <t xml:space="preserve">Highly Mobile Laptop Pricing </t>
  </si>
  <si>
    <t>PROPOSED LAPTOP MODEL FOR HIGHLY MOBILE USE</t>
  </si>
  <si>
    <t>Highly Mobile Laptop minimum specifications</t>
  </si>
  <si>
    <t>Form Factor (Display Size)</t>
  </si>
  <si>
    <t>Intel i5</t>
  </si>
  <si>
    <t>Minimum 256GB 2.5"</t>
  </si>
  <si>
    <t>USB 3.0 Ethernet dongle</t>
  </si>
  <si>
    <t>4G LTE</t>
  </si>
  <si>
    <t>Bluetooth 4.1 wireless, integrated in Wi-Fi + Bluetooth combo</t>
  </si>
  <si>
    <t>Three USB 3.0 ( Always On), MiniDP/HDMI, Ethernet (RJ-45)</t>
  </si>
  <si>
    <t>Mini DisplayPort to VGA Monitor Cable</t>
  </si>
  <si>
    <t>HD Audio, stereo speakers, 1W x 2 / dual array microphone, combo audio/microphone jack/  720p low light sensitivity Camera/ internal speaker</t>
  </si>
  <si>
    <t>Basic relevant to display size</t>
  </si>
  <si>
    <t xml:space="preserve">Notebook  Lock </t>
  </si>
  <si>
    <t>Upgrade Options - Highly Mobile Laptop</t>
  </si>
  <si>
    <t>12" display with touch</t>
  </si>
  <si>
    <t>(Model number)</t>
  </si>
  <si>
    <t>13" display</t>
  </si>
  <si>
    <t>14" display</t>
  </si>
  <si>
    <t>14" display with touch</t>
  </si>
  <si>
    <t>22" Widescreen TFT Tilt Monitor</t>
  </si>
  <si>
    <t>24" Widescreen TFT Tilt Monitor</t>
  </si>
  <si>
    <t>USB 3.0 Docking station</t>
  </si>
  <si>
    <t xml:space="preserve">Traditional Mainstream Laptop Pricing </t>
  </si>
  <si>
    <t>Traditional Mainstream Laptop minimum specifications</t>
  </si>
  <si>
    <t>Form Factor (Display size)</t>
  </si>
  <si>
    <t>SATA</t>
  </si>
  <si>
    <t>Upgrade Options - Traditional Mainstream Laptop</t>
  </si>
  <si>
    <t>15" display with touch</t>
  </si>
  <si>
    <t>17" display with touch</t>
  </si>
  <si>
    <t xml:space="preserve">Creator Laptop Pricing </t>
  </si>
  <si>
    <t>Creator Laptop minimum specifications</t>
  </si>
  <si>
    <t>Form Factor</t>
  </si>
  <si>
    <t>Graphics Card eg. NVIDIA</t>
  </si>
  <si>
    <t>Upgrade Options - Creator Laptop</t>
  </si>
  <si>
    <t xml:space="preserve">Modern Mainstream Laptop Pricing </t>
  </si>
  <si>
    <t>Modern Mainstream Laptop minimum specifications</t>
  </si>
  <si>
    <t>Upgrade Options - Modern Mainstream Laptop</t>
  </si>
  <si>
    <t>By signing this Annexure D3_Desktop Pricing the Bidder agrees that what they are providing will not be lesser than the minimum specifications set out in this Annexure A_Computer Hardware Specifications</t>
  </si>
  <si>
    <t>By signing this Annexure D5_Tablet Pricing the Bidder agrees that what they are providing will not be lesser than the minimum specifications set out in this Annexure A_Computer Hardware Specifications</t>
  </si>
  <si>
    <t>By signing this Annexure D4_Laptop Pricing the Bidder agrees that what they are providing will not be lesser than the minimum specifications set out in this Annexure A_Computer Hardware Specifications</t>
  </si>
  <si>
    <t>Quantity for this calculation</t>
  </si>
  <si>
    <t>CONSOLIDATE PRICE LAPTOPS</t>
  </si>
  <si>
    <t>CONSOLIDATE PRICE DESKTOPS</t>
  </si>
  <si>
    <t>CONSOLIDATE PRICE TABLETS</t>
  </si>
  <si>
    <t>TOTAL CONSOLIDATED PRICE</t>
  </si>
  <si>
    <t>Smart Keyboard Folio 11"</t>
  </si>
  <si>
    <t>Magic Keyboard 11"</t>
  </si>
  <si>
    <t>Magic Keyboard 12"</t>
  </si>
  <si>
    <t>To facilitate like-for-like comparison bidders must duly complete and submit the ANNEXURE D5_TABLET PRICING strictly in accordance with this specification schedule and not utilise a different format. 
Deviation from this pricing schedule could result in a bid being declared non responsive</t>
  </si>
  <si>
    <t>To facilitate like-for-like comparison bidders must duly complete and submit the ANNEXURE D3_ COMPUTER HARDWARE DESKTOP PRICING strictly in accordance with this specification schedule and not utilise a different format. 
Deviation from this pricing schedule could result in a bid being declared non responsive</t>
  </si>
  <si>
    <t>To facilitate like-for-like comparison bidders must duly complete and submit the ANNEXURE D4_COMPUTER HARDWARE LAPTOP PRICING strictly in accordance with this specification schedule and not utilise a different format. 
Deviation from this pricing schedule could result in a bid being declared non responsive</t>
  </si>
  <si>
    <r>
      <t xml:space="preserve">ANNEXURE D_COMPUTER HARDWARE PRICING SCHEDULE
</t>
    </r>
    <r>
      <rPr>
        <b/>
        <sz val="11"/>
        <color rgb="FFFF0000"/>
        <rFont val="Calibri"/>
        <family val="2"/>
      </rPr>
      <t>TRANSNET REQUEST FOR PROPOSAL [RFP] : HOAC-HO-37603</t>
    </r>
    <r>
      <rPr>
        <sz val="11"/>
        <color theme="1"/>
        <rFont val="Calibri"/>
        <family val="2"/>
      </rPr>
      <t xml:space="preserve">
DESCRIPTION: FOR THE SUPPLY AND LEASING OF END USER COMPUTING HARDWARE TO TRANSNET FREIGHT RAIL ON AN AS AND WHEN BASIS 
FOR A PERIOD OF FIVE [5] YEARS.</t>
    </r>
  </si>
  <si>
    <r>
      <t xml:space="preserve">ANNEXURE D_PRICING SUMMARY
</t>
    </r>
    <r>
      <rPr>
        <b/>
        <sz val="12"/>
        <color rgb="FFFF0000"/>
        <rFont val="Calibri"/>
        <family val="2"/>
      </rPr>
      <t>TRANSNET REQUEST FOR PROPOSAL [RFP] : HOAC-HO-37603</t>
    </r>
    <r>
      <rPr>
        <sz val="12"/>
        <color theme="1"/>
        <rFont val="Calibri"/>
        <family val="2"/>
      </rPr>
      <t xml:space="preserve">
DESCRIPTION: FOR THE SUPPLY AND LEASING OF END USER COMPUTING HARDWARE TO TRANSNET FREIGHT RAIL ON AN AS AND WHEN BASIS 
FOR A PERIOD OF FIVE [5] YEARS.</t>
    </r>
  </si>
  <si>
    <r>
      <rPr>
        <b/>
        <sz val="12"/>
        <color theme="1"/>
        <rFont val="Calibri"/>
        <family val="2"/>
      </rPr>
      <t>ANNEXURE D1_COMPUTER HARDWARE RENTAL RATES</t>
    </r>
    <r>
      <rPr>
        <sz val="12"/>
        <color theme="1"/>
        <rFont val="Calibri"/>
        <family val="2"/>
      </rPr>
      <t xml:space="preserve">
</t>
    </r>
    <r>
      <rPr>
        <b/>
        <sz val="12"/>
        <color rgb="FFFF0000"/>
        <rFont val="Calibri"/>
        <family val="2"/>
      </rPr>
      <t>TRANSNET REQUEST FOR PROPOSAL [RFP] : HOAC-HO-37603</t>
    </r>
    <r>
      <rPr>
        <sz val="12"/>
        <color theme="1"/>
        <rFont val="Calibri"/>
        <family val="2"/>
      </rPr>
      <t xml:space="preserve">
DESCRIPTION: FOR THE SUPPLY AND LEASING OF END USER COMPUTING HARDWARE TO TRANSNET FREIGHT RAIL 
ON AN AS AND WHEN BASIS FOR A PERIOD OF FIVE [5] YEARS.</t>
    </r>
  </si>
  <si>
    <r>
      <rPr>
        <b/>
        <sz val="11"/>
        <color theme="1"/>
        <rFont val="Calibri"/>
        <family val="2"/>
      </rPr>
      <t>ANNEXURE D2_COMPUTER HARDWARE LEASE OPTIONS</t>
    </r>
    <r>
      <rPr>
        <sz val="11"/>
        <color theme="1"/>
        <rFont val="Calibri"/>
        <family val="2"/>
      </rPr>
      <t xml:space="preserve">
</t>
    </r>
    <r>
      <rPr>
        <b/>
        <sz val="11"/>
        <color rgb="FFFF0000"/>
        <rFont val="Calibri"/>
        <family val="2"/>
      </rPr>
      <t xml:space="preserve">TRANSNET REQUEST FOR PROPOSAL [RFP] : HOAC-HO-37603
</t>
    </r>
    <r>
      <rPr>
        <sz val="11"/>
        <color theme="1"/>
        <rFont val="Calibri"/>
        <family val="2"/>
      </rPr>
      <t>DESCRIPTION: FOR THE SUPPLY AND LEASING OF END USER COMPUTING HARDWARE TO TRANSNET FREIGHT RAIL 
ON AN AS AND WHEN BASIS FOR A PERIOD OF FIVE [5] YEARS.</t>
    </r>
  </si>
  <si>
    <r>
      <t xml:space="preserve">ANNEXURE D3_COMPUTER HARDWARE DESKTOP PRICING
</t>
    </r>
    <r>
      <rPr>
        <b/>
        <sz val="14"/>
        <color rgb="FFFF0000"/>
        <rFont val="Calibri"/>
        <family val="2"/>
      </rPr>
      <t xml:space="preserve">TRANSNET REQUEST FOR PROPOSAL [RFP] : HOAC-HO-37603
</t>
    </r>
    <r>
      <rPr>
        <sz val="14"/>
        <color theme="1"/>
        <rFont val="Calibri"/>
        <family val="2"/>
      </rPr>
      <t>DESCRIPTION: FOR THE SUPPLY AND LEASING OF END USER COMPUTING HARDWARE TO TRANSNET FREIGHT RAIL 
ON AN AS AND WHEN BASIS FOR A PERIOD OF FIVE [5] YEARS.</t>
    </r>
  </si>
  <si>
    <r>
      <t xml:space="preserve">ANNEXURE D4_COMPUTER HARDWARE LAPTOP PRICING
</t>
    </r>
    <r>
      <rPr>
        <b/>
        <sz val="14"/>
        <color rgb="FFFF0000"/>
        <rFont val="Calibri"/>
        <family val="2"/>
      </rPr>
      <t>TRANSNET REQUEST FOR PROPOSAL [RFP] : HOAC-HO-37603</t>
    </r>
    <r>
      <rPr>
        <sz val="14"/>
        <color theme="1"/>
        <rFont val="Calibri"/>
        <family val="2"/>
      </rPr>
      <t xml:space="preserve">
DESCRIPTION: FOR THE SUPPLY AND LEASING OF END USER COMPUTING HARDWARE TO TRANSNET FREIGHT RAIL 
ON AN AS AND WHEN BASIS FOR A PERIOD OF FIVE [5] YEARS.</t>
    </r>
  </si>
  <si>
    <r>
      <t xml:space="preserve">ANNEXURE D5_TABLET PRICING
</t>
    </r>
    <r>
      <rPr>
        <b/>
        <sz val="12"/>
        <color rgb="FFFF0000"/>
        <rFont val="Calibri"/>
        <family val="2"/>
      </rPr>
      <t>TRANSNET REQUEST FOR PROPOSAL [RFP] : HOAC-HO-37603</t>
    </r>
    <r>
      <rPr>
        <sz val="12"/>
        <color theme="1"/>
        <rFont val="Calibri"/>
        <family val="2"/>
      </rPr>
      <t xml:space="preserve">
DESCRIPTION: FOR THE SUPPLY AND LEASING OF END USER COMPUTING HARDWARE TO TRANSNET FREIGHT RAIL 
ON AN AS AND WHEN BASIS FOR A PERIOD OF FIVE [5] YEARS.</t>
    </r>
  </si>
  <si>
    <r>
      <t xml:space="preserve">RESERVE BANK PRIME LENDING RATE AS AT ADD DATE AND TIME (e.g. 6,00%) </t>
    </r>
    <r>
      <rPr>
        <b/>
        <vertAlign val="superscript"/>
        <sz val="10"/>
        <rFont val="Calibri"/>
        <family val="2"/>
      </rPr>
      <t>1</t>
    </r>
  </si>
  <si>
    <r>
      <t xml:space="preserve">PROPOSED VENDOR LENDING RATE </t>
    </r>
    <r>
      <rPr>
        <b/>
        <vertAlign val="superscript"/>
        <sz val="10"/>
        <rFont val="Calibri"/>
        <family val="2"/>
      </rPr>
      <t>2</t>
    </r>
    <r>
      <rPr>
        <b/>
        <sz val="10"/>
        <rFont val="Calibri"/>
        <family val="2"/>
      </rPr>
      <t xml:space="preserve"> (e.g. 5,50%)</t>
    </r>
  </si>
  <si>
    <r>
      <t>% VARIANCE FROM PRIME  (e.g. PRIME LESS 0.5%)</t>
    </r>
    <r>
      <rPr>
        <b/>
        <vertAlign val="superscript"/>
        <sz val="10"/>
        <color theme="1"/>
        <rFont val="Calibri"/>
        <family val="2"/>
      </rPr>
      <t xml:space="preserve"> 3</t>
    </r>
  </si>
  <si>
    <r>
      <t xml:space="preserve">36 Months </t>
    </r>
    <r>
      <rPr>
        <b/>
        <vertAlign val="superscript"/>
        <sz val="10"/>
        <color theme="0"/>
        <rFont val="Calibri"/>
        <family val="2"/>
      </rPr>
      <t>4</t>
    </r>
  </si>
  <si>
    <r>
      <rPr>
        <vertAlign val="superscript"/>
        <sz val="10"/>
        <rFont val="Calibri"/>
        <family val="2"/>
      </rPr>
      <t>1</t>
    </r>
    <r>
      <rPr>
        <sz val="10"/>
        <rFont val="Calibri"/>
        <family val="2"/>
      </rPr>
      <t xml:space="preserve"> This is the Reserve Bank Prime Lending Rate as published on the Reserve Bank Website at the close of business 7 days prior to the closing date of this tender</t>
    </r>
  </si>
  <si>
    <r>
      <rPr>
        <vertAlign val="superscript"/>
        <sz val="10"/>
        <rFont val="Calibri"/>
        <family val="2"/>
      </rPr>
      <t>2</t>
    </r>
    <r>
      <rPr>
        <sz val="10"/>
        <rFont val="Calibri"/>
        <family val="2"/>
      </rPr>
      <t xml:space="preserve"> The lending or lease rate proposed by the vendor</t>
    </r>
  </si>
  <si>
    <r>
      <rPr>
        <vertAlign val="superscript"/>
        <sz val="10"/>
        <rFont val="Calibri"/>
        <family val="2"/>
      </rPr>
      <t>3</t>
    </r>
    <r>
      <rPr>
        <sz val="10"/>
        <rFont val="Calibri"/>
        <family val="2"/>
      </rPr>
      <t xml:space="preserve"> This lending rate is fixed in relation to the Reserve Bank Prime Lending Rate for the duration of the contract e.g. Prime less 2% - the rate changes only if the Prime Lending Rate changes but remains 2% below prime for the duration of the agreement.  This is a calculated value obtained by subtracting the the proposed lending rate from the Prime Lending Rate</t>
    </r>
  </si>
  <si>
    <r>
      <rPr>
        <vertAlign val="superscript"/>
        <sz val="10"/>
        <rFont val="Calibri"/>
        <family val="2"/>
      </rPr>
      <t>4</t>
    </r>
    <r>
      <rPr>
        <sz val="10"/>
        <rFont val="Calibri"/>
        <family val="2"/>
      </rPr>
      <t xml:space="preserve"> For purposes of calculating a single contract value for comparative purposes, this 36-month rate will be applied to all priced items at the volumes indicated to determine the total estimated value of this proposal</t>
    </r>
  </si>
  <si>
    <r>
      <t xml:space="preserve">Extended rental discount as a percentage of the monthly rent </t>
    </r>
    <r>
      <rPr>
        <b/>
        <vertAlign val="superscript"/>
        <sz val="10"/>
        <color theme="0"/>
        <rFont val="Calibri"/>
        <family val="2"/>
      </rPr>
      <t>3</t>
    </r>
  </si>
  <si>
    <t>Purchase price at the end of the extension (percentage of the initial procurement price) 1</t>
  </si>
  <si>
    <r>
      <rPr>
        <b/>
        <sz val="10"/>
        <rFont val="Calibri"/>
        <family val="2"/>
      </rPr>
      <t>COMPUTER OPERATIONAL LEASE OPTIONS</t>
    </r>
    <r>
      <rPr>
        <sz val="10"/>
        <rFont val="Calibri"/>
        <family val="2"/>
      </rPr>
      <t xml:space="preserve">
Transnet Freight Rail wishes to lease the bulk of the equipment on this contract.  
Purchasing will be limited to bespoke and non standard equipment or equipment for special projects. 
Transnet Freight Rail further wishes to have:
  1) An option to purchase the equipment at the end of the lease term at a predetermined purchase price as per the table below.  By signing this page the Bidder agrees to the end-of-term value of the equipment.
  2) An option to return the equipment at no additional cost to Transnet Freight Rail at the end of the term.
  3) An option to extend the lease of the existing equipment, on either a month-to-month or a fixed-term basis at a discounted pre-determined rate as per the table below.  By signing this page the Bidder agrees to the extention terms set out in teh table below.
Please provide options for special short term leases for 1 week, 1 month and 3 month periods.
The percentages indicated in the table below Column C to be used for rental extension calculations.
The percentages indicated in the table below Column D to be used in the place of the Fair Market Value at the end of term for calculations.</t>
    </r>
  </si>
  <si>
    <t>The percentages indicated in Column D in the table above will apply to all settlements required during the execution of this contract.  For settlements during the first 36-month term, the settlement will comprise of the outstanding rental payments but the "Fair Market Value" principle will be replaced with an agreed value equal to 10% of the initial purchase price. In addition, where costs of wear and tear exceed these percentages upon return, the claim from the Bidder will be limited to this percentage.
By signing this page the Bidder agrees to the terms and percentages contained in this page.</t>
  </si>
  <si>
    <r>
      <t xml:space="preserve">1. Rental rates must be provided in the worksheet Annexure D1_Rental Rates.  The rental rate for 36 months will be used to calculate the value of the total contract.
2. Extention and Termination Lease Options to be considered and signed off in worksheet Annexure D2_Lease Options.
3. For each of the Desktops (listed in Annexure D3_Desktop Pricing worksheet), Laptops (listed in Annexure D4_Laptop Pricing worksheet) and Tablets (listed in Annexure D5_Tablet Pricing worksheet) configurations listed, Bidders should fill in:
- The computer model proposed for each of the main categories.
- The bidder's unit price (excluding VAT) for each category.
- The bidder's price per unit (excluding VAT) for each upgrade option and/or extra.
- The proposed model and the bidder's unit price (excluding VAT) for each alternative model.
- The bidder's unit price (excluding VAT) for each of the extras listed.
4. The computer model proposed by the Bidder for each of the main categories as per  Annexure A_Computer Hardware Specifications to be completed as indicated.
5. The bidder's full price per unit to be completed for extras and upgrade options as indicated.
</t>
    </r>
    <r>
      <rPr>
        <b/>
        <sz val="10"/>
        <color rgb="FFFF0000"/>
        <rFont val="Calibri"/>
        <family val="2"/>
      </rPr>
      <t xml:space="preserve">Failure to complete the pricing IN FULL as indicated above will result in disqualification of a Bid
</t>
    </r>
  </si>
  <si>
    <t>TOTAL PRICE AT PURCHASE RATES</t>
  </si>
  <si>
    <t>VAT ON TOTAL PRICE</t>
  </si>
  <si>
    <t>VAT ON TOTAL PRICE AT RENTAL RATE QUOTED</t>
  </si>
  <si>
    <t>TOTAL PRICE AT RENTAL RATE QUOTED INCLUDING VAT</t>
  </si>
  <si>
    <t>12" (same specification as the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</si>
</sst>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43" formatCode="_-* #,##0.00_-;\-* #,##0.00_-;_-* &quot;-&quot;??_-;_-@_-"/>
    <numFmt numFmtId="164" formatCode="_ &quot;R&quot;\ * #,##0.00_ ;_ &quot;R&quot;\ * \-#,##0.00_ ;_ &quot;R&quot;\ * &quot;-&quot;??_ ;_ @_ "/>
    <numFmt numFmtId="165" formatCode="&quot;R&quot;#,##0.00"/>
    <numFmt numFmtId="166" formatCode="_-* #,##0_-;\-* #,##0_-;_-* &quot;-&quot;??_-;_-@_-"/>
  </numFmts>
  <fonts count="54" x14ac:knownFonts="1">
    <font>
      <sz val="10"/>
      <name val="Arial"/>
    </font>
    <font>
      <sz val="11"/>
      <color theme="1"/>
      <name val="Arial"/>
      <family val="2"/>
      <scheme val="minor"/>
    </font>
    <font>
      <sz val="10"/>
      <name val="Arial"/>
      <family val="2"/>
    </font>
    <font>
      <b/>
      <sz val="10"/>
      <name val="Arial"/>
      <family val="2"/>
    </font>
    <font>
      <b/>
      <sz val="16"/>
      <color indexed="9"/>
      <name val="Arial"/>
      <family val="2"/>
    </font>
    <font>
      <sz val="10"/>
      <color indexed="8"/>
      <name val="Arial"/>
      <family val="2"/>
    </font>
    <font>
      <sz val="8"/>
      <name val="Arial"/>
      <family val="2"/>
    </font>
    <font>
      <b/>
      <sz val="20"/>
      <name val="Arial"/>
      <family val="2"/>
    </font>
    <font>
      <b/>
      <sz val="10"/>
      <color indexed="8"/>
      <name val="Arial"/>
      <family val="2"/>
    </font>
    <font>
      <i/>
      <sz val="10"/>
      <name val="Arial"/>
      <family val="2"/>
    </font>
    <font>
      <b/>
      <sz val="10"/>
      <color indexed="9"/>
      <name val="Arial"/>
      <family val="2"/>
    </font>
    <font>
      <sz val="8"/>
      <name val="Arial"/>
      <family val="2"/>
    </font>
    <font>
      <b/>
      <sz val="15"/>
      <color theme="3"/>
      <name val="Arial"/>
      <family val="2"/>
    </font>
    <font>
      <b/>
      <sz val="11"/>
      <color theme="1"/>
      <name val="Arial"/>
      <family val="2"/>
      <scheme val="minor"/>
    </font>
    <font>
      <sz val="10"/>
      <color theme="1"/>
      <name val="Arial"/>
      <family val="2"/>
    </font>
    <font>
      <b/>
      <sz val="10"/>
      <color theme="1"/>
      <name val="Arial"/>
      <family val="2"/>
      <scheme val="minor"/>
    </font>
    <font>
      <sz val="10"/>
      <color theme="1"/>
      <name val="Arial"/>
      <family val="2"/>
      <scheme val="minor"/>
    </font>
    <font>
      <sz val="10"/>
      <name val="Arial"/>
      <family val="2"/>
      <scheme val="minor"/>
    </font>
    <font>
      <sz val="10"/>
      <color rgb="FF000000"/>
      <name val="Arial"/>
      <family val="2"/>
    </font>
    <font>
      <b/>
      <sz val="12"/>
      <color theme="1"/>
      <name val="Arial"/>
      <family val="2"/>
      <scheme val="minor"/>
    </font>
    <font>
      <b/>
      <sz val="12"/>
      <name val="Arial"/>
      <family val="2"/>
    </font>
    <font>
      <sz val="10"/>
      <name val="Arial"/>
      <family val="2"/>
    </font>
    <font>
      <sz val="10"/>
      <name val="Arial"/>
      <family val="2"/>
    </font>
    <font>
      <sz val="10"/>
      <name val="Calibri"/>
      <family val="2"/>
    </font>
    <font>
      <b/>
      <sz val="12"/>
      <color theme="1"/>
      <name val="Calibri"/>
      <family val="2"/>
    </font>
    <font>
      <b/>
      <sz val="10"/>
      <name val="Calibri"/>
      <family val="2"/>
    </font>
    <font>
      <sz val="12"/>
      <name val="Calibri"/>
      <family val="2"/>
    </font>
    <font>
      <b/>
      <sz val="11"/>
      <name val="Calibri"/>
      <family val="2"/>
    </font>
    <font>
      <sz val="11"/>
      <name val="Calibri"/>
      <family val="2"/>
    </font>
    <font>
      <b/>
      <sz val="11"/>
      <color theme="1"/>
      <name val="Calibri"/>
      <family val="2"/>
    </font>
    <font>
      <sz val="11"/>
      <color theme="1"/>
      <name val="Calibri"/>
      <family val="2"/>
    </font>
    <font>
      <b/>
      <sz val="10"/>
      <color theme="0"/>
      <name val="Calibri"/>
      <family val="2"/>
    </font>
    <font>
      <b/>
      <sz val="10"/>
      <color theme="1"/>
      <name val="Calibri"/>
      <family val="2"/>
    </font>
    <font>
      <sz val="10"/>
      <color theme="1"/>
      <name val="Calibri"/>
      <family val="2"/>
    </font>
    <font>
      <sz val="12"/>
      <color theme="1"/>
      <name val="Calibri"/>
      <family val="2"/>
    </font>
    <font>
      <b/>
      <sz val="14"/>
      <color theme="1"/>
      <name val="Calibri"/>
      <family val="2"/>
    </font>
    <font>
      <sz val="14"/>
      <color theme="1"/>
      <name val="Calibri"/>
      <family val="2"/>
    </font>
    <font>
      <sz val="9"/>
      <name val="Calibri"/>
      <family val="2"/>
    </font>
    <font>
      <b/>
      <vertAlign val="superscript"/>
      <sz val="10"/>
      <name val="Calibri"/>
      <family val="2"/>
    </font>
    <font>
      <b/>
      <vertAlign val="superscript"/>
      <sz val="10"/>
      <color theme="1"/>
      <name val="Calibri"/>
      <family val="2"/>
    </font>
    <font>
      <vertAlign val="superscript"/>
      <sz val="10"/>
      <name val="Calibri"/>
      <family val="2"/>
    </font>
    <font>
      <b/>
      <sz val="8"/>
      <color theme="1"/>
      <name val="Calibri"/>
      <family val="2"/>
    </font>
    <font>
      <b/>
      <sz val="10"/>
      <color rgb="FFFF0000"/>
      <name val="Calibri"/>
      <family val="2"/>
    </font>
    <font>
      <sz val="10"/>
      <color theme="3"/>
      <name val="Calibri"/>
      <family val="2"/>
    </font>
    <font>
      <b/>
      <sz val="10"/>
      <color theme="3"/>
      <name val="Calibri"/>
      <family val="2"/>
    </font>
    <font>
      <b/>
      <sz val="11"/>
      <color rgb="FFFF0000"/>
      <name val="Calibri"/>
      <family val="2"/>
    </font>
    <font>
      <b/>
      <sz val="11"/>
      <color theme="0"/>
      <name val="Calibri"/>
      <family val="2"/>
    </font>
    <font>
      <sz val="10"/>
      <color rgb="FF333333"/>
      <name val="Calibri"/>
      <family val="2"/>
    </font>
    <font>
      <sz val="10"/>
      <color rgb="FF1D1D1F"/>
      <name val="Calibri"/>
      <family val="2"/>
    </font>
    <font>
      <sz val="11"/>
      <color theme="0"/>
      <name val="Calibri"/>
      <family val="2"/>
    </font>
    <font>
      <sz val="11"/>
      <name val="Arial"/>
      <family val="2"/>
    </font>
    <font>
      <b/>
      <sz val="14"/>
      <color rgb="FFFF0000"/>
      <name val="Calibri"/>
      <family val="2"/>
    </font>
    <font>
      <b/>
      <sz val="12"/>
      <color rgb="FFFF0000"/>
      <name val="Calibri"/>
      <family val="2"/>
    </font>
    <font>
      <b/>
      <vertAlign val="superscript"/>
      <sz val="10"/>
      <color theme="0"/>
      <name val="Calibri"/>
      <family val="2"/>
    </font>
  </fonts>
  <fills count="23">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theme="6" tint="0.59999389629810485"/>
        <bgColor indexed="64"/>
      </patternFill>
    </fill>
    <fill>
      <patternFill patternType="solid">
        <fgColor theme="6"/>
        <bgColor indexed="64"/>
      </patternFill>
    </fill>
    <fill>
      <patternFill patternType="solid">
        <fgColor theme="0"/>
        <bgColor indexed="64"/>
      </patternFill>
    </fill>
    <fill>
      <patternFill patternType="solid">
        <fgColor theme="2"/>
        <bgColor indexed="64"/>
      </patternFill>
    </fill>
    <fill>
      <patternFill patternType="solid">
        <fgColor rgb="FFCCFFCC"/>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499984740745262"/>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theme="2" tint="0.39997558519241921"/>
        <bgColor indexed="64"/>
      </patternFill>
    </fill>
    <fill>
      <patternFill patternType="solid">
        <fgColor theme="2" tint="0.79998168889431442"/>
        <bgColor indexed="64"/>
      </patternFill>
    </fill>
    <fill>
      <patternFill patternType="solid">
        <fgColor rgb="FFE9FAE6"/>
        <bgColor indexed="64"/>
      </patternFill>
    </fill>
    <fill>
      <patternFill patternType="solid">
        <fgColor theme="2" tint="0.59999389629810485"/>
        <bgColor indexed="64"/>
      </patternFill>
    </fill>
    <fill>
      <patternFill patternType="solid">
        <fgColor theme="3" tint="-4.9989318521683403E-2"/>
        <bgColor indexed="64"/>
      </patternFill>
    </fill>
    <fill>
      <patternFill patternType="solid">
        <fgColor theme="7" tint="-0.49998474074526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s>
  <cellStyleXfs count="11">
    <xf numFmtId="0" fontId="0" fillId="0" borderId="0"/>
    <xf numFmtId="0" fontId="12" fillId="0" borderId="6" applyNumberFormat="0" applyFill="0" applyAlignment="0" applyProtection="0"/>
    <xf numFmtId="0" fontId="14" fillId="0" borderId="0"/>
    <xf numFmtId="3" fontId="2" fillId="0" borderId="0"/>
    <xf numFmtId="0" fontId="2" fillId="0" borderId="0"/>
    <xf numFmtId="44" fontId="21" fillId="0" borderId="0" applyFont="0" applyFill="0" applyBorder="0" applyAlignment="0" applyProtection="0"/>
    <xf numFmtId="9" fontId="21" fillId="0" borderId="0" applyFont="0" applyFill="0" applyBorder="0" applyAlignment="0" applyProtection="0"/>
    <xf numFmtId="43" fontId="2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1" fillId="0" borderId="0"/>
  </cellStyleXfs>
  <cellXfs count="637">
    <xf numFmtId="0" fontId="0" fillId="0" borderId="0" xfId="0"/>
    <xf numFmtId="0" fontId="2" fillId="2" borderId="0" xfId="0" applyFont="1" applyFill="1"/>
    <xf numFmtId="1" fontId="0" fillId="0" borderId="0" xfId="0" applyNumberFormat="1" applyAlignment="1">
      <alignment horizontal="right" vertical="top"/>
    </xf>
    <xf numFmtId="0" fontId="3" fillId="0" borderId="0" xfId="0" applyFont="1" applyAlignment="1">
      <alignment horizontal="left"/>
    </xf>
    <xf numFmtId="0" fontId="3" fillId="0" borderId="0" xfId="0" applyFont="1" applyAlignment="1">
      <alignment wrapText="1"/>
    </xf>
    <xf numFmtId="0" fontId="9" fillId="0" borderId="1" xfId="0" applyFont="1" applyBorder="1" applyAlignment="1" applyProtection="1">
      <alignment vertical="top" wrapText="1"/>
      <protection locked="0"/>
    </xf>
    <xf numFmtId="0" fontId="0" fillId="2" borderId="0" xfId="0" applyFill="1"/>
    <xf numFmtId="0" fontId="3" fillId="2" borderId="0" xfId="0" applyFont="1" applyFill="1" applyAlignment="1">
      <alignment horizontal="left"/>
    </xf>
    <xf numFmtId="0" fontId="3" fillId="2" borderId="0" xfId="0" applyFont="1" applyFill="1" applyAlignment="1">
      <alignment wrapText="1"/>
    </xf>
    <xf numFmtId="0" fontId="9" fillId="2" borderId="0" xfId="0" applyFont="1" applyFill="1" applyAlignment="1" applyProtection="1">
      <alignment vertical="top" wrapText="1"/>
      <protection locked="0"/>
    </xf>
    <xf numFmtId="1" fontId="0" fillId="2" borderId="0" xfId="0" applyNumberFormat="1" applyFill="1" applyAlignment="1">
      <alignment horizontal="right" vertical="top"/>
    </xf>
    <xf numFmtId="0" fontId="3" fillId="2" borderId="0" xfId="0" applyFont="1" applyFill="1"/>
    <xf numFmtId="1" fontId="3" fillId="2" borderId="0" xfId="0" applyNumberFormat="1" applyFont="1" applyFill="1" applyAlignment="1">
      <alignment horizontal="right" vertical="top"/>
    </xf>
    <xf numFmtId="0" fontId="3" fillId="2" borderId="0" xfId="1" applyFont="1" applyFill="1" applyBorder="1" applyAlignment="1" applyProtection="1">
      <protection locked="0"/>
    </xf>
    <xf numFmtId="0" fontId="5" fillId="2" borderId="0" xfId="0" applyFont="1" applyFill="1" applyAlignment="1">
      <alignment wrapText="1"/>
    </xf>
    <xf numFmtId="0" fontId="7" fillId="2" borderId="0" xfId="0" applyFont="1" applyFill="1"/>
    <xf numFmtId="0" fontId="8" fillId="2" borderId="0" xfId="0" applyFont="1" applyFill="1"/>
    <xf numFmtId="0" fontId="2" fillId="2" borderId="0" xfId="0" applyFont="1" applyFill="1" applyAlignment="1">
      <alignment vertical="top" wrapText="1"/>
    </xf>
    <xf numFmtId="0" fontId="2" fillId="0" borderId="0" xfId="0" applyFont="1" applyAlignment="1">
      <alignment vertical="top" wrapText="1"/>
    </xf>
    <xf numFmtId="0" fontId="2" fillId="2" borderId="0" xfId="0" applyFont="1" applyFill="1" applyProtection="1">
      <protection locked="0"/>
    </xf>
    <xf numFmtId="0" fontId="2" fillId="2" borderId="0" xfId="0" applyFont="1" applyFill="1" applyAlignment="1" applyProtection="1">
      <alignment vertical="top"/>
      <protection locked="0"/>
    </xf>
    <xf numFmtId="0" fontId="2" fillId="2" borderId="0" xfId="0" applyFont="1" applyFill="1" applyAlignment="1">
      <alignment vertical="top"/>
    </xf>
    <xf numFmtId="0" fontId="2" fillId="2" borderId="0" xfId="0" applyFont="1" applyFill="1" applyAlignment="1">
      <alignment vertical="center" wrapText="1"/>
    </xf>
    <xf numFmtId="0" fontId="2" fillId="0" borderId="0" xfId="0" applyFont="1" applyAlignment="1">
      <alignment vertical="center" wrapText="1"/>
    </xf>
    <xf numFmtId="0" fontId="0" fillId="2" borderId="0" xfId="0" applyFill="1" applyAlignment="1">
      <alignment vertical="center" wrapText="1"/>
    </xf>
    <xf numFmtId="0" fontId="0" fillId="0" borderId="0" xfId="0" applyAlignment="1">
      <alignment vertical="center" wrapText="1"/>
    </xf>
    <xf numFmtId="0" fontId="0" fillId="2" borderId="0" xfId="0" applyFill="1" applyAlignment="1">
      <alignment vertical="center"/>
    </xf>
    <xf numFmtId="0" fontId="0" fillId="0" borderId="0" xfId="0" applyAlignment="1">
      <alignment vertical="center"/>
    </xf>
    <xf numFmtId="0" fontId="2" fillId="0" borderId="1" xfId="0" applyFont="1" applyBorder="1" applyAlignment="1">
      <alignment vertical="center" wrapText="1"/>
    </xf>
    <xf numFmtId="0" fontId="9" fillId="0" borderId="1" xfId="0" applyFont="1" applyBorder="1" applyAlignment="1">
      <alignment vertical="center" wrapText="1"/>
    </xf>
    <xf numFmtId="0" fontId="15" fillId="0" borderId="1" xfId="0" applyFont="1" applyBorder="1" applyAlignment="1">
      <alignment vertical="top" wrapText="1"/>
    </xf>
    <xf numFmtId="0" fontId="16" fillId="0" borderId="1" xfId="0" applyFont="1" applyBorder="1" applyAlignment="1">
      <alignment vertical="top" wrapText="1"/>
    </xf>
    <xf numFmtId="0" fontId="17" fillId="0" borderId="1" xfId="0" applyFont="1" applyBorder="1" applyAlignment="1">
      <alignment vertical="top" wrapText="1"/>
    </xf>
    <xf numFmtId="0" fontId="16" fillId="0" borderId="1" xfId="0" applyFont="1" applyBorder="1" applyAlignment="1">
      <alignment wrapText="1"/>
    </xf>
    <xf numFmtId="0" fontId="2" fillId="0" borderId="1" xfId="2" applyFont="1" applyBorder="1" applyAlignment="1">
      <alignment wrapText="1"/>
    </xf>
    <xf numFmtId="0" fontId="16" fillId="0" borderId="1" xfId="0" applyFont="1" applyBorder="1" applyAlignment="1">
      <alignment horizontal="left" vertical="top" wrapText="1" indent="2"/>
    </xf>
    <xf numFmtId="0" fontId="16" fillId="0" borderId="1" xfId="0" applyFont="1" applyBorder="1"/>
    <xf numFmtId="0" fontId="3" fillId="6" borderId="4" xfId="0" applyFont="1" applyFill="1" applyBorder="1" applyAlignment="1" applyProtection="1">
      <alignment horizontal="center" wrapText="1"/>
      <protection locked="0"/>
    </xf>
    <xf numFmtId="0" fontId="3" fillId="6" borderId="7" xfId="0" applyFont="1" applyFill="1" applyBorder="1" applyAlignment="1" applyProtection="1">
      <alignment horizontal="center" wrapText="1"/>
      <protection locked="0"/>
    </xf>
    <xf numFmtId="0" fontId="13" fillId="6" borderId="10" xfId="0" applyFont="1" applyFill="1" applyBorder="1" applyAlignment="1">
      <alignment horizontal="center" wrapText="1"/>
    </xf>
    <xf numFmtId="3" fontId="3" fillId="6" borderId="1" xfId="3" applyFont="1" applyFill="1" applyBorder="1" applyAlignment="1">
      <alignment horizontal="center" vertical="top" wrapText="1"/>
    </xf>
    <xf numFmtId="0" fontId="9" fillId="6" borderId="0" xfId="0" applyFont="1" applyFill="1" applyAlignment="1" applyProtection="1">
      <alignment vertical="top" wrapText="1"/>
      <protection locked="0"/>
    </xf>
    <xf numFmtId="0" fontId="2" fillId="6" borderId="0" xfId="0" applyFont="1" applyFill="1" applyAlignment="1">
      <alignment vertical="top" wrapText="1"/>
    </xf>
    <xf numFmtId="0" fontId="2" fillId="7" borderId="0" xfId="0" applyFont="1" applyFill="1" applyAlignment="1">
      <alignment vertical="center" wrapText="1"/>
    </xf>
    <xf numFmtId="0" fontId="3" fillId="7" borderId="0" xfId="0" applyFont="1" applyFill="1" applyAlignment="1">
      <alignment horizontal="left"/>
    </xf>
    <xf numFmtId="0" fontId="6" fillId="0" borderId="1" xfId="2" applyFont="1" applyBorder="1" applyAlignment="1">
      <alignment wrapText="1"/>
    </xf>
    <xf numFmtId="0" fontId="15" fillId="0" borderId="1" xfId="0" applyFont="1" applyBorder="1" applyAlignment="1">
      <alignment horizontal="left" vertical="center" wrapText="1"/>
    </xf>
    <xf numFmtId="0" fontId="17" fillId="6" borderId="1" xfId="0" applyFont="1" applyFill="1" applyBorder="1" applyAlignment="1">
      <alignment vertical="top" wrapText="1"/>
    </xf>
    <xf numFmtId="0" fontId="15" fillId="0" borderId="1" xfId="0" applyFont="1" applyBorder="1" applyAlignment="1">
      <alignment vertical="center" wrapText="1"/>
    </xf>
    <xf numFmtId="0" fontId="15" fillId="0" borderId="1" xfId="0" quotePrefix="1" applyFont="1" applyBorder="1" applyAlignment="1">
      <alignment vertical="top" wrapText="1"/>
    </xf>
    <xf numFmtId="0" fontId="18" fillId="0" borderId="1" xfId="0" applyFont="1" applyBorder="1"/>
    <xf numFmtId="0" fontId="15" fillId="0" borderId="1" xfId="0" applyFont="1" applyBorder="1"/>
    <xf numFmtId="0" fontId="19" fillId="4" borderId="1" xfId="0" applyFont="1" applyFill="1" applyBorder="1" applyAlignment="1">
      <alignment vertical="top"/>
    </xf>
    <xf numFmtId="0" fontId="4" fillId="4" borderId="5" xfId="1" applyFont="1" applyFill="1" applyBorder="1" applyAlignment="1" applyProtection="1">
      <alignment horizontal="center" vertical="center"/>
      <protection locked="0"/>
    </xf>
    <xf numFmtId="0" fontId="4" fillId="6" borderId="2" xfId="1" applyFont="1" applyFill="1" applyBorder="1" applyAlignment="1" applyProtection="1">
      <alignment horizontal="center" vertical="center"/>
      <protection locked="0"/>
    </xf>
    <xf numFmtId="0" fontId="4" fillId="6" borderId="5" xfId="1" applyFont="1" applyFill="1" applyBorder="1" applyAlignment="1" applyProtection="1">
      <alignment horizontal="center" vertical="center"/>
      <protection locked="0"/>
    </xf>
    <xf numFmtId="0" fontId="4" fillId="6" borderId="3" xfId="1" applyFont="1" applyFill="1" applyBorder="1" applyAlignment="1" applyProtection="1">
      <alignment horizontal="center" vertical="center"/>
      <protection locked="0"/>
    </xf>
    <xf numFmtId="0" fontId="9" fillId="2" borderId="1" xfId="0" applyFont="1" applyFill="1" applyBorder="1" applyAlignment="1" applyProtection="1">
      <alignment vertical="top" wrapText="1"/>
      <protection locked="0"/>
    </xf>
    <xf numFmtId="0" fontId="16" fillId="0" borderId="1" xfId="0" quotePrefix="1" applyFont="1" applyBorder="1" applyAlignment="1">
      <alignment vertical="top" wrapText="1"/>
    </xf>
    <xf numFmtId="0" fontId="17" fillId="0" borderId="1" xfId="2" applyFont="1" applyBorder="1" applyAlignment="1">
      <alignment wrapText="1"/>
    </xf>
    <xf numFmtId="0" fontId="16" fillId="6" borderId="2" xfId="0" applyFont="1" applyFill="1" applyBorder="1" applyAlignment="1">
      <alignment vertical="top" wrapText="1"/>
    </xf>
    <xf numFmtId="0" fontId="16" fillId="6" borderId="3" xfId="0" applyFont="1" applyFill="1" applyBorder="1" applyAlignment="1">
      <alignment vertical="top" wrapText="1"/>
    </xf>
    <xf numFmtId="0" fontId="16" fillId="0" borderId="3" xfId="0" applyFont="1" applyBorder="1" applyAlignment="1">
      <alignment vertical="top" wrapText="1"/>
    </xf>
    <xf numFmtId="0" fontId="15" fillId="0" borderId="9" xfId="0" applyFont="1" applyBorder="1" applyAlignment="1">
      <alignment vertical="top" wrapText="1"/>
    </xf>
    <xf numFmtId="0" fontId="15" fillId="0" borderId="10" xfId="0" applyFont="1" applyBorder="1" applyAlignment="1">
      <alignment vertical="top" wrapText="1"/>
    </xf>
    <xf numFmtId="0" fontId="15" fillId="0" borderId="11" xfId="0" applyFont="1" applyBorder="1" applyAlignment="1">
      <alignment vertical="top" wrapText="1"/>
    </xf>
    <xf numFmtId="3" fontId="3" fillId="5" borderId="9" xfId="3" applyFont="1" applyFill="1" applyBorder="1" applyAlignment="1">
      <alignment horizontal="center" vertical="top" wrapText="1"/>
    </xf>
    <xf numFmtId="3" fontId="3" fillId="5" borderId="1" xfId="3" applyFont="1" applyFill="1" applyBorder="1" applyAlignment="1">
      <alignment horizontal="center" vertical="top" wrapText="1"/>
    </xf>
    <xf numFmtId="3" fontId="3" fillId="5" borderId="10" xfId="3" applyFont="1" applyFill="1" applyBorder="1" applyAlignment="1">
      <alignment horizontal="center" vertical="top" wrapText="1"/>
    </xf>
    <xf numFmtId="0" fontId="2" fillId="8" borderId="1" xfId="0" applyFont="1" applyFill="1" applyBorder="1" applyAlignment="1">
      <alignment vertical="center" wrapText="1"/>
    </xf>
    <xf numFmtId="0" fontId="4" fillId="6" borderId="2" xfId="1" applyFont="1" applyFill="1" applyBorder="1" applyAlignment="1" applyProtection="1">
      <alignment horizontal="center" vertical="top"/>
      <protection locked="0"/>
    </xf>
    <xf numFmtId="0" fontId="4" fillId="6" borderId="5" xfId="1" applyFont="1" applyFill="1" applyBorder="1" applyAlignment="1" applyProtection="1">
      <alignment horizontal="center" vertical="top"/>
      <protection locked="0"/>
    </xf>
    <xf numFmtId="0" fontId="3" fillId="2" borderId="0" xfId="0" applyFont="1" applyFill="1" applyAlignment="1">
      <alignment horizontal="left" vertical="top"/>
    </xf>
    <xf numFmtId="0" fontId="3" fillId="0" borderId="0" xfId="0" applyFont="1" applyAlignment="1">
      <alignment horizontal="left" vertical="top"/>
    </xf>
    <xf numFmtId="0" fontId="2" fillId="6" borderId="1" xfId="0" applyFont="1" applyFill="1" applyBorder="1" applyAlignment="1">
      <alignment vertical="center" wrapText="1"/>
    </xf>
    <xf numFmtId="0" fontId="0" fillId="8" borderId="1" xfId="0" applyFill="1" applyBorder="1" applyAlignment="1">
      <alignment vertical="center" wrapText="1"/>
    </xf>
    <xf numFmtId="165" fontId="3" fillId="8" borderId="1" xfId="3" applyNumberFormat="1" applyFont="1" applyFill="1" applyBorder="1" applyAlignment="1">
      <alignment horizontal="right" vertical="top" wrapText="1"/>
    </xf>
    <xf numFmtId="9" fontId="3" fillId="8" borderId="1" xfId="6" applyFont="1" applyFill="1" applyBorder="1" applyAlignment="1" applyProtection="1">
      <alignment horizontal="right" vertical="top" wrapText="1"/>
    </xf>
    <xf numFmtId="9" fontId="2" fillId="2" borderId="0" xfId="6" applyFont="1" applyFill="1" applyAlignment="1">
      <alignment vertical="top" wrapText="1"/>
    </xf>
    <xf numFmtId="165" fontId="2" fillId="8" borderId="1" xfId="5" applyNumberFormat="1" applyFont="1" applyFill="1" applyBorder="1" applyAlignment="1">
      <alignment vertical="top" wrapText="1"/>
    </xf>
    <xf numFmtId="0" fontId="0" fillId="0" borderId="1" xfId="0" applyBorder="1"/>
    <xf numFmtId="0" fontId="16" fillId="6" borderId="1" xfId="0" applyFont="1" applyFill="1" applyBorder="1" applyAlignment="1">
      <alignment vertical="top" wrapText="1"/>
    </xf>
    <xf numFmtId="0" fontId="0" fillId="6" borderId="1" xfId="0" applyFill="1" applyBorder="1"/>
    <xf numFmtId="0" fontId="15" fillId="9" borderId="1" xfId="0" applyFont="1" applyFill="1" applyBorder="1" applyAlignment="1">
      <alignment vertical="top" wrapText="1"/>
    </xf>
    <xf numFmtId="0" fontId="16" fillId="9" borderId="1" xfId="0" applyFont="1" applyFill="1" applyBorder="1" applyAlignment="1">
      <alignment vertical="top" wrapText="1"/>
    </xf>
    <xf numFmtId="0" fontId="9" fillId="9" borderId="1" xfId="0" applyFont="1" applyFill="1" applyBorder="1" applyAlignment="1" applyProtection="1">
      <alignment vertical="top" wrapText="1"/>
      <protection locked="0"/>
    </xf>
    <xf numFmtId="0" fontId="16" fillId="9" borderId="1" xfId="0" applyFont="1" applyFill="1" applyBorder="1"/>
    <xf numFmtId="0" fontId="16" fillId="0" borderId="2" xfId="0" applyFont="1" applyBorder="1"/>
    <xf numFmtId="164" fontId="32" fillId="0" borderId="0" xfId="8" applyNumberFormat="1" applyFont="1" applyFill="1" applyBorder="1" applyAlignment="1" applyProtection="1">
      <alignment horizontal="center" vertical="center" wrapText="1"/>
      <protection locked="0"/>
    </xf>
    <xf numFmtId="10" fontId="23" fillId="0" borderId="33" xfId="5" applyNumberFormat="1" applyFont="1" applyFill="1" applyBorder="1" applyAlignment="1" applyProtection="1">
      <alignment horizontal="center" vertical="center" wrapText="1"/>
      <protection locked="0"/>
    </xf>
    <xf numFmtId="10" fontId="23" fillId="0" borderId="34" xfId="5" applyNumberFormat="1" applyFont="1" applyFill="1" applyBorder="1" applyAlignment="1" applyProtection="1">
      <alignment horizontal="center" vertical="center" wrapText="1"/>
      <protection locked="0"/>
    </xf>
    <xf numFmtId="10" fontId="23" fillId="0" borderId="13" xfId="5" applyNumberFormat="1" applyFont="1" applyFill="1" applyBorder="1" applyAlignment="1" applyProtection="1">
      <alignment horizontal="center" vertical="center" wrapText="1"/>
      <protection locked="0"/>
    </xf>
    <xf numFmtId="10" fontId="23" fillId="0" borderId="25" xfId="5" applyNumberFormat="1" applyFont="1" applyFill="1" applyBorder="1" applyAlignment="1" applyProtection="1">
      <alignment horizontal="center" vertical="center" wrapText="1"/>
      <protection locked="0"/>
    </xf>
    <xf numFmtId="0" fontId="2" fillId="2" borderId="0" xfId="0" applyFont="1" applyFill="1" applyAlignment="1">
      <alignment wrapText="1"/>
    </xf>
    <xf numFmtId="1" fontId="2" fillId="2" borderId="0" xfId="0" applyNumberFormat="1" applyFont="1" applyFill="1" applyAlignment="1">
      <alignment horizontal="right" vertical="top"/>
    </xf>
    <xf numFmtId="0" fontId="2" fillId="0" borderId="2" xfId="0" applyFont="1" applyBorder="1" applyAlignment="1">
      <alignment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44" fontId="32" fillId="6" borderId="25" xfId="5" applyFont="1" applyFill="1" applyBorder="1" applyAlignment="1" applyProtection="1">
      <alignment horizontal="left" vertical="center" wrapText="1"/>
      <protection locked="0"/>
    </xf>
    <xf numFmtId="44" fontId="32" fillId="6" borderId="13" xfId="5" applyFont="1" applyFill="1" applyBorder="1" applyAlignment="1" applyProtection="1">
      <alignment horizontal="left" vertical="center" wrapText="1"/>
      <protection locked="0"/>
    </xf>
    <xf numFmtId="44" fontId="32" fillId="6" borderId="13" xfId="5" applyFont="1" applyFill="1" applyBorder="1" applyAlignment="1" applyProtection="1">
      <alignment horizontal="right" vertical="center" wrapText="1"/>
      <protection locked="0"/>
    </xf>
    <xf numFmtId="44" fontId="32" fillId="6" borderId="13" xfId="5" applyFont="1" applyFill="1" applyBorder="1" applyAlignment="1" applyProtection="1">
      <alignment horizontal="center" vertical="center" wrapText="1"/>
      <protection locked="0"/>
    </xf>
    <xf numFmtId="0" fontId="31" fillId="13" borderId="21" xfId="0" applyFont="1" applyFill="1" applyBorder="1" applyAlignment="1" applyProtection="1">
      <alignment horizontal="left" vertical="top" wrapText="1"/>
    </xf>
    <xf numFmtId="0" fontId="31" fillId="13" borderId="22" xfId="0" applyFont="1" applyFill="1" applyBorder="1" applyAlignment="1" applyProtection="1">
      <alignment horizontal="center" vertical="top" wrapText="1"/>
    </xf>
    <xf numFmtId="44" fontId="31" fillId="13" borderId="22" xfId="5" applyFont="1" applyFill="1" applyBorder="1" applyAlignment="1" applyProtection="1">
      <alignment horizontal="center" vertical="top" wrapText="1"/>
    </xf>
    <xf numFmtId="0" fontId="23" fillId="0" borderId="24" xfId="0" applyFont="1" applyBorder="1" applyAlignment="1" applyProtection="1">
      <alignment horizontal="left" vertical="center"/>
    </xf>
    <xf numFmtId="0" fontId="23" fillId="0" borderId="13" xfId="0" applyFont="1" applyBorder="1" applyAlignment="1" applyProtection="1">
      <alignment horizontal="center" vertical="center"/>
    </xf>
    <xf numFmtId="44" fontId="23" fillId="0" borderId="13" xfId="5" applyFont="1" applyBorder="1" applyAlignment="1" applyProtection="1">
      <alignment horizontal="center" vertical="center"/>
    </xf>
    <xf numFmtId="44" fontId="23" fillId="0" borderId="13" xfId="5" applyFont="1" applyBorder="1" applyAlignment="1" applyProtection="1">
      <alignment vertical="center"/>
    </xf>
    <xf numFmtId="44" fontId="23" fillId="0" borderId="25" xfId="5" applyFont="1" applyBorder="1" applyAlignment="1" applyProtection="1">
      <alignment vertical="center"/>
    </xf>
    <xf numFmtId="0" fontId="25" fillId="15" borderId="24" xfId="0" applyFont="1" applyFill="1" applyBorder="1" applyAlignment="1" applyProtection="1">
      <alignment horizontal="left" vertical="center"/>
    </xf>
    <xf numFmtId="0" fontId="25" fillId="15" borderId="13" xfId="0" applyFont="1" applyFill="1" applyBorder="1" applyAlignment="1" applyProtection="1">
      <alignment horizontal="right" vertical="center"/>
    </xf>
    <xf numFmtId="3" fontId="25" fillId="15" borderId="13" xfId="0" applyNumberFormat="1" applyFont="1" applyFill="1" applyBorder="1" applyAlignment="1" applyProtection="1">
      <alignment horizontal="center" vertical="center"/>
    </xf>
    <xf numFmtId="44" fontId="25" fillId="15" borderId="13" xfId="5" applyFont="1" applyFill="1" applyBorder="1" applyAlignment="1" applyProtection="1">
      <alignment horizontal="center" vertical="center"/>
    </xf>
    <xf numFmtId="0" fontId="25" fillId="0" borderId="26" xfId="0" applyFont="1" applyFill="1" applyBorder="1" applyAlignment="1" applyProtection="1">
      <alignment horizontal="left" vertical="center"/>
    </xf>
    <xf numFmtId="0" fontId="25" fillId="0" borderId="27" xfId="0" applyFont="1" applyFill="1" applyBorder="1" applyAlignment="1" applyProtection="1">
      <alignment horizontal="right" vertical="center"/>
    </xf>
    <xf numFmtId="3" fontId="25" fillId="0" borderId="27" xfId="0" applyNumberFormat="1" applyFont="1" applyFill="1" applyBorder="1" applyAlignment="1" applyProtection="1">
      <alignment horizontal="center" vertical="center"/>
    </xf>
    <xf numFmtId="44" fontId="25" fillId="0" borderId="27" xfId="5" applyFont="1" applyFill="1" applyBorder="1" applyAlignment="1" applyProtection="1">
      <alignment horizontal="center" vertical="center"/>
    </xf>
    <xf numFmtId="44" fontId="25" fillId="0" borderId="28" xfId="5" applyFont="1" applyFill="1" applyBorder="1" applyAlignment="1" applyProtection="1">
      <alignment horizontal="center" vertical="center"/>
    </xf>
    <xf numFmtId="0" fontId="0" fillId="0" borderId="16" xfId="0" applyBorder="1" applyProtection="1"/>
    <xf numFmtId="0" fontId="0" fillId="0" borderId="0" xfId="0" applyProtection="1"/>
    <xf numFmtId="0" fontId="0" fillId="0" borderId="8" xfId="0" applyBorder="1" applyProtection="1"/>
    <xf numFmtId="0" fontId="31" fillId="16" borderId="21" xfId="0" applyFont="1" applyFill="1" applyBorder="1" applyAlignment="1" applyProtection="1">
      <alignment horizontal="left" vertical="top" wrapText="1"/>
    </xf>
    <xf numFmtId="0" fontId="31" fillId="16" borderId="22" xfId="0" applyFont="1" applyFill="1" applyBorder="1" applyAlignment="1" applyProtection="1">
      <alignment horizontal="center" vertical="top" wrapText="1"/>
    </xf>
    <xf numFmtId="44" fontId="31" fillId="16" borderId="22" xfId="5" applyFont="1" applyFill="1" applyBorder="1" applyAlignment="1" applyProtection="1">
      <alignment horizontal="center" vertical="top" wrapText="1"/>
    </xf>
    <xf numFmtId="0" fontId="23" fillId="2" borderId="24" xfId="0" applyFont="1" applyFill="1" applyBorder="1" applyAlignment="1" applyProtection="1">
      <alignment vertical="center"/>
    </xf>
    <xf numFmtId="44" fontId="23" fillId="2" borderId="13" xfId="5" applyFont="1" applyFill="1" applyBorder="1" applyAlignment="1" applyProtection="1">
      <alignment horizontal="center" vertical="center"/>
    </xf>
    <xf numFmtId="0" fontId="25" fillId="17" borderId="24" xfId="0" applyFont="1" applyFill="1" applyBorder="1" applyAlignment="1" applyProtection="1">
      <alignment horizontal="left" vertical="center"/>
    </xf>
    <xf numFmtId="0" fontId="25" fillId="17" borderId="13" xfId="0" applyFont="1" applyFill="1" applyBorder="1" applyAlignment="1" applyProtection="1">
      <alignment horizontal="right" vertical="center"/>
    </xf>
    <xf numFmtId="3" fontId="25" fillId="17" borderId="13" xfId="0" applyNumberFormat="1" applyFont="1" applyFill="1" applyBorder="1" applyAlignment="1" applyProtection="1">
      <alignment horizontal="center" vertical="center"/>
    </xf>
    <xf numFmtId="44" fontId="25" fillId="17" borderId="13" xfId="5" applyFont="1" applyFill="1" applyBorder="1" applyAlignment="1" applyProtection="1">
      <alignment horizontal="center" vertical="center"/>
    </xf>
    <xf numFmtId="0" fontId="31" fillId="12" borderId="21" xfId="0" applyFont="1" applyFill="1" applyBorder="1" applyAlignment="1" applyProtection="1">
      <alignment horizontal="left" vertical="top" wrapText="1"/>
    </xf>
    <xf numFmtId="0" fontId="31" fillId="12" borderId="22" xfId="0" applyFont="1" applyFill="1" applyBorder="1" applyAlignment="1" applyProtection="1">
      <alignment horizontal="center" vertical="top" wrapText="1"/>
    </xf>
    <xf numFmtId="44" fontId="31" fillId="12" borderId="22" xfId="5" applyFont="1" applyFill="1" applyBorder="1" applyAlignment="1" applyProtection="1">
      <alignment horizontal="center" vertical="top" wrapText="1"/>
    </xf>
    <xf numFmtId="0" fontId="25" fillId="9" borderId="26" xfId="0" applyFont="1" applyFill="1" applyBorder="1" applyAlignment="1" applyProtection="1">
      <alignment horizontal="left" vertical="center"/>
    </xf>
    <xf numFmtId="0" fontId="25" fillId="9" borderId="27" xfId="0" applyFont="1" applyFill="1" applyBorder="1" applyAlignment="1" applyProtection="1">
      <alignment horizontal="right" vertical="center"/>
    </xf>
    <xf numFmtId="3" fontId="25" fillId="9" borderId="27" xfId="0" applyNumberFormat="1" applyFont="1" applyFill="1" applyBorder="1" applyAlignment="1" applyProtection="1">
      <alignment horizontal="center" vertical="center"/>
    </xf>
    <xf numFmtId="44" fontId="25" fillId="9" borderId="27" xfId="5" applyFont="1" applyFill="1" applyBorder="1" applyAlignment="1" applyProtection="1">
      <alignment horizontal="center" vertical="center"/>
    </xf>
    <xf numFmtId="44" fontId="25" fillId="9" borderId="28" xfId="5" applyFont="1" applyFill="1" applyBorder="1" applyAlignment="1" applyProtection="1">
      <alignment horizontal="center" vertical="center"/>
    </xf>
    <xf numFmtId="0" fontId="31" fillId="13" borderId="29" xfId="0" applyFont="1" applyFill="1" applyBorder="1" applyAlignment="1" applyProtection="1">
      <alignment horizontal="left" vertical="center"/>
    </xf>
    <xf numFmtId="0" fontId="31" fillId="13" borderId="30" xfId="0" applyFont="1" applyFill="1" applyBorder="1" applyAlignment="1" applyProtection="1">
      <alignment horizontal="right" vertical="center"/>
    </xf>
    <xf numFmtId="3" fontId="31" fillId="13" borderId="30" xfId="0" applyNumberFormat="1" applyFont="1" applyFill="1" applyBorder="1" applyAlignment="1" applyProtection="1">
      <alignment horizontal="center" vertical="center"/>
    </xf>
    <xf numFmtId="44" fontId="31" fillId="13" borderId="30" xfId="5" applyFont="1" applyFill="1" applyBorder="1" applyAlignment="1" applyProtection="1">
      <alignment horizontal="center" vertical="center"/>
    </xf>
    <xf numFmtId="44" fontId="31" fillId="13" borderId="31" xfId="5" applyFont="1" applyFill="1" applyBorder="1" applyAlignment="1" applyProtection="1">
      <alignment horizontal="center" vertical="center"/>
    </xf>
    <xf numFmtId="0" fontId="23" fillId="0" borderId="0" xfId="0" applyFont="1" applyAlignment="1" applyProtection="1">
      <alignment vertical="center" wrapText="1"/>
      <protection locked="0"/>
    </xf>
    <xf numFmtId="44" fontId="23" fillId="0" borderId="0" xfId="5" applyFont="1" applyAlignment="1" applyProtection="1">
      <alignment vertical="center" wrapText="1"/>
      <protection locked="0"/>
    </xf>
    <xf numFmtId="0" fontId="23" fillId="0" borderId="16" xfId="0" applyFont="1" applyBorder="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3" fillId="0" borderId="0" xfId="0" applyFont="1" applyAlignment="1" applyProtection="1">
      <alignment vertical="center" wrapText="1"/>
    </xf>
    <xf numFmtId="0" fontId="31" fillId="13" borderId="21" xfId="0" applyFont="1" applyFill="1" applyBorder="1" applyAlignment="1" applyProtection="1">
      <alignment vertical="center" wrapText="1"/>
    </xf>
    <xf numFmtId="0" fontId="31" fillId="13" borderId="22" xfId="0" applyFont="1" applyFill="1" applyBorder="1" applyAlignment="1" applyProtection="1">
      <alignment horizontal="center" vertical="center" wrapText="1"/>
    </xf>
    <xf numFmtId="0" fontId="31" fillId="13" borderId="23" xfId="0" applyFont="1" applyFill="1" applyBorder="1" applyAlignment="1" applyProtection="1">
      <alignment horizontal="center" vertical="center" wrapText="1"/>
    </xf>
    <xf numFmtId="44" fontId="23" fillId="0" borderId="8" xfId="5" applyFont="1" applyBorder="1" applyProtection="1"/>
    <xf numFmtId="0" fontId="25" fillId="0" borderId="24" xfId="0" applyFont="1" applyBorder="1" applyAlignment="1" applyProtection="1">
      <alignment vertical="center" wrapText="1"/>
    </xf>
    <xf numFmtId="9" fontId="23" fillId="0" borderId="13" xfId="0" applyNumberFormat="1" applyFont="1" applyBorder="1" applyAlignment="1" applyProtection="1">
      <alignment horizontal="center"/>
    </xf>
    <xf numFmtId="10" fontId="23" fillId="0" borderId="25" xfId="0" applyNumberFormat="1" applyFont="1" applyBorder="1" applyAlignment="1" applyProtection="1">
      <alignment horizontal="center"/>
    </xf>
    <xf numFmtId="0" fontId="25" fillId="0" borderId="26" xfId="0" applyFont="1" applyBorder="1" applyAlignment="1" applyProtection="1">
      <alignment vertical="center" wrapText="1"/>
    </xf>
    <xf numFmtId="9" fontId="23" fillId="0" borderId="27" xfId="0" applyNumberFormat="1" applyFont="1" applyBorder="1" applyAlignment="1" applyProtection="1">
      <alignment horizontal="center"/>
    </xf>
    <xf numFmtId="9" fontId="23" fillId="0" borderId="28" xfId="0" applyNumberFormat="1" applyFont="1" applyBorder="1" applyAlignment="1" applyProtection="1">
      <alignment horizontal="center"/>
    </xf>
    <xf numFmtId="0" fontId="25" fillId="0" borderId="16" xfId="0" applyFont="1" applyBorder="1" applyAlignment="1" applyProtection="1">
      <alignment vertical="center" wrapText="1"/>
    </xf>
    <xf numFmtId="9" fontId="23" fillId="0" borderId="0" xfId="0" applyNumberFormat="1" applyFont="1" applyAlignment="1" applyProtection="1">
      <alignment horizontal="center"/>
    </xf>
    <xf numFmtId="0" fontId="49" fillId="13" borderId="35" xfId="0" applyFont="1" applyFill="1" applyBorder="1" applyAlignment="1" applyProtection="1">
      <alignment horizontal="left" vertical="center" wrapText="1"/>
    </xf>
    <xf numFmtId="0" fontId="32" fillId="11" borderId="32" xfId="0" applyFont="1" applyFill="1" applyBorder="1" applyAlignment="1" applyProtection="1">
      <alignment horizontal="left" vertical="center" wrapText="1"/>
    </xf>
    <xf numFmtId="0" fontId="32" fillId="11" borderId="24" xfId="0" applyFont="1" applyFill="1" applyBorder="1" applyAlignment="1" applyProtection="1">
      <alignment horizontal="left" vertical="center" wrapText="1"/>
    </xf>
    <xf numFmtId="0" fontId="32" fillId="11" borderId="26" xfId="0" applyFont="1" applyFill="1" applyBorder="1" applyAlignment="1" applyProtection="1">
      <alignment horizontal="left" vertical="center" wrapText="1"/>
    </xf>
    <xf numFmtId="0" fontId="32" fillId="6" borderId="11" xfId="0" applyFont="1" applyFill="1" applyBorder="1" applyAlignment="1" applyProtection="1">
      <alignment horizontal="left" vertical="center" wrapText="1"/>
    </xf>
    <xf numFmtId="0" fontId="29" fillId="11" borderId="35" xfId="0" applyFont="1" applyFill="1" applyBorder="1" applyAlignment="1" applyProtection="1">
      <alignment horizontal="left" vertical="center" wrapText="1"/>
    </xf>
    <xf numFmtId="0" fontId="27" fillId="11" borderId="24" xfId="0" applyFont="1" applyFill="1" applyBorder="1" applyAlignment="1" applyProtection="1">
      <alignment horizontal="left" vertical="center" wrapText="1"/>
    </xf>
    <xf numFmtId="0" fontId="27" fillId="11" borderId="26" xfId="0" applyFont="1" applyFill="1" applyBorder="1" applyAlignment="1" applyProtection="1">
      <alignment horizontal="left" vertical="center" wrapText="1"/>
    </xf>
    <xf numFmtId="0" fontId="23" fillId="6" borderId="0" xfId="0" applyFont="1" applyFill="1" applyAlignment="1" applyProtection="1">
      <alignment horizontal="left" vertical="center" wrapText="1"/>
    </xf>
    <xf numFmtId="44" fontId="23" fillId="6" borderId="0" xfId="8" applyFont="1" applyFill="1" applyAlignment="1" applyProtection="1">
      <alignment horizontal="left" vertical="center" wrapText="1"/>
    </xf>
    <xf numFmtId="0" fontId="31" fillId="16" borderId="21" xfId="0" applyFont="1" applyFill="1" applyBorder="1" applyAlignment="1" applyProtection="1">
      <alignment horizontal="left" vertical="center" wrapText="1"/>
    </xf>
    <xf numFmtId="0" fontId="31" fillId="16" borderId="22" xfId="0" applyFont="1" applyFill="1" applyBorder="1" applyAlignment="1" applyProtection="1">
      <alignment horizontal="left" vertical="center" wrapText="1"/>
    </xf>
    <xf numFmtId="0" fontId="31" fillId="16" borderId="22" xfId="0" applyFont="1" applyFill="1" applyBorder="1" applyAlignment="1" applyProtection="1">
      <alignment horizontal="center" vertical="center" wrapText="1"/>
    </xf>
    <xf numFmtId="0" fontId="31" fillId="16" borderId="23" xfId="0" applyFont="1" applyFill="1" applyBorder="1" applyAlignment="1" applyProtection="1">
      <alignment horizontal="left" vertical="center" wrapText="1"/>
    </xf>
    <xf numFmtId="0" fontId="33" fillId="18" borderId="13" xfId="0" applyFont="1" applyFill="1" applyBorder="1" applyAlignment="1" applyProtection="1">
      <alignment horizontal="left" vertical="center" wrapText="1"/>
    </xf>
    <xf numFmtId="166" fontId="32" fillId="18" borderId="13" xfId="7" applyNumberFormat="1" applyFont="1" applyFill="1" applyBorder="1" applyAlignment="1" applyProtection="1">
      <alignment horizontal="left" vertical="center" wrapText="1"/>
    </xf>
    <xf numFmtId="0" fontId="32" fillId="18" borderId="13" xfId="0" applyFont="1" applyFill="1" applyBorder="1" applyAlignment="1" applyProtection="1">
      <alignment horizontal="left" vertical="center" wrapText="1"/>
    </xf>
    <xf numFmtId="0" fontId="23" fillId="18" borderId="13" xfId="0" applyFont="1" applyFill="1" applyBorder="1" applyAlignment="1" applyProtection="1">
      <alignment horizontal="left" vertical="center" wrapText="1"/>
    </xf>
    <xf numFmtId="0" fontId="33" fillId="18" borderId="13" xfId="7" applyNumberFormat="1" applyFont="1" applyFill="1" applyBorder="1" applyAlignment="1" applyProtection="1">
      <alignment horizontal="center" vertical="center" wrapText="1"/>
    </xf>
    <xf numFmtId="0" fontId="23" fillId="18" borderId="27" xfId="0" applyFont="1" applyFill="1" applyBorder="1" applyAlignment="1" applyProtection="1">
      <alignment horizontal="left" vertical="center" wrapText="1"/>
    </xf>
    <xf numFmtId="0" fontId="33" fillId="18" borderId="27" xfId="7" applyNumberFormat="1" applyFont="1" applyFill="1" applyBorder="1" applyAlignment="1" applyProtection="1">
      <alignment horizontal="center" vertical="center" wrapText="1"/>
    </xf>
    <xf numFmtId="0" fontId="33" fillId="18" borderId="27" xfId="0" applyFont="1" applyFill="1" applyBorder="1" applyAlignment="1" applyProtection="1">
      <alignment horizontal="left" vertical="center" wrapText="1"/>
    </xf>
    <xf numFmtId="166" fontId="32" fillId="18" borderId="27" xfId="7" applyNumberFormat="1" applyFont="1" applyFill="1" applyBorder="1" applyAlignment="1" applyProtection="1">
      <alignment horizontal="left" vertical="center" wrapText="1"/>
    </xf>
    <xf numFmtId="164" fontId="31" fillId="14" borderId="23" xfId="8" applyNumberFormat="1" applyFont="1" applyFill="1" applyBorder="1" applyAlignment="1" applyProtection="1">
      <alignment horizontal="left" vertical="center" wrapText="1"/>
    </xf>
    <xf numFmtId="0" fontId="33" fillId="6" borderId="0" xfId="0" applyFont="1" applyFill="1" applyAlignment="1" applyProtection="1">
      <alignment horizontal="left" vertical="center" wrapText="1"/>
    </xf>
    <xf numFmtId="164" fontId="31" fillId="14" borderId="18" xfId="8" applyNumberFormat="1" applyFont="1" applyFill="1" applyBorder="1" applyAlignment="1" applyProtection="1">
      <alignment horizontal="left" vertical="center" wrapText="1"/>
    </xf>
    <xf numFmtId="164" fontId="31" fillId="14" borderId="25" xfId="8" applyNumberFormat="1" applyFont="1" applyFill="1" applyBorder="1" applyAlignment="1" applyProtection="1">
      <alignment horizontal="left" vertical="center" wrapText="1"/>
    </xf>
    <xf numFmtId="164" fontId="31" fillId="14" borderId="19" xfId="8" applyNumberFormat="1" applyFont="1" applyFill="1" applyBorder="1" applyAlignment="1" applyProtection="1">
      <alignment horizontal="left" vertical="center" wrapText="1"/>
    </xf>
    <xf numFmtId="164" fontId="31" fillId="14" borderId="28" xfId="8" applyNumberFormat="1" applyFont="1" applyFill="1" applyBorder="1" applyAlignment="1" applyProtection="1">
      <alignment horizontal="left" vertical="center" wrapText="1"/>
    </xf>
    <xf numFmtId="164" fontId="31" fillId="14" borderId="20" xfId="8" applyNumberFormat="1" applyFont="1" applyFill="1" applyBorder="1" applyAlignment="1" applyProtection="1">
      <alignment horizontal="left" vertical="center" wrapText="1"/>
    </xf>
    <xf numFmtId="0" fontId="43" fillId="0" borderId="0" xfId="0" applyFont="1" applyAlignment="1" applyProtection="1">
      <alignment horizontal="right" vertical="center" wrapText="1"/>
    </xf>
    <xf numFmtId="164" fontId="44" fillId="0" borderId="0" xfId="8" applyNumberFormat="1" applyFont="1" applyFill="1" applyBorder="1" applyAlignment="1" applyProtection="1">
      <alignment horizontal="center" vertical="center" wrapText="1"/>
    </xf>
    <xf numFmtId="164" fontId="44" fillId="0" borderId="0" xfId="8" applyNumberFormat="1" applyFont="1" applyFill="1" applyBorder="1" applyAlignment="1" applyProtection="1">
      <alignment horizontal="left" vertical="center" wrapText="1"/>
    </xf>
    <xf numFmtId="0" fontId="43" fillId="6" borderId="0" xfId="0" applyFont="1" applyFill="1" applyAlignment="1" applyProtection="1">
      <alignment horizontal="left" vertical="center" wrapText="1"/>
    </xf>
    <xf numFmtId="0" fontId="43" fillId="0" borderId="0" xfId="0" applyFont="1" applyAlignment="1" applyProtection="1">
      <alignment horizontal="left" vertical="center" wrapText="1"/>
    </xf>
    <xf numFmtId="0" fontId="23" fillId="0" borderId="0" xfId="0" applyFont="1" applyAlignment="1" applyProtection="1">
      <alignment horizontal="left" vertical="center" wrapText="1"/>
    </xf>
    <xf numFmtId="164" fontId="32" fillId="0" borderId="0" xfId="8" applyNumberFormat="1" applyFont="1" applyFill="1" applyBorder="1" applyAlignment="1" applyProtection="1">
      <alignment horizontal="center" vertical="center" wrapText="1"/>
    </xf>
    <xf numFmtId="164" fontId="32" fillId="0" borderId="0" xfId="8" applyNumberFormat="1" applyFont="1" applyFill="1" applyBorder="1" applyAlignment="1" applyProtection="1">
      <alignment horizontal="left" vertical="center" wrapText="1"/>
    </xf>
    <xf numFmtId="0" fontId="33" fillId="0" borderId="0" xfId="0" applyFont="1" applyAlignment="1" applyProtection="1">
      <alignment horizontal="left" vertical="center" wrapText="1"/>
    </xf>
    <xf numFmtId="0" fontId="23" fillId="6" borderId="0" xfId="0" applyFont="1" applyFill="1" applyAlignment="1" applyProtection="1">
      <alignment horizontal="left" vertical="center"/>
    </xf>
    <xf numFmtId="44" fontId="23" fillId="6" borderId="0" xfId="8" applyFont="1" applyFill="1" applyAlignment="1" applyProtection="1">
      <alignment horizontal="center" vertical="center"/>
    </xf>
    <xf numFmtId="44" fontId="23" fillId="6" borderId="0" xfId="8" applyFont="1" applyFill="1" applyAlignment="1" applyProtection="1">
      <alignment horizontal="left" vertical="center"/>
    </xf>
    <xf numFmtId="0" fontId="25" fillId="6" borderId="0" xfId="0" applyFont="1" applyFill="1" applyAlignment="1" applyProtection="1">
      <alignment horizontal="left" vertical="center"/>
    </xf>
    <xf numFmtId="44" fontId="25" fillId="6" borderId="0" xfId="8" applyFont="1" applyFill="1" applyBorder="1" applyAlignment="1" applyProtection="1">
      <alignment horizontal="left" vertical="center"/>
    </xf>
    <xf numFmtId="0" fontId="52" fillId="6" borderId="14" xfId="0" applyFont="1" applyFill="1" applyBorder="1" applyAlignment="1" applyProtection="1">
      <alignment vertical="center" wrapText="1"/>
    </xf>
    <xf numFmtId="0" fontId="52" fillId="6" borderId="15" xfId="0" applyFont="1" applyFill="1" applyBorder="1" applyAlignment="1" applyProtection="1">
      <alignment vertical="center" wrapText="1"/>
    </xf>
    <xf numFmtId="164" fontId="25" fillId="6" borderId="0" xfId="0" applyNumberFormat="1" applyFont="1" applyFill="1" applyAlignment="1" applyProtection="1">
      <alignment horizontal="left" vertical="center"/>
    </xf>
    <xf numFmtId="0" fontId="23" fillId="0" borderId="0" xfId="4" applyFont="1" applyFill="1" applyAlignment="1" applyProtection="1">
      <alignment horizontal="left" vertical="center"/>
      <protection locked="0"/>
    </xf>
    <xf numFmtId="0" fontId="23" fillId="0" borderId="0" xfId="4" applyFont="1" applyFill="1" applyAlignment="1" applyProtection="1">
      <alignment vertical="center" wrapText="1"/>
      <protection locked="0"/>
    </xf>
    <xf numFmtId="49" fontId="32" fillId="0" borderId="27" xfId="8" applyNumberFormat="1" applyFont="1" applyFill="1" applyBorder="1" applyAlignment="1" applyProtection="1">
      <alignment horizontal="center" vertical="center" wrapText="1"/>
      <protection locked="0"/>
    </xf>
    <xf numFmtId="49" fontId="32" fillId="0" borderId="27" xfId="8" applyNumberFormat="1" applyFont="1" applyFill="1" applyBorder="1" applyAlignment="1" applyProtection="1">
      <alignment horizontal="left" vertical="center" wrapText="1"/>
      <protection locked="0"/>
    </xf>
    <xf numFmtId="49" fontId="33" fillId="0" borderId="27" xfId="4" applyNumberFormat="1" applyFont="1" applyBorder="1" applyAlignment="1" applyProtection="1">
      <alignment vertical="center" wrapText="1"/>
      <protection locked="0"/>
    </xf>
    <xf numFmtId="49" fontId="32" fillId="0" borderId="27" xfId="4" applyNumberFormat="1" applyFont="1" applyBorder="1" applyAlignment="1" applyProtection="1">
      <alignment horizontal="left" vertical="center" wrapText="1"/>
      <protection locked="0"/>
    </xf>
    <xf numFmtId="0" fontId="33" fillId="0" borderId="27" xfId="4" applyFont="1" applyBorder="1" applyAlignment="1" applyProtection="1">
      <alignment vertical="center" wrapText="1"/>
      <protection locked="0"/>
    </xf>
    <xf numFmtId="44" fontId="23" fillId="0" borderId="22" xfId="5" applyFont="1" applyFill="1" applyBorder="1" applyAlignment="1" applyProtection="1">
      <alignment vertical="center" wrapText="1"/>
      <protection locked="0"/>
    </xf>
    <xf numFmtId="44" fontId="23" fillId="0" borderId="23" xfId="5" applyFont="1" applyFill="1" applyBorder="1" applyAlignment="1" applyProtection="1">
      <alignment vertical="center" wrapText="1"/>
      <protection locked="0"/>
    </xf>
    <xf numFmtId="44" fontId="23" fillId="0" borderId="13" xfId="5" applyFont="1" applyFill="1" applyBorder="1" applyAlignment="1" applyProtection="1">
      <alignment vertical="center" wrapText="1"/>
      <protection locked="0"/>
    </xf>
    <xf numFmtId="44" fontId="23" fillId="0" borderId="27" xfId="5" applyFont="1" applyFill="1" applyBorder="1" applyAlignment="1" applyProtection="1">
      <alignment vertical="center" wrapText="1"/>
      <protection locked="0"/>
    </xf>
    <xf numFmtId="0" fontId="29" fillId="11" borderId="24" xfId="4" applyFont="1" applyFill="1" applyBorder="1" applyAlignment="1" applyProtection="1">
      <alignment horizontal="left" vertical="center" wrapText="1"/>
    </xf>
    <xf numFmtId="0" fontId="0" fillId="0" borderId="0" xfId="0" applyFill="1" applyProtection="1">
      <protection locked="0"/>
    </xf>
    <xf numFmtId="0" fontId="23" fillId="0" borderId="0" xfId="4" applyFont="1" applyAlignment="1" applyProtection="1">
      <alignment horizontal="left" vertical="center" wrapText="1"/>
    </xf>
    <xf numFmtId="0" fontId="23" fillId="0" borderId="0" xfId="4" applyFont="1" applyAlignment="1" applyProtection="1">
      <alignment vertical="center" wrapText="1"/>
    </xf>
    <xf numFmtId="44" fontId="23" fillId="0" borderId="0" xfId="8" applyFont="1" applyAlignment="1" applyProtection="1">
      <alignment horizontal="center" vertical="center" wrapText="1"/>
    </xf>
    <xf numFmtId="44" fontId="23" fillId="0" borderId="0" xfId="8" applyFont="1" applyAlignment="1" applyProtection="1">
      <alignment vertical="center" wrapText="1"/>
    </xf>
    <xf numFmtId="0" fontId="46" fillId="13" borderId="35" xfId="4" applyFont="1" applyFill="1" applyBorder="1" applyAlignment="1" applyProtection="1">
      <alignment horizontal="left" vertical="center" wrapText="1"/>
    </xf>
    <xf numFmtId="0" fontId="32" fillId="11" borderId="32" xfId="4" applyFont="1" applyFill="1" applyBorder="1" applyAlignment="1" applyProtection="1">
      <alignment horizontal="left" vertical="center" wrapText="1"/>
    </xf>
    <xf numFmtId="0" fontId="32" fillId="11" borderId="24" xfId="4" applyFont="1" applyFill="1" applyBorder="1" applyAlignment="1" applyProtection="1">
      <alignment horizontal="left" vertical="center" wrapText="1"/>
    </xf>
    <xf numFmtId="0" fontId="32" fillId="11" borderId="26" xfId="4" applyFont="1" applyFill="1" applyBorder="1" applyAlignment="1" applyProtection="1">
      <alignment horizontal="left" vertical="center" wrapText="1"/>
    </xf>
    <xf numFmtId="0" fontId="32" fillId="0" borderId="16" xfId="4" applyFont="1" applyBorder="1" applyAlignment="1" applyProtection="1">
      <alignment horizontal="left" vertical="center" wrapText="1"/>
    </xf>
    <xf numFmtId="164" fontId="32" fillId="0" borderId="8" xfId="8" applyNumberFormat="1" applyFont="1" applyFill="1" applyBorder="1" applyAlignment="1" applyProtection="1">
      <alignment horizontal="center" vertical="center" wrapText="1"/>
    </xf>
    <xf numFmtId="0" fontId="29" fillId="11" borderId="35" xfId="4" applyFont="1" applyFill="1" applyBorder="1" applyAlignment="1" applyProtection="1">
      <alignment horizontal="left" vertical="center" wrapText="1"/>
    </xf>
    <xf numFmtId="0" fontId="29" fillId="0" borderId="16" xfId="4" applyFont="1" applyBorder="1" applyAlignment="1" applyProtection="1">
      <alignment horizontal="left" vertical="center" wrapText="1"/>
    </xf>
    <xf numFmtId="0" fontId="27" fillId="11" borderId="24" xfId="4" applyFont="1" applyFill="1" applyBorder="1" applyAlignment="1" applyProtection="1">
      <alignment horizontal="left" vertical="center" wrapText="1"/>
    </xf>
    <xf numFmtId="0" fontId="27" fillId="11" borderId="26" xfId="4" applyFont="1" applyFill="1" applyBorder="1" applyAlignment="1" applyProtection="1">
      <alignment horizontal="left" vertical="center" wrapText="1"/>
    </xf>
    <xf numFmtId="0" fontId="33" fillId="0" borderId="0" xfId="4" applyFont="1" applyAlignment="1" applyProtection="1">
      <alignment vertical="center" wrapText="1"/>
    </xf>
    <xf numFmtId="0" fontId="25" fillId="0" borderId="0" xfId="4" applyFont="1" applyAlignment="1" applyProtection="1">
      <alignment vertical="center" wrapText="1"/>
    </xf>
    <xf numFmtId="0" fontId="25" fillId="0" borderId="0" xfId="4" applyFont="1" applyAlignment="1" applyProtection="1">
      <alignment horizontal="center" vertical="center" wrapText="1"/>
    </xf>
    <xf numFmtId="0" fontId="25" fillId="0" borderId="8" xfId="4" applyFont="1" applyBorder="1" applyAlignment="1" applyProtection="1">
      <alignment vertical="center" wrapText="1"/>
    </xf>
    <xf numFmtId="0" fontId="27" fillId="19" borderId="21" xfId="0" applyFont="1" applyFill="1" applyBorder="1" applyAlignment="1" applyProtection="1">
      <alignment horizontal="left" vertical="center" wrapText="1"/>
    </xf>
    <xf numFmtId="0" fontId="25" fillId="19" borderId="22" xfId="4" applyFont="1" applyFill="1" applyBorder="1" applyAlignment="1" applyProtection="1">
      <alignment vertical="center" wrapText="1"/>
    </xf>
    <xf numFmtId="0" fontId="25" fillId="19" borderId="22" xfId="4" applyFont="1" applyFill="1" applyBorder="1" applyAlignment="1" applyProtection="1">
      <alignment horizontal="center" vertical="center" wrapText="1"/>
    </xf>
    <xf numFmtId="0" fontId="33" fillId="19" borderId="22" xfId="4" applyFont="1" applyFill="1" applyBorder="1" applyAlignment="1" applyProtection="1">
      <alignment vertical="center" wrapText="1"/>
    </xf>
    <xf numFmtId="0" fontId="27" fillId="19" borderId="26" xfId="0" applyFont="1" applyFill="1" applyBorder="1" applyAlignment="1" applyProtection="1">
      <alignment horizontal="left" vertical="center" wrapText="1"/>
    </xf>
    <xf numFmtId="0" fontId="25" fillId="19" borderId="27" xfId="4" applyFont="1" applyFill="1" applyBorder="1" applyAlignment="1" applyProtection="1">
      <alignment vertical="center" wrapText="1"/>
    </xf>
    <xf numFmtId="0" fontId="25" fillId="19" borderId="27" xfId="4" applyFont="1" applyFill="1" applyBorder="1" applyAlignment="1" applyProtection="1">
      <alignment horizontal="center" vertical="center" wrapText="1"/>
    </xf>
    <xf numFmtId="0" fontId="29" fillId="19" borderId="21" xfId="4" applyFont="1" applyFill="1" applyBorder="1" applyAlignment="1" applyProtection="1">
      <alignment horizontal="left" vertical="center" wrapText="1"/>
    </xf>
    <xf numFmtId="0" fontId="25" fillId="19" borderId="23" xfId="4" applyFont="1" applyFill="1" applyBorder="1" applyAlignment="1" applyProtection="1">
      <alignment vertical="center" wrapText="1"/>
    </xf>
    <xf numFmtId="0" fontId="25" fillId="19" borderId="28" xfId="4" applyFont="1" applyFill="1" applyBorder="1" applyAlignment="1" applyProtection="1">
      <alignment vertical="center" wrapText="1"/>
    </xf>
    <xf numFmtId="0" fontId="23" fillId="19" borderId="22" xfId="4" applyFont="1" applyFill="1" applyBorder="1" applyAlignment="1" applyProtection="1">
      <alignment horizontal="center" vertical="center" wrapText="1"/>
    </xf>
    <xf numFmtId="0" fontId="23" fillId="19" borderId="27" xfId="4" applyFont="1" applyFill="1" applyBorder="1" applyAlignment="1" applyProtection="1">
      <alignment horizontal="center" vertical="center" wrapText="1"/>
    </xf>
    <xf numFmtId="164" fontId="25" fillId="19" borderId="23" xfId="8" applyNumberFormat="1" applyFont="1" applyFill="1" applyBorder="1" applyAlignment="1" applyProtection="1">
      <alignment horizontal="left" vertical="center" wrapText="1"/>
    </xf>
    <xf numFmtId="0" fontId="0" fillId="0" borderId="0" xfId="0" applyAlignment="1" applyProtection="1">
      <alignment horizontal="center"/>
    </xf>
    <xf numFmtId="164" fontId="25" fillId="19" borderId="18" xfId="8" applyNumberFormat="1" applyFont="1" applyFill="1" applyBorder="1" applyAlignment="1" applyProtection="1">
      <alignment horizontal="left" vertical="center" wrapText="1"/>
    </xf>
    <xf numFmtId="164" fontId="25" fillId="19" borderId="25" xfId="8" applyNumberFormat="1" applyFont="1" applyFill="1" applyBorder="1" applyAlignment="1" applyProtection="1">
      <alignment horizontal="left" vertical="center" wrapText="1"/>
    </xf>
    <xf numFmtId="164" fontId="25" fillId="19" borderId="19" xfId="8" applyNumberFormat="1" applyFont="1" applyFill="1" applyBorder="1" applyAlignment="1" applyProtection="1">
      <alignment horizontal="left" vertical="center" wrapText="1"/>
    </xf>
    <xf numFmtId="164" fontId="25" fillId="19" borderId="28" xfId="8" applyNumberFormat="1" applyFont="1" applyFill="1" applyBorder="1" applyAlignment="1" applyProtection="1">
      <alignment horizontal="left" vertical="center" wrapText="1"/>
    </xf>
    <xf numFmtId="164" fontId="25" fillId="19" borderId="20" xfId="8" applyNumberFormat="1" applyFont="1" applyFill="1" applyBorder="1" applyAlignment="1" applyProtection="1">
      <alignment horizontal="left" vertical="center" wrapText="1"/>
    </xf>
    <xf numFmtId="0" fontId="46" fillId="16" borderId="29" xfId="4" applyFont="1" applyFill="1" applyBorder="1" applyAlignment="1" applyProtection="1">
      <alignment horizontal="left" vertical="center" wrapText="1"/>
    </xf>
    <xf numFmtId="0" fontId="46" fillId="16" borderId="30" xfId="4" applyFont="1" applyFill="1" applyBorder="1" applyAlignment="1" applyProtection="1">
      <alignment horizontal="left" vertical="center" wrapText="1"/>
    </xf>
    <xf numFmtId="0" fontId="46" fillId="16" borderId="30" xfId="0" applyFont="1" applyFill="1" applyBorder="1" applyAlignment="1" applyProtection="1">
      <alignment horizontal="center" vertical="center" wrapText="1"/>
    </xf>
    <xf numFmtId="0" fontId="46" fillId="16" borderId="31" xfId="0" applyFont="1" applyFill="1" applyBorder="1" applyAlignment="1" applyProtection="1">
      <alignment horizontal="center" vertical="center" wrapText="1"/>
    </xf>
    <xf numFmtId="0" fontId="33" fillId="18" borderId="22" xfId="4" applyFont="1" applyFill="1" applyBorder="1" applyAlignment="1" applyProtection="1">
      <alignment vertical="center" wrapText="1"/>
    </xf>
    <xf numFmtId="44" fontId="23" fillId="18" borderId="22" xfId="8" applyFont="1" applyFill="1" applyBorder="1" applyAlignment="1" applyProtection="1">
      <alignment horizontal="center" vertical="center" wrapText="1"/>
    </xf>
    <xf numFmtId="0" fontId="23" fillId="18" borderId="22" xfId="7" applyNumberFormat="1" applyFont="1" applyFill="1" applyBorder="1" applyAlignment="1" applyProtection="1">
      <alignment horizontal="center" vertical="center" wrapText="1"/>
    </xf>
    <xf numFmtId="0" fontId="33" fillId="18" borderId="13" xfId="4" applyFont="1" applyFill="1" applyBorder="1" applyAlignment="1" applyProtection="1">
      <alignment vertical="center" wrapText="1"/>
    </xf>
    <xf numFmtId="0" fontId="23" fillId="18" borderId="13" xfId="7" applyNumberFormat="1" applyFont="1" applyFill="1" applyBorder="1" applyAlignment="1" applyProtection="1">
      <alignment horizontal="center" vertical="center" wrapText="1"/>
    </xf>
    <xf numFmtId="0" fontId="23" fillId="18" borderId="13" xfId="8" applyNumberFormat="1" applyFont="1" applyFill="1" applyBorder="1" applyAlignment="1" applyProtection="1">
      <alignment horizontal="center" vertical="center" wrapText="1"/>
    </xf>
    <xf numFmtId="0" fontId="32" fillId="18" borderId="13" xfId="4" applyFont="1" applyFill="1" applyBorder="1" applyAlignment="1" applyProtection="1">
      <alignment vertical="center" wrapText="1"/>
    </xf>
    <xf numFmtId="0" fontId="33" fillId="18" borderId="27" xfId="4" applyFont="1" applyFill="1" applyBorder="1" applyAlignment="1" applyProtection="1">
      <alignment vertical="center" wrapText="1"/>
    </xf>
    <xf numFmtId="0" fontId="23" fillId="18" borderId="27" xfId="7" applyNumberFormat="1" applyFont="1" applyFill="1" applyBorder="1" applyAlignment="1" applyProtection="1">
      <alignment horizontal="center" vertical="center" wrapText="1"/>
    </xf>
    <xf numFmtId="164" fontId="32" fillId="18" borderId="23" xfId="8" applyNumberFormat="1" applyFont="1" applyFill="1" applyBorder="1" applyAlignment="1" applyProtection="1">
      <alignment horizontal="left" vertical="center" wrapText="1"/>
    </xf>
    <xf numFmtId="164" fontId="32" fillId="18" borderId="18" xfId="8" applyNumberFormat="1" applyFont="1" applyFill="1" applyBorder="1" applyAlignment="1" applyProtection="1">
      <alignment horizontal="left" vertical="center" wrapText="1"/>
    </xf>
    <xf numFmtId="164" fontId="32" fillId="18" borderId="25" xfId="8" applyNumberFormat="1" applyFont="1" applyFill="1" applyBorder="1" applyAlignment="1" applyProtection="1">
      <alignment horizontal="left" vertical="center" wrapText="1"/>
    </xf>
    <xf numFmtId="164" fontId="32" fillId="18" borderId="19" xfId="8" applyNumberFormat="1" applyFont="1" applyFill="1" applyBorder="1" applyAlignment="1" applyProtection="1">
      <alignment horizontal="left" vertical="center" wrapText="1"/>
    </xf>
    <xf numFmtId="164" fontId="32" fillId="18" borderId="28" xfId="8" applyNumberFormat="1" applyFont="1" applyFill="1" applyBorder="1" applyAlignment="1" applyProtection="1">
      <alignment horizontal="left" vertical="center" wrapText="1"/>
    </xf>
    <xf numFmtId="164" fontId="32" fillId="18" borderId="20" xfId="8" applyNumberFormat="1" applyFont="1" applyFill="1" applyBorder="1" applyAlignment="1" applyProtection="1">
      <alignment horizontal="left" vertical="center" wrapText="1"/>
    </xf>
    <xf numFmtId="0" fontId="44" fillId="0" borderId="0" xfId="0" applyFont="1" applyAlignment="1" applyProtection="1">
      <alignment horizontal="left" vertical="center" wrapText="1"/>
    </xf>
    <xf numFmtId="0" fontId="43" fillId="0" borderId="0" xfId="0" applyFont="1" applyAlignment="1" applyProtection="1">
      <alignment horizontal="center" vertical="center" wrapText="1"/>
    </xf>
    <xf numFmtId="0" fontId="23" fillId="0" borderId="0" xfId="4" applyFont="1" applyAlignment="1" applyProtection="1">
      <alignment horizontal="center" vertical="center" wrapText="1"/>
    </xf>
    <xf numFmtId="0" fontId="23" fillId="0" borderId="8" xfId="4" applyFont="1" applyBorder="1" applyAlignment="1" applyProtection="1">
      <alignment horizontal="center" vertical="center" wrapText="1"/>
    </xf>
    <xf numFmtId="0" fontId="31" fillId="16" borderId="21" xfId="4" applyFont="1" applyFill="1" applyBorder="1" applyAlignment="1" applyProtection="1">
      <alignment vertical="center" wrapText="1"/>
    </xf>
    <xf numFmtId="0" fontId="31" fillId="16" borderId="22" xfId="4" applyFont="1" applyFill="1" applyBorder="1" applyAlignment="1" applyProtection="1">
      <alignment vertical="center" wrapText="1"/>
    </xf>
    <xf numFmtId="0" fontId="31" fillId="16" borderId="22" xfId="4" applyFont="1" applyFill="1" applyBorder="1" applyAlignment="1" applyProtection="1">
      <alignment horizontal="center" vertical="center" wrapText="1"/>
    </xf>
    <xf numFmtId="0" fontId="31" fillId="16" borderId="23" xfId="4" applyFont="1" applyFill="1" applyBorder="1" applyAlignment="1" applyProtection="1">
      <alignment horizontal="center" vertical="center" wrapText="1"/>
    </xf>
    <xf numFmtId="0" fontId="33" fillId="18" borderId="13" xfId="4" applyFont="1" applyFill="1" applyBorder="1" applyAlignment="1" applyProtection="1">
      <alignment horizontal="center" vertical="center" wrapText="1"/>
    </xf>
    <xf numFmtId="0" fontId="33" fillId="18" borderId="25" xfId="4" applyFont="1" applyFill="1" applyBorder="1" applyAlignment="1" applyProtection="1">
      <alignment vertical="center" wrapText="1"/>
    </xf>
    <xf numFmtId="0" fontId="23" fillId="18" borderId="13" xfId="10" applyFont="1" applyFill="1" applyBorder="1" applyAlignment="1" applyProtection="1">
      <alignment vertical="center"/>
    </xf>
    <xf numFmtId="0" fontId="23" fillId="18" borderId="13" xfId="10" applyFont="1" applyFill="1" applyBorder="1" applyAlignment="1" applyProtection="1">
      <alignment horizontal="center" vertical="center"/>
    </xf>
    <xf numFmtId="0" fontId="23" fillId="18" borderId="58" xfId="10" applyFont="1" applyFill="1" applyBorder="1" applyAlignment="1" applyProtection="1">
      <alignment horizontal="center" vertical="center"/>
    </xf>
    <xf numFmtId="0" fontId="33" fillId="18" borderId="58" xfId="4" applyFont="1" applyFill="1" applyBorder="1" applyAlignment="1" applyProtection="1">
      <alignment vertical="center" wrapText="1"/>
    </xf>
    <xf numFmtId="0" fontId="23" fillId="18" borderId="27" xfId="10" applyFont="1" applyFill="1" applyBorder="1" applyAlignment="1" applyProtection="1">
      <alignment horizontal="left" vertical="center" wrapText="1"/>
    </xf>
    <xf numFmtId="0" fontId="23" fillId="18" borderId="27" xfId="10" applyFont="1" applyFill="1" applyBorder="1" applyAlignment="1" applyProtection="1">
      <alignment horizontal="center" vertical="center" wrapText="1"/>
    </xf>
    <xf numFmtId="164" fontId="32" fillId="11" borderId="23" xfId="8" applyNumberFormat="1" applyFont="1" applyFill="1" applyBorder="1" applyAlignment="1" applyProtection="1">
      <alignment horizontal="left" vertical="center" wrapText="1"/>
    </xf>
    <xf numFmtId="164" fontId="32" fillId="6" borderId="0" xfId="8" applyNumberFormat="1" applyFont="1" applyFill="1" applyBorder="1" applyAlignment="1" applyProtection="1">
      <alignment horizontal="left" vertical="center" wrapText="1"/>
    </xf>
    <xf numFmtId="164" fontId="32" fillId="11" borderId="18" xfId="8" applyNumberFormat="1" applyFont="1" applyFill="1" applyBorder="1" applyAlignment="1" applyProtection="1">
      <alignment horizontal="left" vertical="center" wrapText="1"/>
    </xf>
    <xf numFmtId="164" fontId="32" fillId="11" borderId="25" xfId="8" applyNumberFormat="1" applyFont="1" applyFill="1" applyBorder="1" applyAlignment="1" applyProtection="1">
      <alignment horizontal="left" vertical="center" wrapText="1"/>
    </xf>
    <xf numFmtId="164" fontId="32" fillId="11" borderId="19" xfId="8" applyNumberFormat="1" applyFont="1" applyFill="1" applyBorder="1" applyAlignment="1" applyProtection="1">
      <alignment horizontal="left" vertical="center" wrapText="1"/>
    </xf>
    <xf numFmtId="164" fontId="32" fillId="11" borderId="28" xfId="8" applyNumberFormat="1" applyFont="1" applyFill="1" applyBorder="1" applyAlignment="1" applyProtection="1">
      <alignment horizontal="left" vertical="center" wrapText="1"/>
    </xf>
    <xf numFmtId="164" fontId="32" fillId="11" borderId="20" xfId="8" applyNumberFormat="1" applyFont="1" applyFill="1" applyBorder="1" applyAlignment="1" applyProtection="1">
      <alignment horizontal="left" vertical="center" wrapText="1"/>
    </xf>
    <xf numFmtId="0" fontId="25" fillId="11" borderId="18" xfId="0" applyFont="1" applyFill="1" applyBorder="1" applyAlignment="1" applyProtection="1">
      <alignment horizontal="left" vertical="center" wrapText="1"/>
    </xf>
    <xf numFmtId="0" fontId="25" fillId="11" borderId="20" xfId="0" applyFont="1" applyFill="1" applyBorder="1" applyAlignment="1" applyProtection="1">
      <alignment horizontal="left" vertical="center" wrapText="1"/>
    </xf>
    <xf numFmtId="0" fontId="45" fillId="6" borderId="14" xfId="4" applyFont="1" applyFill="1" applyBorder="1" applyAlignment="1" applyProtection="1">
      <alignment vertical="center" wrapText="1"/>
    </xf>
    <xf numFmtId="0" fontId="45" fillId="6" borderId="15" xfId="4" applyFont="1" applyFill="1" applyBorder="1" applyAlignment="1" applyProtection="1">
      <alignment vertical="center" wrapText="1"/>
    </xf>
    <xf numFmtId="0" fontId="45" fillId="6" borderId="17" xfId="4" applyFont="1" applyFill="1" applyBorder="1" applyAlignment="1" applyProtection="1">
      <alignment horizontal="left" vertical="center" wrapText="1"/>
    </xf>
    <xf numFmtId="0" fontId="23" fillId="0" borderId="0" xfId="4" applyFont="1" applyAlignment="1" applyProtection="1">
      <alignment vertical="center" wrapText="1"/>
      <protection locked="0"/>
    </xf>
    <xf numFmtId="0" fontId="23" fillId="0" borderId="0" xfId="4" applyFont="1" applyAlignment="1" applyProtection="1">
      <alignment horizontal="left" vertical="center"/>
      <protection locked="0"/>
    </xf>
    <xf numFmtId="44" fontId="32" fillId="0" borderId="13" xfId="5" applyFont="1" applyFill="1" applyBorder="1" applyAlignment="1" applyProtection="1">
      <alignment horizontal="center" vertical="center" wrapText="1"/>
      <protection locked="0"/>
    </xf>
    <xf numFmtId="44" fontId="32" fillId="0" borderId="58" xfId="5" applyFont="1" applyFill="1" applyBorder="1" applyAlignment="1" applyProtection="1">
      <alignment horizontal="center" vertical="center" wrapText="1"/>
      <protection locked="0"/>
    </xf>
    <xf numFmtId="44" fontId="32" fillId="0" borderId="27" xfId="5" applyFont="1" applyFill="1" applyBorder="1" applyAlignment="1" applyProtection="1">
      <alignment horizontal="center" vertical="center" wrapText="1"/>
      <protection locked="0"/>
    </xf>
    <xf numFmtId="44" fontId="32" fillId="0" borderId="25" xfId="5" applyFont="1" applyFill="1" applyBorder="1" applyAlignment="1" applyProtection="1">
      <alignment horizontal="center" vertical="center" wrapText="1"/>
      <protection locked="0"/>
    </xf>
    <xf numFmtId="0" fontId="24" fillId="0" borderId="2" xfId="0" applyFont="1" applyBorder="1" applyAlignment="1" applyProtection="1">
      <alignment horizontal="left" vertical="center" wrapText="1"/>
    </xf>
    <xf numFmtId="0" fontId="24" fillId="0" borderId="5" xfId="0" applyFont="1" applyBorder="1" applyAlignment="1" applyProtection="1">
      <alignment horizontal="left" vertical="center" wrapText="1"/>
    </xf>
    <xf numFmtId="0" fontId="24" fillId="0" borderId="3" xfId="0" applyFont="1" applyBorder="1" applyAlignment="1" applyProtection="1">
      <alignment horizontal="left" vertical="center" wrapText="1"/>
    </xf>
    <xf numFmtId="0" fontId="30" fillId="0" borderId="2" xfId="0" applyFont="1" applyBorder="1" applyAlignment="1" applyProtection="1">
      <alignment horizontal="left" vertical="center" wrapText="1"/>
    </xf>
    <xf numFmtId="0" fontId="30" fillId="0" borderId="5" xfId="0" applyFont="1" applyBorder="1" applyAlignment="1" applyProtection="1">
      <alignment horizontal="left" vertical="center" wrapText="1"/>
    </xf>
    <xf numFmtId="0" fontId="30" fillId="0" borderId="3" xfId="0" applyFont="1" applyBorder="1" applyAlignment="1" applyProtection="1">
      <alignment horizontal="left" vertical="center" wrapText="1"/>
    </xf>
    <xf numFmtId="0" fontId="23" fillId="0" borderId="16" xfId="0" applyFont="1" applyBorder="1" applyAlignment="1" applyProtection="1">
      <alignment horizontal="left" vertical="top" wrapText="1"/>
    </xf>
    <xf numFmtId="0" fontId="23" fillId="0" borderId="0" xfId="0" applyFont="1" applyAlignment="1" applyProtection="1">
      <alignment horizontal="left" vertical="top" wrapText="1"/>
    </xf>
    <xf numFmtId="0" fontId="23" fillId="0" borderId="8" xfId="0" applyFont="1" applyBorder="1" applyAlignment="1" applyProtection="1">
      <alignment horizontal="left" vertical="top" wrapText="1"/>
    </xf>
    <xf numFmtId="0" fontId="42" fillId="0" borderId="51" xfId="0" applyFont="1" applyBorder="1" applyAlignment="1" applyProtection="1">
      <alignment horizontal="left" vertical="center" wrapText="1"/>
    </xf>
    <xf numFmtId="0" fontId="42" fillId="0" borderId="4" xfId="0" applyFont="1" applyBorder="1" applyAlignment="1" applyProtection="1">
      <alignment horizontal="left" vertical="center" wrapText="1"/>
    </xf>
    <xf numFmtId="0" fontId="42" fillId="0" borderId="7" xfId="0" applyFont="1" applyBorder="1" applyAlignment="1" applyProtection="1">
      <alignment horizontal="left" vertical="center" wrapText="1"/>
    </xf>
    <xf numFmtId="44" fontId="25" fillId="0" borderId="13" xfId="5" applyFont="1" applyFill="1" applyBorder="1" applyAlignment="1" applyProtection="1">
      <alignment horizontal="center" vertical="center" wrapText="1"/>
      <protection locked="0"/>
    </xf>
    <xf numFmtId="164" fontId="25" fillId="10" borderId="27" xfId="8" applyNumberFormat="1" applyFont="1" applyFill="1" applyBorder="1" applyAlignment="1" applyProtection="1">
      <alignment horizontal="left" vertical="center" wrapText="1"/>
    </xf>
    <xf numFmtId="0" fontId="23" fillId="10" borderId="13" xfId="0" applyFont="1" applyFill="1" applyBorder="1" applyAlignment="1" applyProtection="1">
      <alignment horizontal="left" vertical="center" wrapText="1"/>
    </xf>
    <xf numFmtId="0" fontId="23" fillId="6" borderId="11" xfId="0" applyFont="1" applyFill="1" applyBorder="1" applyAlignment="1" applyProtection="1">
      <alignment horizontal="left" vertical="center" wrapText="1"/>
    </xf>
    <xf numFmtId="0" fontId="23" fillId="6" borderId="16" xfId="0" applyFont="1" applyFill="1" applyBorder="1" applyAlignment="1" applyProtection="1">
      <alignment horizontal="left" vertical="center" wrapText="1"/>
    </xf>
    <xf numFmtId="0" fontId="23" fillId="10" borderId="27" xfId="0" applyFont="1" applyFill="1" applyBorder="1" applyAlignment="1" applyProtection="1">
      <alignment horizontal="left" vertical="center" wrapText="1"/>
    </xf>
    <xf numFmtId="0" fontId="33" fillId="10" borderId="13" xfId="0" applyFont="1" applyFill="1" applyBorder="1" applyAlignment="1" applyProtection="1">
      <alignment horizontal="left" vertical="center" wrapText="1"/>
    </xf>
    <xf numFmtId="49" fontId="32" fillId="0" borderId="22" xfId="8" applyNumberFormat="1" applyFont="1" applyFill="1" applyBorder="1" applyAlignment="1" applyProtection="1">
      <alignment horizontal="center" vertical="center" wrapText="1"/>
      <protection locked="0"/>
    </xf>
    <xf numFmtId="164" fontId="25" fillId="10" borderId="28" xfId="8" applyNumberFormat="1" applyFont="1" applyFill="1" applyBorder="1" applyAlignment="1" applyProtection="1">
      <alignment horizontal="left" vertical="center" wrapText="1"/>
    </xf>
    <xf numFmtId="0" fontId="32" fillId="11" borderId="24" xfId="0" applyFont="1" applyFill="1" applyBorder="1" applyAlignment="1" applyProtection="1">
      <alignment horizontal="left" vertical="center" wrapText="1"/>
    </xf>
    <xf numFmtId="49" fontId="32" fillId="0" borderId="23" xfId="8" applyNumberFormat="1" applyFont="1" applyFill="1" applyBorder="1" applyAlignment="1" applyProtection="1">
      <alignment horizontal="center" vertical="center" wrapText="1"/>
      <protection locked="0"/>
    </xf>
    <xf numFmtId="44" fontId="25" fillId="0" borderId="25" xfId="5" applyFont="1" applyFill="1" applyBorder="1" applyAlignment="1" applyProtection="1">
      <alignment horizontal="center" vertical="center" wrapText="1"/>
      <protection locked="0"/>
    </xf>
    <xf numFmtId="164" fontId="25" fillId="10" borderId="13" xfId="8" applyNumberFormat="1" applyFont="1" applyFill="1" applyBorder="1" applyAlignment="1" applyProtection="1">
      <alignment horizontal="left" vertical="center" wrapText="1"/>
    </xf>
    <xf numFmtId="164" fontId="25" fillId="10" borderId="25" xfId="8" applyNumberFormat="1" applyFont="1" applyFill="1" applyBorder="1" applyAlignment="1" applyProtection="1">
      <alignment horizontal="left" vertical="center" wrapText="1"/>
    </xf>
    <xf numFmtId="0" fontId="29" fillId="10" borderId="36" xfId="0" applyFont="1" applyFill="1" applyBorder="1" applyAlignment="1" applyProtection="1">
      <alignment horizontal="center" vertical="center" wrapText="1"/>
    </xf>
    <xf numFmtId="0" fontId="33" fillId="10" borderId="33" xfId="0" applyFont="1" applyFill="1" applyBorder="1" applyAlignment="1" applyProtection="1">
      <alignment horizontal="left" vertical="center" wrapText="1"/>
    </xf>
    <xf numFmtId="0" fontId="23" fillId="10" borderId="13" xfId="0" quotePrefix="1" applyFont="1" applyFill="1" applyBorder="1" applyAlignment="1" applyProtection="1">
      <alignment horizontal="left" vertical="center" wrapText="1"/>
    </xf>
    <xf numFmtId="0" fontId="23" fillId="6" borderId="8" xfId="0" applyFont="1" applyFill="1" applyBorder="1" applyAlignment="1" applyProtection="1">
      <alignment horizontal="left" vertical="center" wrapText="1"/>
    </xf>
    <xf numFmtId="0" fontId="33" fillId="10" borderId="25" xfId="0" applyFont="1" applyFill="1" applyBorder="1" applyAlignment="1" applyProtection="1">
      <alignment horizontal="left" vertical="center" wrapText="1"/>
    </xf>
    <xf numFmtId="0" fontId="23" fillId="10" borderId="25" xfId="0" applyFont="1" applyFill="1" applyBorder="1" applyAlignment="1" applyProtection="1">
      <alignment horizontal="left" vertical="center" wrapText="1"/>
    </xf>
    <xf numFmtId="0" fontId="23" fillId="10" borderId="28" xfId="0" applyFont="1" applyFill="1" applyBorder="1" applyAlignment="1" applyProtection="1">
      <alignment horizontal="left" vertical="center" wrapText="1"/>
    </xf>
    <xf numFmtId="0" fontId="46" fillId="13" borderId="36" xfId="0" applyFont="1" applyFill="1" applyBorder="1" applyAlignment="1" applyProtection="1">
      <alignment horizontal="left" vertical="center" wrapText="1"/>
    </xf>
    <xf numFmtId="0" fontId="46" fillId="13" borderId="37" xfId="0" applyFont="1" applyFill="1" applyBorder="1" applyAlignment="1" applyProtection="1">
      <alignment horizontal="left" vertical="center" wrapText="1"/>
    </xf>
    <xf numFmtId="0" fontId="33" fillId="10" borderId="34" xfId="0" applyFont="1" applyFill="1" applyBorder="1" applyAlignment="1" applyProtection="1">
      <alignment horizontal="left" vertical="center" wrapText="1"/>
    </xf>
    <xf numFmtId="0" fontId="23" fillId="10" borderId="33" xfId="0" applyFont="1" applyFill="1" applyBorder="1" applyAlignment="1" applyProtection="1">
      <alignment horizontal="left" vertical="center" wrapText="1"/>
    </xf>
    <xf numFmtId="49" fontId="25" fillId="0" borderId="22" xfId="8" applyNumberFormat="1" applyFont="1" applyFill="1" applyBorder="1" applyAlignment="1" applyProtection="1">
      <alignment horizontal="center" vertical="center" wrapText="1"/>
      <protection locked="0"/>
    </xf>
    <xf numFmtId="44" fontId="32" fillId="6" borderId="13" xfId="5" applyFont="1" applyFill="1" applyBorder="1" applyAlignment="1" applyProtection="1">
      <alignment horizontal="center" vertical="center" wrapText="1"/>
      <protection locked="0"/>
    </xf>
    <xf numFmtId="0" fontId="33" fillId="18" borderId="13" xfId="7" applyNumberFormat="1" applyFont="1" applyFill="1" applyBorder="1" applyAlignment="1" applyProtection="1">
      <alignment horizontal="center" vertical="center" wrapText="1"/>
    </xf>
    <xf numFmtId="44" fontId="32" fillId="6" borderId="13" xfId="5" applyFont="1" applyFill="1" applyBorder="1" applyAlignment="1" applyProtection="1">
      <alignment horizontal="right" vertical="center" wrapText="1"/>
      <protection locked="0"/>
    </xf>
    <xf numFmtId="0" fontId="29" fillId="20" borderId="24" xfId="0" applyFont="1" applyFill="1" applyBorder="1" applyAlignment="1" applyProtection="1">
      <alignment horizontal="left" vertical="center" wrapText="1"/>
    </xf>
    <xf numFmtId="0" fontId="33" fillId="18" borderId="13" xfId="0" applyFont="1" applyFill="1" applyBorder="1" applyAlignment="1" applyProtection="1">
      <alignment horizontal="left" vertical="center" wrapText="1"/>
    </xf>
    <xf numFmtId="0" fontId="52" fillId="6" borderId="17" xfId="0" applyFont="1" applyFill="1" applyBorder="1" applyAlignment="1" applyProtection="1">
      <alignment horizontal="left" vertical="center" wrapText="1"/>
    </xf>
    <xf numFmtId="0" fontId="52" fillId="6" borderId="14" xfId="0" applyFont="1" applyFill="1" applyBorder="1" applyAlignment="1" applyProtection="1">
      <alignment horizontal="left" vertical="center" wrapText="1"/>
    </xf>
    <xf numFmtId="0" fontId="27" fillId="20" borderId="24" xfId="0" applyFont="1" applyFill="1" applyBorder="1" applyAlignment="1" applyProtection="1">
      <alignment horizontal="left" vertical="center" wrapText="1"/>
    </xf>
    <xf numFmtId="0" fontId="27" fillId="20" borderId="26" xfId="0" applyFont="1" applyFill="1" applyBorder="1" applyAlignment="1" applyProtection="1">
      <alignment horizontal="left" vertical="center" wrapText="1"/>
    </xf>
    <xf numFmtId="0" fontId="35" fillId="6" borderId="29" xfId="0" applyFont="1" applyFill="1" applyBorder="1" applyAlignment="1" applyProtection="1">
      <alignment horizontal="left" vertical="center" wrapText="1"/>
    </xf>
    <xf numFmtId="0" fontId="35" fillId="6" borderId="30" xfId="0" applyFont="1" applyFill="1" applyBorder="1" applyAlignment="1" applyProtection="1">
      <alignment horizontal="left" vertical="center" wrapText="1"/>
    </xf>
    <xf numFmtId="0" fontId="35" fillId="6" borderId="31" xfId="0" applyFont="1" applyFill="1" applyBorder="1" applyAlignment="1" applyProtection="1">
      <alignment horizontal="left" vertical="center" wrapText="1"/>
    </xf>
    <xf numFmtId="0" fontId="31" fillId="14" borderId="26" xfId="0" applyFont="1" applyFill="1" applyBorder="1" applyAlignment="1" applyProtection="1">
      <alignment horizontal="right" vertical="center" wrapText="1"/>
    </xf>
    <xf numFmtId="0" fontId="31" fillId="14" borderId="27" xfId="0" applyFont="1" applyFill="1" applyBorder="1" applyAlignment="1" applyProtection="1">
      <alignment horizontal="right" vertical="center" wrapText="1"/>
    </xf>
    <xf numFmtId="0" fontId="31" fillId="14" borderId="21" xfId="0" applyFont="1" applyFill="1" applyBorder="1" applyAlignment="1" applyProtection="1">
      <alignment horizontal="right" vertical="center" wrapText="1"/>
    </xf>
    <xf numFmtId="0" fontId="31" fillId="14" borderId="22" xfId="0" applyFont="1" applyFill="1" applyBorder="1" applyAlignment="1" applyProtection="1">
      <alignment horizontal="right" vertical="center" wrapText="1"/>
    </xf>
    <xf numFmtId="0" fontId="31" fillId="14" borderId="24" xfId="0" applyFont="1" applyFill="1" applyBorder="1" applyAlignment="1" applyProtection="1">
      <alignment horizontal="right" vertical="center" wrapText="1"/>
    </xf>
    <xf numFmtId="0" fontId="31" fillId="14" borderId="13" xfId="0" applyFont="1" applyFill="1" applyBorder="1" applyAlignment="1" applyProtection="1">
      <alignment horizontal="right" vertical="center" wrapText="1"/>
    </xf>
    <xf numFmtId="0" fontId="29" fillId="10" borderId="37" xfId="0" applyFont="1" applyFill="1" applyBorder="1" applyAlignment="1" applyProtection="1">
      <alignment horizontal="center" vertical="center" wrapText="1"/>
    </xf>
    <xf numFmtId="0" fontId="29" fillId="10" borderId="17" xfId="4" applyFont="1" applyFill="1" applyBorder="1" applyAlignment="1" applyProtection="1">
      <alignment horizontal="center" vertical="center" wrapText="1"/>
    </xf>
    <xf numFmtId="0" fontId="29" fillId="10" borderId="14" xfId="4" applyFont="1" applyFill="1" applyBorder="1" applyAlignment="1" applyProtection="1">
      <alignment horizontal="center" vertical="center" wrapText="1"/>
    </xf>
    <xf numFmtId="0" fontId="29" fillId="10" borderId="47" xfId="4" applyFont="1" applyFill="1" applyBorder="1" applyAlignment="1" applyProtection="1">
      <alignment horizontal="center" vertical="center" wrapText="1"/>
    </xf>
    <xf numFmtId="0" fontId="29" fillId="10" borderId="15" xfId="4" applyFont="1" applyFill="1" applyBorder="1" applyAlignment="1" applyProtection="1">
      <alignment horizontal="center" vertical="center" wrapText="1"/>
    </xf>
    <xf numFmtId="0" fontId="23" fillId="19" borderId="22" xfId="7" applyNumberFormat="1" applyFont="1" applyFill="1" applyBorder="1" applyAlignment="1" applyProtection="1">
      <alignment horizontal="center" vertical="center" wrapText="1"/>
    </xf>
    <xf numFmtId="0" fontId="23" fillId="19" borderId="27" xfId="7" applyNumberFormat="1" applyFont="1" applyFill="1" applyBorder="1" applyAlignment="1" applyProtection="1">
      <alignment horizontal="center" vertical="center" wrapText="1"/>
    </xf>
    <xf numFmtId="44" fontId="32" fillId="0" borderId="22" xfId="5" applyFont="1" applyFill="1" applyBorder="1" applyAlignment="1" applyProtection="1">
      <alignment horizontal="center" vertical="center" wrapText="1"/>
      <protection locked="0"/>
    </xf>
    <xf numFmtId="44" fontId="32" fillId="0" borderId="27" xfId="5" applyFont="1" applyFill="1" applyBorder="1" applyAlignment="1" applyProtection="1">
      <alignment horizontal="center" vertical="center" wrapText="1"/>
      <protection locked="0"/>
    </xf>
    <xf numFmtId="0" fontId="29" fillId="18" borderId="21" xfId="4" applyFont="1" applyFill="1" applyBorder="1" applyAlignment="1" applyProtection="1">
      <alignment horizontal="left" vertical="center" wrapText="1"/>
    </xf>
    <xf numFmtId="0" fontId="29" fillId="18" borderId="24" xfId="4" applyFont="1" applyFill="1" applyBorder="1" applyAlignment="1" applyProtection="1">
      <alignment horizontal="left" vertical="center" wrapText="1"/>
    </xf>
    <xf numFmtId="0" fontId="29" fillId="18" borderId="26" xfId="4" applyFont="1" applyFill="1" applyBorder="1" applyAlignment="1" applyProtection="1">
      <alignment horizontal="left" vertical="center" wrapText="1"/>
    </xf>
    <xf numFmtId="0" fontId="29" fillId="10" borderId="36" xfId="4" applyFont="1" applyFill="1" applyBorder="1" applyAlignment="1" applyProtection="1">
      <alignment horizontal="center" vertical="center" wrapText="1"/>
    </xf>
    <xf numFmtId="44" fontId="32" fillId="0" borderId="13" xfId="5" applyFont="1" applyFill="1" applyBorder="1" applyAlignment="1" applyProtection="1">
      <alignment horizontal="center" vertical="center" wrapText="1"/>
      <protection locked="0"/>
    </xf>
    <xf numFmtId="164" fontId="32" fillId="10" borderId="17" xfId="8" applyNumberFormat="1" applyFont="1" applyFill="1" applyBorder="1" applyAlignment="1" applyProtection="1">
      <alignment horizontal="center" vertical="center" wrapText="1"/>
    </xf>
    <xf numFmtId="164" fontId="32" fillId="10" borderId="14" xfId="8" applyNumberFormat="1" applyFont="1" applyFill="1" applyBorder="1" applyAlignment="1" applyProtection="1">
      <alignment horizontal="center" vertical="center" wrapText="1"/>
    </xf>
    <xf numFmtId="164" fontId="32" fillId="10" borderId="15" xfId="8" applyNumberFormat="1" applyFont="1" applyFill="1" applyBorder="1" applyAlignment="1" applyProtection="1">
      <alignment horizontal="center" vertical="center" wrapText="1"/>
    </xf>
    <xf numFmtId="164" fontId="32" fillId="10" borderId="13" xfId="8" applyNumberFormat="1" applyFont="1" applyFill="1" applyBorder="1" applyAlignment="1" applyProtection="1">
      <alignment horizontal="center" vertical="center" wrapText="1"/>
    </xf>
    <xf numFmtId="164" fontId="32" fillId="10" borderId="27" xfId="8" applyNumberFormat="1" applyFont="1" applyFill="1" applyBorder="1" applyAlignment="1" applyProtection="1">
      <alignment horizontal="center" vertical="center" wrapText="1"/>
    </xf>
    <xf numFmtId="44" fontId="32" fillId="0" borderId="25" xfId="5" applyFont="1" applyFill="1" applyBorder="1" applyAlignment="1" applyProtection="1">
      <alignment horizontal="center" vertical="center" wrapText="1"/>
      <protection locked="0"/>
    </xf>
    <xf numFmtId="164" fontId="32" fillId="10" borderId="47" xfId="8" applyNumberFormat="1" applyFont="1" applyFill="1" applyBorder="1" applyAlignment="1" applyProtection="1">
      <alignment horizontal="center" vertical="center" wrapText="1"/>
    </xf>
    <xf numFmtId="164" fontId="32" fillId="10" borderId="25" xfId="8" applyNumberFormat="1" applyFont="1" applyFill="1" applyBorder="1" applyAlignment="1" applyProtection="1">
      <alignment horizontal="center" vertical="center" wrapText="1"/>
    </xf>
    <xf numFmtId="0" fontId="33" fillId="10" borderId="13" xfId="4" quotePrefix="1" applyFont="1" applyFill="1" applyBorder="1" applyAlignment="1" applyProtection="1">
      <alignment horizontal="left" vertical="center" wrapText="1"/>
    </xf>
    <xf numFmtId="0" fontId="33" fillId="10" borderId="25" xfId="4" quotePrefix="1" applyFont="1" applyFill="1" applyBorder="1" applyAlignment="1" applyProtection="1">
      <alignment horizontal="left" vertical="center" wrapText="1"/>
    </xf>
    <xf numFmtId="0" fontId="33" fillId="10" borderId="27" xfId="4" quotePrefix="1" applyFont="1" applyFill="1" applyBorder="1" applyAlignment="1" applyProtection="1">
      <alignment horizontal="left" vertical="center" wrapText="1"/>
    </xf>
    <xf numFmtId="0" fontId="33" fillId="10" borderId="28" xfId="4" quotePrefix="1" applyFont="1" applyFill="1" applyBorder="1" applyAlignment="1" applyProtection="1">
      <alignment horizontal="left" vertical="center" wrapText="1"/>
    </xf>
    <xf numFmtId="0" fontId="29" fillId="10" borderId="37" xfId="4" applyFont="1" applyFill="1" applyBorder="1" applyAlignment="1" applyProtection="1">
      <alignment horizontal="center" vertical="center" wrapText="1"/>
    </xf>
    <xf numFmtId="0" fontId="33" fillId="21" borderId="13" xfId="4" quotePrefix="1" applyFont="1" applyFill="1" applyBorder="1" applyAlignment="1" applyProtection="1">
      <alignment horizontal="left" vertical="center" wrapText="1"/>
    </xf>
    <xf numFmtId="0" fontId="33" fillId="21" borderId="25" xfId="4" quotePrefix="1" applyFont="1" applyFill="1" applyBorder="1" applyAlignment="1" applyProtection="1">
      <alignment horizontal="left" vertical="center" wrapText="1"/>
    </xf>
    <xf numFmtId="0" fontId="33" fillId="21" borderId="17" xfId="4" quotePrefix="1" applyFont="1" applyFill="1" applyBorder="1" applyAlignment="1" applyProtection="1">
      <alignment horizontal="left" vertical="center" wrapText="1"/>
    </xf>
    <xf numFmtId="0" fontId="33" fillId="21" borderId="14" xfId="4" quotePrefix="1" applyFont="1" applyFill="1" applyBorder="1" applyAlignment="1" applyProtection="1">
      <alignment horizontal="left" vertical="center" wrapText="1"/>
    </xf>
    <xf numFmtId="0" fontId="33" fillId="21" borderId="47" xfId="4" quotePrefix="1" applyFont="1" applyFill="1" applyBorder="1" applyAlignment="1" applyProtection="1">
      <alignment horizontal="left" vertical="center" wrapText="1"/>
    </xf>
    <xf numFmtId="0" fontId="33" fillId="21" borderId="33" xfId="4" quotePrefix="1" applyFont="1" applyFill="1" applyBorder="1" applyAlignment="1" applyProtection="1">
      <alignment horizontal="left" vertical="center" wrapText="1"/>
    </xf>
    <xf numFmtId="0" fontId="33" fillId="21" borderId="34" xfId="4" quotePrefix="1" applyFont="1" applyFill="1" applyBorder="1" applyAlignment="1" applyProtection="1">
      <alignment horizontal="left" vertical="center" wrapText="1"/>
    </xf>
    <xf numFmtId="0" fontId="33" fillId="21" borderId="15" xfId="4" quotePrefix="1" applyFont="1" applyFill="1" applyBorder="1" applyAlignment="1" applyProtection="1">
      <alignment horizontal="left" vertical="center" wrapText="1"/>
    </xf>
    <xf numFmtId="0" fontId="35" fillId="6" borderId="2" xfId="0" applyFont="1" applyFill="1" applyBorder="1" applyAlignment="1" applyProtection="1">
      <alignment horizontal="left" vertical="center" wrapText="1"/>
    </xf>
    <xf numFmtId="0" fontId="35" fillId="6" borderId="5" xfId="0" applyFont="1" applyFill="1" applyBorder="1" applyAlignment="1" applyProtection="1">
      <alignment horizontal="left" vertical="center" wrapText="1"/>
    </xf>
    <xf numFmtId="0" fontId="35" fillId="6" borderId="3" xfId="0" applyFont="1" applyFill="1" applyBorder="1" applyAlignment="1" applyProtection="1">
      <alignment horizontal="left" vertical="center" wrapText="1"/>
    </xf>
    <xf numFmtId="0" fontId="25" fillId="19" borderId="38" xfId="0" applyFont="1" applyFill="1" applyBorder="1" applyAlignment="1" applyProtection="1">
      <alignment horizontal="right" vertical="center" wrapText="1"/>
    </xf>
    <xf numFmtId="0" fontId="25" fillId="19" borderId="39" xfId="0" applyFont="1" applyFill="1" applyBorder="1" applyAlignment="1" applyProtection="1">
      <alignment horizontal="right" vertical="center" wrapText="1"/>
    </xf>
    <xf numFmtId="0" fontId="25" fillId="19" borderId="40" xfId="0" applyFont="1" applyFill="1" applyBorder="1" applyAlignment="1" applyProtection="1">
      <alignment horizontal="right" vertical="center" wrapText="1"/>
    </xf>
    <xf numFmtId="0" fontId="25" fillId="19" borderId="41" xfId="0" applyFont="1" applyFill="1" applyBorder="1" applyAlignment="1" applyProtection="1">
      <alignment horizontal="right" vertical="center" wrapText="1"/>
    </xf>
    <xf numFmtId="0" fontId="25" fillId="19" borderId="14" xfId="0" applyFont="1" applyFill="1" applyBorder="1" applyAlignment="1" applyProtection="1">
      <alignment horizontal="right" vertical="center" wrapText="1"/>
    </xf>
    <xf numFmtId="0" fontId="25" fillId="19" borderId="15" xfId="0" applyFont="1" applyFill="1" applyBorder="1" applyAlignment="1" applyProtection="1">
      <alignment horizontal="right" vertical="center" wrapText="1"/>
    </xf>
    <xf numFmtId="0" fontId="25" fillId="19" borderId="42" xfId="0" applyFont="1" applyFill="1" applyBorder="1" applyAlignment="1" applyProtection="1">
      <alignment horizontal="right" vertical="center" wrapText="1"/>
    </xf>
    <xf numFmtId="0" fontId="25" fillId="19" borderId="43" xfId="0" applyFont="1" applyFill="1" applyBorder="1" applyAlignment="1" applyProtection="1">
      <alignment horizontal="right" vertical="center" wrapText="1"/>
    </xf>
    <xf numFmtId="0" fontId="25" fillId="19" borderId="44" xfId="0" applyFont="1" applyFill="1" applyBorder="1" applyAlignment="1" applyProtection="1">
      <alignment horizontal="right" vertical="center" wrapText="1"/>
    </xf>
    <xf numFmtId="0" fontId="27" fillId="18" borderId="26" xfId="0" applyFont="1" applyFill="1" applyBorder="1" applyAlignment="1" applyProtection="1">
      <alignment horizontal="right" vertical="center" wrapText="1"/>
    </xf>
    <xf numFmtId="0" fontId="27" fillId="18" borderId="27" xfId="0" applyFont="1" applyFill="1" applyBorder="1" applyAlignment="1" applyProtection="1">
      <alignment horizontal="right" vertical="center" wrapText="1"/>
    </xf>
    <xf numFmtId="0" fontId="27" fillId="18" borderId="24" xfId="0" applyFont="1" applyFill="1" applyBorder="1" applyAlignment="1" applyProtection="1">
      <alignment horizontal="right" vertical="center" wrapText="1"/>
    </xf>
    <xf numFmtId="0" fontId="27" fillId="18" borderId="13" xfId="0" applyFont="1" applyFill="1" applyBorder="1" applyAlignment="1" applyProtection="1">
      <alignment horizontal="right" vertical="center" wrapText="1"/>
    </xf>
    <xf numFmtId="0" fontId="27" fillId="18" borderId="21" xfId="0" applyFont="1" applyFill="1" applyBorder="1" applyAlignment="1" applyProtection="1">
      <alignment horizontal="right" vertical="center" wrapText="1"/>
    </xf>
    <xf numFmtId="0" fontId="27" fillId="18" borderId="22" xfId="0" applyFont="1" applyFill="1" applyBorder="1" applyAlignment="1" applyProtection="1">
      <alignment horizontal="right" vertical="center" wrapText="1"/>
    </xf>
    <xf numFmtId="0" fontId="32" fillId="11" borderId="24" xfId="4" applyFont="1" applyFill="1" applyBorder="1" applyAlignment="1" applyProtection="1">
      <alignment horizontal="left" vertical="center" wrapText="1"/>
    </xf>
    <xf numFmtId="0" fontId="46" fillId="13" borderId="36" xfId="4" applyFont="1" applyFill="1" applyBorder="1" applyAlignment="1" applyProtection="1">
      <alignment horizontal="left" vertical="center" wrapText="1"/>
    </xf>
    <xf numFmtId="0" fontId="46" fillId="13" borderId="37" xfId="4" applyFont="1" applyFill="1" applyBorder="1" applyAlignment="1" applyProtection="1">
      <alignment horizontal="left" vertical="center" wrapText="1"/>
    </xf>
    <xf numFmtId="2" fontId="32" fillId="0" borderId="22" xfId="7" applyNumberFormat="1" applyFont="1" applyFill="1" applyBorder="1" applyAlignment="1" applyProtection="1">
      <alignment horizontal="center" vertical="center" wrapText="1"/>
      <protection locked="0"/>
    </xf>
    <xf numFmtId="2" fontId="32" fillId="0" borderId="27" xfId="7" applyNumberFormat="1" applyFont="1" applyFill="1" applyBorder="1" applyAlignment="1" applyProtection="1">
      <alignment horizontal="center" vertical="center" wrapText="1"/>
      <protection locked="0"/>
    </xf>
    <xf numFmtId="44" fontId="32" fillId="0" borderId="23" xfId="5" applyFont="1" applyFill="1" applyBorder="1" applyAlignment="1" applyProtection="1">
      <alignment horizontal="center" vertical="center" wrapText="1"/>
      <protection locked="0"/>
    </xf>
    <xf numFmtId="44" fontId="32" fillId="0" borderId="28" xfId="5" applyFont="1" applyFill="1" applyBorder="1" applyAlignment="1" applyProtection="1">
      <alignment horizontal="center" vertical="center" wrapText="1"/>
      <protection locked="0"/>
    </xf>
    <xf numFmtId="164" fontId="32" fillId="10" borderId="28" xfId="8" applyNumberFormat="1" applyFont="1" applyFill="1" applyBorder="1" applyAlignment="1" applyProtection="1">
      <alignment horizontal="center" vertical="center" wrapText="1"/>
    </xf>
    <xf numFmtId="0" fontId="32" fillId="10" borderId="36" xfId="4" applyFont="1" applyFill="1" applyBorder="1" applyAlignment="1" applyProtection="1">
      <alignment horizontal="center" vertical="center" wrapText="1"/>
    </xf>
    <xf numFmtId="0" fontId="32" fillId="10" borderId="37" xfId="4" applyFont="1" applyFill="1" applyBorder="1" applyAlignment="1" applyProtection="1">
      <alignment horizontal="center" vertical="center" wrapText="1"/>
    </xf>
    <xf numFmtId="0" fontId="24" fillId="6" borderId="2" xfId="0" applyFont="1" applyFill="1" applyBorder="1" applyAlignment="1" applyProtection="1">
      <alignment horizontal="left" vertical="center" wrapText="1"/>
    </xf>
    <xf numFmtId="0" fontId="24" fillId="6" borderId="5" xfId="0" applyFont="1" applyFill="1" applyBorder="1" applyAlignment="1" applyProtection="1">
      <alignment horizontal="left" vertical="center" wrapText="1"/>
    </xf>
    <xf numFmtId="0" fontId="24" fillId="6" borderId="3" xfId="0" applyFont="1" applyFill="1" applyBorder="1" applyAlignment="1" applyProtection="1">
      <alignment horizontal="left" vertical="center" wrapText="1"/>
    </xf>
    <xf numFmtId="0" fontId="33" fillId="10" borderId="45" xfId="4" quotePrefix="1" applyFont="1" applyFill="1" applyBorder="1" applyAlignment="1" applyProtection="1">
      <alignment horizontal="left" vertical="center" wrapText="1"/>
    </xf>
    <xf numFmtId="0" fontId="33" fillId="10" borderId="43" xfId="4" quotePrefix="1" applyFont="1" applyFill="1" applyBorder="1" applyAlignment="1" applyProtection="1">
      <alignment horizontal="left" vertical="center" wrapText="1"/>
    </xf>
    <xf numFmtId="0" fontId="33" fillId="10" borderId="44" xfId="4" quotePrefix="1" applyFont="1" applyFill="1" applyBorder="1" applyAlignment="1" applyProtection="1">
      <alignment horizontal="left" vertical="center" wrapText="1"/>
    </xf>
    <xf numFmtId="0" fontId="33" fillId="10" borderId="17" xfId="4" quotePrefix="1" applyFont="1" applyFill="1" applyBorder="1" applyAlignment="1" applyProtection="1">
      <alignment horizontal="left" vertical="center" wrapText="1"/>
    </xf>
    <xf numFmtId="0" fontId="33" fillId="10" borderId="14" xfId="4" quotePrefix="1" applyFont="1" applyFill="1" applyBorder="1" applyAlignment="1" applyProtection="1">
      <alignment horizontal="left" vertical="center" wrapText="1"/>
    </xf>
    <xf numFmtId="0" fontId="33" fillId="10" borderId="15" xfId="4" quotePrefix="1" applyFont="1" applyFill="1" applyBorder="1" applyAlignment="1" applyProtection="1">
      <alignment horizontal="left" vertical="center" wrapText="1"/>
    </xf>
    <xf numFmtId="0" fontId="33" fillId="10" borderId="52" xfId="4" quotePrefix="1" applyFont="1" applyFill="1" applyBorder="1" applyAlignment="1" applyProtection="1">
      <alignment horizontal="left" vertical="center" wrapText="1"/>
    </xf>
    <xf numFmtId="0" fontId="33" fillId="10" borderId="53" xfId="4" quotePrefix="1" applyFont="1" applyFill="1" applyBorder="1" applyAlignment="1" applyProtection="1">
      <alignment horizontal="left" vertical="center" wrapText="1"/>
    </xf>
    <xf numFmtId="0" fontId="33" fillId="10" borderId="54" xfId="4" quotePrefix="1" applyFont="1" applyFill="1" applyBorder="1" applyAlignment="1" applyProtection="1">
      <alignment horizontal="left" vertical="center" wrapText="1"/>
    </xf>
    <xf numFmtId="0" fontId="46" fillId="13" borderId="56" xfId="4" applyFont="1" applyFill="1" applyBorder="1" applyAlignment="1" applyProtection="1">
      <alignment horizontal="left" vertical="center" wrapText="1"/>
    </xf>
    <xf numFmtId="0" fontId="46" fillId="13" borderId="5" xfId="4" applyFont="1" applyFill="1" applyBorder="1" applyAlignment="1" applyProtection="1">
      <alignment horizontal="left" vertical="center" wrapText="1"/>
    </xf>
    <xf numFmtId="0" fontId="46" fillId="13" borderId="57" xfId="4" applyFont="1" applyFill="1" applyBorder="1" applyAlignment="1" applyProtection="1">
      <alignment horizontal="left" vertical="center" wrapText="1"/>
    </xf>
    <xf numFmtId="0" fontId="33" fillId="10" borderId="47" xfId="4" quotePrefix="1" applyFont="1" applyFill="1" applyBorder="1" applyAlignment="1" applyProtection="1">
      <alignment horizontal="left" vertical="center" wrapText="1"/>
    </xf>
    <xf numFmtId="0" fontId="33" fillId="10" borderId="55" xfId="4" quotePrefix="1" applyFont="1" applyFill="1" applyBorder="1" applyAlignment="1" applyProtection="1">
      <alignment horizontal="left" vertical="center" wrapText="1"/>
    </xf>
    <xf numFmtId="0" fontId="46" fillId="13" borderId="3" xfId="4" applyFont="1" applyFill="1" applyBorder="1" applyAlignment="1" applyProtection="1">
      <alignment horizontal="left" vertical="center" wrapText="1"/>
    </xf>
    <xf numFmtId="0" fontId="33" fillId="10" borderId="46" xfId="4" quotePrefix="1" applyFont="1" applyFill="1" applyBorder="1" applyAlignment="1" applyProtection="1">
      <alignment horizontal="left" vertical="center" wrapText="1"/>
    </xf>
    <xf numFmtId="0" fontId="32" fillId="10" borderId="13" xfId="4" applyFont="1" applyFill="1" applyBorder="1" applyAlignment="1" applyProtection="1">
      <alignment horizontal="center" vertical="center" wrapText="1"/>
    </xf>
    <xf numFmtId="0" fontId="32" fillId="10" borderId="25" xfId="4" applyFont="1" applyFill="1" applyBorder="1" applyAlignment="1" applyProtection="1">
      <alignment horizontal="center" vertical="center" wrapText="1"/>
    </xf>
    <xf numFmtId="0" fontId="32" fillId="18" borderId="48" xfId="4" applyFont="1" applyFill="1" applyBorder="1" applyAlignment="1" applyProtection="1">
      <alignment horizontal="left" vertical="center" wrapText="1"/>
    </xf>
    <xf numFmtId="0" fontId="32" fillId="18" borderId="49" xfId="4" applyFont="1" applyFill="1" applyBorder="1" applyAlignment="1" applyProtection="1">
      <alignment horizontal="left" vertical="center" wrapText="1"/>
    </xf>
    <xf numFmtId="0" fontId="32" fillId="18" borderId="50" xfId="4" applyFont="1" applyFill="1" applyBorder="1" applyAlignment="1" applyProtection="1">
      <alignment horizontal="left" vertical="center" wrapText="1"/>
    </xf>
    <xf numFmtId="0" fontId="25" fillId="11" borderId="26" xfId="0" applyFont="1" applyFill="1" applyBorder="1" applyAlignment="1" applyProtection="1">
      <alignment horizontal="right" vertical="center" wrapText="1"/>
    </xf>
    <xf numFmtId="0" fontId="25" fillId="11" borderId="27" xfId="0" applyFont="1" applyFill="1" applyBorder="1" applyAlignment="1" applyProtection="1">
      <alignment horizontal="right" vertical="center" wrapText="1"/>
    </xf>
    <xf numFmtId="0" fontId="25" fillId="11" borderId="24" xfId="0" applyFont="1" applyFill="1" applyBorder="1" applyAlignment="1" applyProtection="1">
      <alignment horizontal="right" vertical="center" wrapText="1"/>
    </xf>
    <xf numFmtId="0" fontId="25" fillId="11" borderId="13" xfId="0" applyFont="1" applyFill="1" applyBorder="1" applyAlignment="1" applyProtection="1">
      <alignment horizontal="right" vertical="center" wrapText="1"/>
    </xf>
    <xf numFmtId="0" fontId="25" fillId="11" borderId="21" xfId="0" applyFont="1" applyFill="1" applyBorder="1" applyAlignment="1" applyProtection="1">
      <alignment horizontal="right" vertical="center" wrapText="1"/>
    </xf>
    <xf numFmtId="0" fontId="25" fillId="11" borderId="22" xfId="0" applyFont="1" applyFill="1" applyBorder="1" applyAlignment="1" applyProtection="1">
      <alignment horizontal="right" vertical="center" wrapText="1"/>
    </xf>
    <xf numFmtId="0" fontId="45" fillId="6" borderId="17" xfId="4" applyFont="1" applyFill="1" applyBorder="1" applyAlignment="1" applyProtection="1">
      <alignment horizontal="left" vertical="center" wrapText="1"/>
    </xf>
    <xf numFmtId="0" fontId="45" fillId="6" borderId="14" xfId="4" applyFont="1" applyFill="1" applyBorder="1" applyAlignment="1" applyProtection="1">
      <alignment horizontal="left" vertical="center" wrapText="1"/>
    </xf>
    <xf numFmtId="3" fontId="3" fillId="0" borderId="9" xfId="3" applyFont="1" applyBorder="1" applyAlignment="1">
      <alignment horizontal="center" vertical="top" wrapText="1"/>
    </xf>
    <xf numFmtId="3" fontId="3" fillId="0" borderId="10" xfId="3" applyFont="1" applyBorder="1" applyAlignment="1">
      <alignment horizontal="center" vertical="top" wrapText="1"/>
    </xf>
    <xf numFmtId="0" fontId="20" fillId="4" borderId="2" xfId="1" applyFont="1" applyFill="1" applyBorder="1" applyAlignment="1" applyProtection="1">
      <alignment horizontal="left" vertical="center"/>
      <protection locked="0"/>
    </xf>
    <xf numFmtId="0" fontId="20" fillId="4" borderId="3" xfId="1" applyFont="1" applyFill="1" applyBorder="1" applyAlignment="1" applyProtection="1">
      <alignment horizontal="left" vertical="center"/>
      <protection locked="0"/>
    </xf>
    <xf numFmtId="0" fontId="2" fillId="0" borderId="0" xfId="0" applyFont="1" applyAlignment="1">
      <alignment vertical="center" wrapText="1"/>
    </xf>
    <xf numFmtId="0" fontId="9" fillId="0" borderId="0" xfId="0" applyFont="1" applyAlignment="1">
      <alignment vertical="center" wrapText="1"/>
    </xf>
    <xf numFmtId="3" fontId="3" fillId="0" borderId="1" xfId="3" applyFont="1" applyBorder="1" applyAlignment="1">
      <alignment horizontal="center" vertical="top" wrapText="1"/>
    </xf>
    <xf numFmtId="0" fontId="3" fillId="5" borderId="0" xfId="0" applyFont="1" applyFill="1" applyAlignment="1" applyProtection="1">
      <alignment horizontal="center" wrapText="1"/>
      <protection locked="0"/>
    </xf>
    <xf numFmtId="0" fontId="3" fillId="5" borderId="8" xfId="0" applyFont="1" applyFill="1" applyBorder="1" applyAlignment="1" applyProtection="1">
      <alignment horizontal="center" wrapText="1"/>
      <protection locked="0"/>
    </xf>
    <xf numFmtId="0" fontId="3" fillId="5" borderId="4" xfId="0" applyFont="1" applyFill="1" applyBorder="1" applyAlignment="1" applyProtection="1">
      <alignment horizontal="center" wrapText="1"/>
      <protection locked="0"/>
    </xf>
    <xf numFmtId="0" fontId="3" fillId="5" borderId="7" xfId="0" applyFont="1" applyFill="1" applyBorder="1" applyAlignment="1" applyProtection="1">
      <alignment horizontal="center" wrapText="1"/>
      <protection locked="0"/>
    </xf>
    <xf numFmtId="0" fontId="4" fillId="3" borderId="0" xfId="1" applyFont="1" applyFill="1" applyBorder="1" applyAlignment="1" applyProtection="1">
      <alignment horizontal="center" vertical="center"/>
      <protection locked="0"/>
    </xf>
    <xf numFmtId="0" fontId="13" fillId="5" borderId="9" xfId="0" applyFont="1" applyFill="1" applyBorder="1" applyAlignment="1">
      <alignment horizontal="center" wrapText="1"/>
    </xf>
    <xf numFmtId="0" fontId="13" fillId="5" borderId="10" xfId="0" applyFont="1" applyFill="1" applyBorder="1" applyAlignment="1">
      <alignment horizontal="center" wrapText="1"/>
    </xf>
    <xf numFmtId="0" fontId="13" fillId="0" borderId="9" xfId="0" applyFont="1" applyBorder="1" applyAlignment="1">
      <alignment horizontal="center" wrapText="1"/>
    </xf>
    <xf numFmtId="0" fontId="13" fillId="0" borderId="10" xfId="0" applyFont="1" applyBorder="1" applyAlignment="1">
      <alignment horizontal="center" wrapText="1"/>
    </xf>
    <xf numFmtId="3" fontId="3" fillId="5" borderId="11" xfId="3" applyFont="1" applyFill="1" applyBorder="1" applyAlignment="1">
      <alignment horizontal="center" vertical="top" wrapText="1"/>
    </xf>
    <xf numFmtId="3" fontId="3" fillId="5" borderId="10" xfId="3" applyFont="1" applyFill="1" applyBorder="1" applyAlignment="1">
      <alignment horizontal="center" vertical="top" wrapText="1"/>
    </xf>
    <xf numFmtId="3" fontId="3" fillId="5" borderId="9" xfId="3" applyFont="1" applyFill="1" applyBorder="1" applyAlignment="1">
      <alignment horizontal="center" vertical="top" wrapText="1"/>
    </xf>
    <xf numFmtId="0" fontId="10" fillId="7" borderId="0" xfId="1" applyFont="1" applyFill="1" applyBorder="1" applyAlignment="1" applyProtection="1">
      <alignment horizontal="center" vertical="center" wrapText="1"/>
      <protection locked="0"/>
    </xf>
    <xf numFmtId="0" fontId="19" fillId="4" borderId="2" xfId="0" applyFont="1" applyFill="1" applyBorder="1" applyAlignment="1">
      <alignment horizontal="left" vertical="top" wrapText="1"/>
    </xf>
    <xf numFmtId="0" fontId="19" fillId="4" borderId="3" xfId="0" applyFont="1" applyFill="1" applyBorder="1" applyAlignment="1">
      <alignment horizontal="left" vertical="top" wrapText="1"/>
    </xf>
    <xf numFmtId="3" fontId="3" fillId="0" borderId="11" xfId="3" applyFont="1" applyBorder="1" applyAlignment="1">
      <alignment horizontal="center" vertical="top" wrapText="1"/>
    </xf>
    <xf numFmtId="0" fontId="20" fillId="4" borderId="2" xfId="1" applyFont="1" applyFill="1" applyBorder="1" applyAlignment="1" applyProtection="1">
      <alignment horizontal="left" vertical="top"/>
      <protection locked="0"/>
    </xf>
    <xf numFmtId="0" fontId="20" fillId="4" borderId="3" xfId="1" applyFont="1" applyFill="1" applyBorder="1" applyAlignment="1" applyProtection="1">
      <alignment horizontal="left" vertical="top"/>
      <protection locked="0"/>
    </xf>
    <xf numFmtId="3" fontId="3" fillId="5" borderId="1" xfId="3" applyFont="1" applyFill="1" applyBorder="1" applyAlignment="1">
      <alignment horizontal="center" vertical="top" wrapText="1"/>
    </xf>
    <xf numFmtId="0" fontId="15" fillId="0" borderId="1" xfId="0" applyFont="1" applyBorder="1" applyAlignment="1">
      <alignment vertical="top" wrapText="1"/>
    </xf>
    <xf numFmtId="0" fontId="13" fillId="5" borderId="11" xfId="0" applyFont="1" applyFill="1" applyBorder="1" applyAlignment="1">
      <alignment horizontal="center" wrapText="1"/>
    </xf>
    <xf numFmtId="0" fontId="16" fillId="6" borderId="2" xfId="0" applyFont="1" applyFill="1" applyBorder="1" applyAlignment="1">
      <alignment horizontal="left" vertical="top" wrapText="1"/>
    </xf>
    <xf numFmtId="0" fontId="16" fillId="6" borderId="3" xfId="0" applyFont="1" applyFill="1" applyBorder="1" applyAlignment="1">
      <alignment horizontal="left" vertical="top" wrapText="1"/>
    </xf>
    <xf numFmtId="0" fontId="3" fillId="5" borderId="0" xfId="0" applyFont="1" applyFill="1" applyAlignment="1" applyProtection="1">
      <alignment horizontal="center" vertical="center" wrapText="1"/>
      <protection locked="0"/>
    </xf>
    <xf numFmtId="0" fontId="3" fillId="5" borderId="8" xfId="0" applyFont="1" applyFill="1" applyBorder="1" applyAlignment="1" applyProtection="1">
      <alignment horizontal="center" vertical="center" wrapText="1"/>
      <protection locked="0"/>
    </xf>
    <xf numFmtId="0" fontId="3" fillId="5" borderId="4" xfId="0" applyFont="1" applyFill="1" applyBorder="1" applyAlignment="1" applyProtection="1">
      <alignment horizontal="center" vertical="center" wrapText="1"/>
      <protection locked="0"/>
    </xf>
    <xf numFmtId="0" fontId="3" fillId="5" borderId="7" xfId="0" applyFont="1" applyFill="1" applyBorder="1" applyAlignment="1" applyProtection="1">
      <alignment horizontal="center" vertical="center" wrapText="1"/>
      <protection locked="0"/>
    </xf>
    <xf numFmtId="0" fontId="16" fillId="0" borderId="1" xfId="0" applyFont="1" applyBorder="1" applyAlignment="1">
      <alignment vertical="top" wrapText="1"/>
    </xf>
    <xf numFmtId="0" fontId="23" fillId="0" borderId="0" xfId="0" applyFont="1" applyAlignment="1" applyProtection="1">
      <alignment wrapText="1"/>
      <protection locked="0"/>
    </xf>
    <xf numFmtId="0" fontId="23" fillId="0" borderId="0" xfId="0" applyFont="1" applyAlignment="1" applyProtection="1">
      <alignment horizontal="center" vertical="center" wrapText="1"/>
      <protection locked="0"/>
    </xf>
    <xf numFmtId="0" fontId="23" fillId="0" borderId="0" xfId="0" applyFont="1" applyAlignment="1" applyProtection="1">
      <alignment horizontal="center" wrapText="1"/>
      <protection locked="0"/>
    </xf>
    <xf numFmtId="44" fontId="23" fillId="0" borderId="0" xfId="5" applyFont="1" applyAlignment="1" applyProtection="1">
      <alignment wrapText="1"/>
      <protection locked="0"/>
    </xf>
    <xf numFmtId="0" fontId="23" fillId="0" borderId="0" xfId="0" applyFont="1" applyProtection="1">
      <protection locked="0"/>
    </xf>
    <xf numFmtId="0" fontId="0" fillId="0" borderId="0" xfId="0" applyProtection="1">
      <protection locked="0"/>
    </xf>
    <xf numFmtId="0" fontId="0" fillId="0" borderId="16" xfId="0" applyBorder="1" applyProtection="1">
      <protection locked="0"/>
    </xf>
    <xf numFmtId="0" fontId="0" fillId="0" borderId="8" xfId="0" applyBorder="1" applyProtection="1">
      <protection locked="0"/>
    </xf>
    <xf numFmtId="44" fontId="23" fillId="0" borderId="8" xfId="5" applyFont="1" applyBorder="1" applyProtection="1">
      <protection locked="0"/>
    </xf>
    <xf numFmtId="44" fontId="23" fillId="0" borderId="0" xfId="5" applyFont="1" applyProtection="1">
      <protection locked="0"/>
    </xf>
    <xf numFmtId="0" fontId="23" fillId="0" borderId="0" xfId="0" applyFont="1" applyAlignment="1" applyProtection="1">
      <alignment horizontal="center"/>
      <protection locked="0"/>
    </xf>
    <xf numFmtId="0" fontId="25" fillId="0" borderId="0" xfId="0" applyFont="1" applyAlignment="1" applyProtection="1">
      <alignment vertical="center"/>
      <protection locked="0"/>
    </xf>
    <xf numFmtId="0" fontId="25" fillId="0" borderId="0" xfId="0" applyFont="1" applyAlignment="1" applyProtection="1">
      <alignment horizontal="center" vertical="center"/>
      <protection locked="0"/>
    </xf>
    <xf numFmtId="0" fontId="32" fillId="6" borderId="1" xfId="0" applyFont="1" applyFill="1" applyBorder="1" applyAlignment="1" applyProtection="1">
      <alignment horizontal="left"/>
      <protection locked="0"/>
    </xf>
    <xf numFmtId="0" fontId="32" fillId="6" borderId="2" xfId="0" applyFont="1" applyFill="1" applyBorder="1" applyAlignment="1" applyProtection="1">
      <alignment horizontal="left"/>
      <protection locked="0"/>
    </xf>
    <xf numFmtId="0" fontId="32" fillId="6" borderId="3" xfId="0" applyFont="1" applyFill="1" applyBorder="1" applyAlignment="1" applyProtection="1">
      <alignment horizontal="left"/>
      <protection locked="0"/>
    </xf>
    <xf numFmtId="0" fontId="0" fillId="0" borderId="7" xfId="0" applyBorder="1" applyProtection="1">
      <protection locked="0"/>
    </xf>
    <xf numFmtId="44" fontId="23" fillId="0" borderId="0" xfId="5" applyFont="1" applyFill="1" applyBorder="1" applyProtection="1">
      <protection locked="0"/>
    </xf>
    <xf numFmtId="0" fontId="37" fillId="0" borderId="0" xfId="0" applyFont="1" applyAlignment="1" applyProtection="1">
      <alignment horizontal="left" vertical="center" indent="2"/>
      <protection locked="0"/>
    </xf>
    <xf numFmtId="0" fontId="37" fillId="0" borderId="0" xfId="0" applyFont="1" applyAlignment="1" applyProtection="1">
      <alignment horizontal="left" vertical="center" indent="1"/>
      <protection locked="0"/>
    </xf>
    <xf numFmtId="0" fontId="41" fillId="0" borderId="0" xfId="0" applyFont="1" applyAlignment="1" applyProtection="1">
      <alignment horizontal="center"/>
      <protection locked="0"/>
    </xf>
    <xf numFmtId="0" fontId="34" fillId="0" borderId="29" xfId="0" applyFont="1" applyBorder="1" applyAlignment="1" applyProtection="1">
      <alignment horizontal="left" vertical="center" wrapText="1"/>
    </xf>
    <xf numFmtId="0" fontId="34" fillId="0" borderId="30" xfId="0" applyFont="1" applyBorder="1" applyAlignment="1" applyProtection="1">
      <alignment horizontal="left" vertical="center" wrapText="1"/>
    </xf>
    <xf numFmtId="0" fontId="34" fillId="0" borderId="31" xfId="0" applyFont="1" applyBorder="1" applyAlignment="1" applyProtection="1">
      <alignment horizontal="left" vertical="center" wrapText="1"/>
    </xf>
    <xf numFmtId="0" fontId="31" fillId="13" borderId="35" xfId="0" applyFont="1" applyFill="1" applyBorder="1" applyAlignment="1" applyProtection="1">
      <alignment horizontal="left" vertical="center" wrapText="1"/>
    </xf>
    <xf numFmtId="0" fontId="31" fillId="13" borderId="36" xfId="0" applyFont="1" applyFill="1" applyBorder="1" applyAlignment="1" applyProtection="1">
      <alignment horizontal="center" vertical="center" wrapText="1"/>
    </xf>
    <xf numFmtId="0" fontId="31" fillId="13" borderId="37" xfId="0" applyFont="1" applyFill="1" applyBorder="1" applyAlignment="1" applyProtection="1">
      <alignment horizontal="center" vertical="center" wrapText="1"/>
    </xf>
    <xf numFmtId="0" fontId="25" fillId="11" borderId="32" xfId="0" applyFont="1" applyFill="1" applyBorder="1" applyAlignment="1" applyProtection="1">
      <alignment horizontal="left" vertical="center" wrapText="1"/>
    </xf>
    <xf numFmtId="0" fontId="25" fillId="11" borderId="24" xfId="0" applyFont="1" applyFill="1" applyBorder="1" applyAlignment="1" applyProtection="1">
      <alignment horizontal="left" vertical="center" wrapText="1"/>
    </xf>
    <xf numFmtId="10" fontId="23" fillId="11" borderId="27" xfId="5" applyNumberFormat="1" applyFont="1" applyFill="1" applyBorder="1" applyAlignment="1" applyProtection="1">
      <alignment horizontal="center" vertical="center" wrapText="1"/>
    </xf>
    <xf numFmtId="0" fontId="23" fillId="0" borderId="16" xfId="0" applyFont="1" applyBorder="1" applyAlignment="1" applyProtection="1">
      <alignment horizontal="left" vertical="center" wrapText="1"/>
    </xf>
    <xf numFmtId="0" fontId="23" fillId="0" borderId="0" xfId="0" applyFont="1" applyAlignment="1" applyProtection="1">
      <alignment horizontal="left" vertical="center" wrapText="1"/>
    </xf>
    <xf numFmtId="0" fontId="23" fillId="2" borderId="0" xfId="0" applyFont="1" applyFill="1" applyAlignment="1" applyProtection="1">
      <alignment vertical="center"/>
      <protection locked="0"/>
    </xf>
    <xf numFmtId="0" fontId="23" fillId="0" borderId="0" xfId="0" applyFont="1" applyAlignment="1" applyProtection="1">
      <alignment vertical="center"/>
      <protection locked="0"/>
    </xf>
    <xf numFmtId="0" fontId="32" fillId="0" borderId="0" xfId="0" applyFont="1" applyAlignment="1" applyProtection="1">
      <alignment vertical="center" wrapText="1"/>
      <protection locked="0"/>
    </xf>
    <xf numFmtId="0" fontId="23" fillId="2" borderId="0" xfId="0" applyFont="1" applyFill="1" applyAlignment="1" applyProtection="1">
      <alignment vertical="center" wrapText="1"/>
      <protection locked="0"/>
    </xf>
    <xf numFmtId="0" fontId="29" fillId="0" borderId="18" xfId="0" applyFont="1" applyBorder="1" applyAlignment="1" applyProtection="1">
      <alignment horizontal="left" vertical="center" wrapText="1"/>
    </xf>
    <xf numFmtId="0" fontId="31" fillId="13" borderId="19" xfId="0" applyFont="1" applyFill="1" applyBorder="1" applyAlignment="1" applyProtection="1">
      <alignment horizontal="left" vertical="center" wrapText="1"/>
    </xf>
    <xf numFmtId="0" fontId="25" fillId="11" borderId="19" xfId="0" applyFont="1" applyFill="1" applyBorder="1" applyAlignment="1" applyProtection="1">
      <alignment horizontal="left" vertical="center" wrapText="1"/>
    </xf>
    <xf numFmtId="0" fontId="23" fillId="0" borderId="19" xfId="0" applyFont="1" applyBorder="1" applyAlignment="1" applyProtection="1">
      <alignment vertical="center" wrapText="1"/>
    </xf>
    <xf numFmtId="0" fontId="23" fillId="2" borderId="20" xfId="0" applyFont="1" applyFill="1" applyBorder="1" applyAlignment="1" applyProtection="1">
      <alignment vertical="center" wrapText="1"/>
    </xf>
    <xf numFmtId="0" fontId="23" fillId="0" borderId="0" xfId="0" applyFont="1" applyAlignment="1" applyProtection="1">
      <alignment horizontal="center" vertical="center"/>
      <protection locked="0"/>
    </xf>
    <xf numFmtId="44" fontId="23" fillId="0" borderId="0" xfId="5" applyFont="1" applyAlignment="1" applyProtection="1">
      <alignment vertical="center"/>
      <protection locked="0"/>
    </xf>
    <xf numFmtId="44" fontId="23" fillId="2" borderId="0" xfId="5" applyFont="1" applyFill="1" applyAlignment="1" applyProtection="1">
      <alignment vertical="center"/>
      <protection locked="0"/>
    </xf>
    <xf numFmtId="0" fontId="23" fillId="2" borderId="0" xfId="0" applyFont="1" applyFill="1" applyAlignment="1" applyProtection="1">
      <alignment vertical="top" wrapText="1"/>
      <protection locked="0"/>
    </xf>
    <xf numFmtId="0" fontId="23" fillId="0" borderId="0" xfId="0" applyFont="1" applyAlignment="1" applyProtection="1">
      <alignment vertical="top" wrapText="1"/>
      <protection locked="0"/>
    </xf>
    <xf numFmtId="0" fontId="23" fillId="0" borderId="0" xfId="0" applyFont="1" applyFill="1" applyAlignment="1" applyProtection="1">
      <alignment vertical="center"/>
      <protection locked="0"/>
    </xf>
    <xf numFmtId="0" fontId="31" fillId="0" borderId="0" xfId="0" applyFont="1" applyFill="1" applyBorder="1" applyAlignment="1" applyProtection="1">
      <alignment horizontal="left" vertical="center"/>
      <protection locked="0"/>
    </xf>
    <xf numFmtId="0" fontId="31" fillId="0" borderId="0" xfId="0" applyFont="1" applyFill="1" applyBorder="1" applyAlignment="1" applyProtection="1">
      <alignment horizontal="right" vertical="center"/>
      <protection locked="0"/>
    </xf>
    <xf numFmtId="3" fontId="31" fillId="0" borderId="0" xfId="0" applyNumberFormat="1" applyFont="1" applyFill="1" applyBorder="1" applyAlignment="1" applyProtection="1">
      <alignment horizontal="center" vertical="center"/>
      <protection locked="0"/>
    </xf>
    <xf numFmtId="44" fontId="31" fillId="0" borderId="0" xfId="5" applyFont="1" applyFill="1" applyBorder="1" applyAlignment="1" applyProtection="1">
      <alignment horizontal="center" vertical="center"/>
      <protection locked="0"/>
    </xf>
    <xf numFmtId="0" fontId="23" fillId="0" borderId="0" xfId="0" applyFont="1" applyFill="1" applyBorder="1" applyAlignment="1" applyProtection="1">
      <alignment vertical="center"/>
      <protection locked="0"/>
    </xf>
    <xf numFmtId="0" fontId="23" fillId="2" borderId="0" xfId="0" applyFont="1" applyFill="1" applyAlignment="1" applyProtection="1">
      <alignment horizontal="center" vertical="center"/>
      <protection locked="0"/>
    </xf>
    <xf numFmtId="9" fontId="23" fillId="2" borderId="0" xfId="5" applyNumberFormat="1" applyFont="1" applyFill="1" applyAlignment="1" applyProtection="1">
      <alignment vertical="center"/>
      <protection locked="0"/>
    </xf>
    <xf numFmtId="0" fontId="23" fillId="0" borderId="0" xfId="0" applyFont="1" applyAlignment="1" applyProtection="1">
      <alignment horizontal="left" vertical="center" indent="2"/>
      <protection locked="0"/>
    </xf>
    <xf numFmtId="0" fontId="32" fillId="6" borderId="2" xfId="0" applyFont="1" applyFill="1" applyBorder="1" applyProtection="1">
      <protection locked="0"/>
    </xf>
    <xf numFmtId="0" fontId="32" fillId="6" borderId="1" xfId="0" applyFont="1" applyFill="1" applyBorder="1" applyProtection="1">
      <protection locked="0"/>
    </xf>
    <xf numFmtId="0" fontId="32" fillId="0" borderId="0" xfId="0" applyFont="1" applyAlignment="1" applyProtection="1">
      <alignment horizontal="center"/>
      <protection locked="0"/>
    </xf>
    <xf numFmtId="0" fontId="23" fillId="0" borderId="0" xfId="0" applyFont="1" applyAlignment="1" applyProtection="1">
      <alignment horizontal="left" vertical="center" indent="1"/>
      <protection locked="0"/>
    </xf>
    <xf numFmtId="0" fontId="29" fillId="6" borderId="2" xfId="0" applyFont="1" applyFill="1" applyBorder="1" applyProtection="1">
      <protection locked="0"/>
    </xf>
    <xf numFmtId="0" fontId="29" fillId="6" borderId="2" xfId="0" applyFont="1" applyFill="1" applyBorder="1" applyAlignment="1" applyProtection="1">
      <alignment horizontal="left"/>
      <protection locked="0"/>
    </xf>
    <xf numFmtId="0" fontId="29" fillId="6" borderId="5" xfId="0" applyFont="1" applyFill="1" applyBorder="1" applyAlignment="1" applyProtection="1">
      <alignment horizontal="left"/>
      <protection locked="0"/>
    </xf>
    <xf numFmtId="0" fontId="29" fillId="6" borderId="3" xfId="0" applyFont="1" applyFill="1" applyBorder="1" applyAlignment="1" applyProtection="1">
      <alignment horizontal="left"/>
      <protection locked="0"/>
    </xf>
    <xf numFmtId="0" fontId="23" fillId="6" borderId="0" xfId="0" applyFont="1" applyFill="1" applyAlignment="1" applyProtection="1">
      <alignment horizontal="left" vertical="center" wrapText="1"/>
      <protection locked="0"/>
    </xf>
    <xf numFmtId="0" fontId="27" fillId="11" borderId="21" xfId="0" applyFont="1" applyFill="1" applyBorder="1" applyAlignment="1" applyProtection="1">
      <alignment horizontal="left" vertical="center" wrapText="1"/>
      <protection locked="0"/>
    </xf>
    <xf numFmtId="0" fontId="23" fillId="0" borderId="0" xfId="0" applyFont="1" applyFill="1" applyAlignment="1" applyProtection="1">
      <alignment horizontal="left" vertical="center" wrapText="1"/>
      <protection locked="0"/>
    </xf>
    <xf numFmtId="0" fontId="27" fillId="11" borderId="24" xfId="0" applyFont="1" applyFill="1" applyBorder="1" applyAlignment="1" applyProtection="1">
      <alignment horizontal="left" vertical="center" wrapText="1"/>
      <protection locked="0"/>
    </xf>
    <xf numFmtId="44" fontId="23" fillId="6" borderId="0" xfId="8" applyFont="1" applyFill="1" applyAlignment="1" applyProtection="1">
      <alignment horizontal="center" vertical="center" wrapText="1"/>
      <protection locked="0"/>
    </xf>
    <xf numFmtId="44" fontId="23" fillId="6" borderId="0" xfId="8" applyFont="1" applyFill="1" applyAlignment="1" applyProtection="1">
      <alignment horizontal="left" vertical="center" wrapText="1"/>
      <protection locked="0"/>
    </xf>
    <xf numFmtId="0" fontId="26" fillId="6" borderId="0" xfId="0" applyFont="1" applyFill="1" applyAlignment="1" applyProtection="1">
      <alignment horizontal="left" vertical="center"/>
      <protection locked="0"/>
    </xf>
    <xf numFmtId="0" fontId="26" fillId="0" borderId="0" xfId="0" applyFont="1" applyFill="1" applyAlignment="1" applyProtection="1">
      <alignment horizontal="left" vertical="center"/>
      <protection locked="0"/>
    </xf>
    <xf numFmtId="0" fontId="28" fillId="6" borderId="0" xfId="0" applyFont="1" applyFill="1" applyAlignment="1" applyProtection="1">
      <alignment horizontal="left" vertical="center" wrapText="1"/>
      <protection locked="0"/>
    </xf>
    <xf numFmtId="0" fontId="28" fillId="0" borderId="0" xfId="0" applyFont="1" applyFill="1" applyAlignment="1" applyProtection="1">
      <alignment horizontal="left" vertical="center" wrapText="1"/>
      <protection locked="0"/>
    </xf>
    <xf numFmtId="0" fontId="23" fillId="0" borderId="0" xfId="0" applyFont="1" applyFill="1" applyAlignment="1" applyProtection="1">
      <alignment horizontal="center" vertical="center" wrapText="1"/>
      <protection locked="0"/>
    </xf>
    <xf numFmtId="0" fontId="23" fillId="6" borderId="0" xfId="0" applyFont="1" applyFill="1" applyAlignment="1" applyProtection="1">
      <alignment horizontal="left" vertical="center"/>
      <protection locked="0"/>
    </xf>
    <xf numFmtId="0" fontId="23" fillId="6" borderId="11" xfId="0" applyFont="1" applyFill="1" applyBorder="1" applyAlignment="1" applyProtection="1">
      <alignment horizontal="left" vertical="center"/>
      <protection locked="0"/>
    </xf>
    <xf numFmtId="0" fontId="23" fillId="6" borderId="11" xfId="0" applyFont="1" applyFill="1" applyBorder="1" applyAlignment="1" applyProtection="1">
      <alignment horizontal="left" vertical="center"/>
      <protection locked="0"/>
    </xf>
    <xf numFmtId="44" fontId="23" fillId="6" borderId="11" xfId="8" applyFont="1" applyFill="1" applyBorder="1" applyAlignment="1" applyProtection="1">
      <alignment horizontal="left" vertical="center"/>
      <protection locked="0"/>
    </xf>
    <xf numFmtId="0" fontId="23" fillId="0" borderId="0" xfId="0" applyFont="1" applyFill="1" applyAlignment="1" applyProtection="1">
      <alignment horizontal="left" vertical="center"/>
      <protection locked="0"/>
    </xf>
    <xf numFmtId="2" fontId="33" fillId="18" borderId="13" xfId="0" applyNumberFormat="1" applyFont="1" applyFill="1" applyBorder="1" applyAlignment="1" applyProtection="1">
      <alignment horizontal="left" vertical="center" wrapText="1"/>
      <protection locked="0"/>
    </xf>
    <xf numFmtId="44" fontId="33" fillId="18" borderId="25" xfId="5" applyFont="1" applyFill="1" applyBorder="1" applyAlignment="1" applyProtection="1">
      <alignment horizontal="left" vertical="center" wrapText="1"/>
      <protection locked="0"/>
    </xf>
    <xf numFmtId="44" fontId="33" fillId="18" borderId="13" xfId="5" applyFont="1" applyFill="1" applyBorder="1" applyAlignment="1" applyProtection="1">
      <alignment horizontal="left" vertical="center" wrapText="1"/>
      <protection locked="0"/>
    </xf>
    <xf numFmtId="44" fontId="33" fillId="18" borderId="13" xfId="5" applyFont="1" applyFill="1" applyBorder="1" applyAlignment="1" applyProtection="1">
      <alignment horizontal="center" vertical="center" wrapText="1"/>
      <protection locked="0"/>
    </xf>
    <xf numFmtId="44" fontId="33" fillId="18" borderId="13" xfId="5" applyFont="1" applyFill="1" applyBorder="1" applyAlignment="1" applyProtection="1">
      <alignment horizontal="right" vertical="center" wrapText="1"/>
      <protection locked="0"/>
    </xf>
    <xf numFmtId="44" fontId="32" fillId="18" borderId="13" xfId="5" applyFont="1" applyFill="1" applyBorder="1" applyAlignment="1" applyProtection="1">
      <alignment horizontal="right" vertical="center" wrapText="1"/>
      <protection locked="0"/>
    </xf>
    <xf numFmtId="44" fontId="33" fillId="18" borderId="27" xfId="5" applyFont="1" applyFill="1" applyBorder="1" applyAlignment="1" applyProtection="1">
      <alignment horizontal="left" vertical="center" wrapText="1"/>
      <protection locked="0"/>
    </xf>
    <xf numFmtId="2" fontId="33" fillId="18" borderId="27" xfId="0" applyNumberFormat="1" applyFont="1" applyFill="1" applyBorder="1" applyAlignment="1" applyProtection="1">
      <alignment horizontal="left" vertical="center" wrapText="1"/>
      <protection locked="0"/>
    </xf>
    <xf numFmtId="44" fontId="33" fillId="18" borderId="28" xfId="5" applyFont="1" applyFill="1" applyBorder="1" applyAlignment="1" applyProtection="1">
      <alignment horizontal="left" vertical="center" wrapText="1"/>
      <protection locked="0"/>
    </xf>
    <xf numFmtId="0" fontId="43" fillId="0" borderId="0" xfId="0" applyFont="1" applyAlignment="1" applyProtection="1">
      <alignment horizontal="left" vertical="center"/>
      <protection locked="0"/>
    </xf>
    <xf numFmtId="0" fontId="43" fillId="0" borderId="0" xfId="0" applyFont="1" applyFill="1" applyAlignment="1" applyProtection="1">
      <alignment horizontal="left" vertical="center"/>
      <protection locked="0"/>
    </xf>
    <xf numFmtId="0" fontId="23" fillId="0" borderId="0" xfId="0" applyFont="1" applyAlignment="1" applyProtection="1">
      <alignment horizontal="left" vertical="center"/>
      <protection locked="0"/>
    </xf>
    <xf numFmtId="0" fontId="23" fillId="6" borderId="0" xfId="4" applyFont="1" applyFill="1" applyAlignment="1" applyProtection="1">
      <alignment horizontal="left" vertical="center"/>
      <protection locked="0"/>
    </xf>
    <xf numFmtId="44" fontId="23" fillId="6" borderId="0" xfId="8" applyFont="1" applyFill="1" applyBorder="1" applyAlignment="1" applyProtection="1">
      <alignment horizontal="left" vertical="center"/>
      <protection locked="0"/>
    </xf>
    <xf numFmtId="0" fontId="23" fillId="6" borderId="0" xfId="0" applyFont="1" applyFill="1" applyAlignment="1" applyProtection="1">
      <alignment horizontal="center" vertical="center" wrapText="1"/>
      <protection locked="0"/>
    </xf>
    <xf numFmtId="0" fontId="23" fillId="0" borderId="0" xfId="4" applyFont="1" applyFill="1" applyAlignment="1" applyProtection="1">
      <alignment vertical="center"/>
      <protection locked="0"/>
    </xf>
    <xf numFmtId="0" fontId="23" fillId="0" borderId="0" xfId="4" applyFont="1" applyAlignment="1" applyProtection="1">
      <alignment horizontal="left" vertical="center" wrapText="1"/>
      <protection locked="0"/>
    </xf>
    <xf numFmtId="44" fontId="23" fillId="0" borderId="0" xfId="8" applyFont="1" applyAlignment="1" applyProtection="1">
      <alignment horizontal="center" vertical="center" wrapText="1"/>
      <protection locked="0"/>
    </xf>
    <xf numFmtId="44" fontId="23" fillId="0" borderId="0" xfId="8" applyFont="1" applyAlignment="1" applyProtection="1">
      <alignment vertical="center" wrapText="1"/>
      <protection locked="0"/>
    </xf>
    <xf numFmtId="0" fontId="28" fillId="0" borderId="0" xfId="4" applyFont="1" applyFill="1" applyAlignment="1" applyProtection="1">
      <alignment horizontal="left" vertical="center"/>
      <protection locked="0"/>
    </xf>
    <xf numFmtId="0" fontId="50" fillId="0" borderId="0" xfId="0" applyFont="1" applyFill="1" applyProtection="1">
      <protection locked="0"/>
    </xf>
    <xf numFmtId="0" fontId="32" fillId="0" borderId="16" xfId="4" applyFont="1" applyBorder="1" applyAlignment="1" applyProtection="1">
      <alignment horizontal="left" vertical="center" wrapText="1"/>
      <protection locked="0"/>
    </xf>
    <xf numFmtId="0" fontId="29" fillId="0" borderId="16" xfId="4" applyFont="1" applyBorder="1" applyAlignment="1" applyProtection="1">
      <alignment horizontal="left" vertical="center" wrapText="1"/>
      <protection locked="0"/>
    </xf>
    <xf numFmtId="0" fontId="33" fillId="0" borderId="0" xfId="4" applyFont="1" applyAlignment="1" applyProtection="1">
      <alignment vertical="center" wrapText="1"/>
      <protection locked="0"/>
    </xf>
    <xf numFmtId="0" fontId="0" fillId="0" borderId="0" xfId="0" applyAlignment="1" applyProtection="1">
      <alignment horizontal="center"/>
      <protection locked="0"/>
    </xf>
    <xf numFmtId="44" fontId="23" fillId="18" borderId="22" xfId="5" applyFont="1" applyFill="1" applyBorder="1" applyAlignment="1" applyProtection="1">
      <alignment vertical="center" wrapText="1"/>
      <protection locked="0"/>
    </xf>
    <xf numFmtId="44" fontId="23" fillId="18" borderId="13" xfId="5" applyFont="1" applyFill="1" applyBorder="1" applyAlignment="1" applyProtection="1">
      <alignment vertical="center" wrapText="1"/>
      <protection locked="0"/>
    </xf>
    <xf numFmtId="44" fontId="23" fillId="18" borderId="25" xfId="5" applyFont="1" applyFill="1" applyBorder="1" applyAlignment="1" applyProtection="1">
      <alignment vertical="center" wrapText="1"/>
      <protection locked="0"/>
    </xf>
    <xf numFmtId="44" fontId="23" fillId="18" borderId="13" xfId="5" applyFont="1" applyFill="1" applyBorder="1" applyAlignment="1" applyProtection="1">
      <alignment horizontal="center" vertical="center" wrapText="1"/>
      <protection locked="0"/>
    </xf>
    <xf numFmtId="44" fontId="23" fillId="18" borderId="25" xfId="5" applyFont="1" applyFill="1" applyBorder="1" applyAlignment="1" applyProtection="1">
      <alignment horizontal="center" vertical="center" wrapText="1"/>
      <protection locked="0"/>
    </xf>
    <xf numFmtId="44" fontId="23" fillId="0" borderId="0" xfId="0" applyNumberFormat="1" applyFont="1" applyFill="1" applyAlignment="1" applyProtection="1">
      <alignment horizontal="left" vertical="center"/>
      <protection locked="0"/>
    </xf>
    <xf numFmtId="0" fontId="25" fillId="0" borderId="0" xfId="0" applyFont="1" applyFill="1" applyAlignment="1" applyProtection="1">
      <alignment horizontal="left" vertical="center"/>
      <protection locked="0"/>
    </xf>
    <xf numFmtId="44" fontId="25" fillId="0" borderId="0" xfId="8" applyFont="1" applyFill="1" applyBorder="1" applyAlignment="1" applyProtection="1">
      <alignment horizontal="left" vertical="center"/>
      <protection locked="0"/>
    </xf>
    <xf numFmtId="0" fontId="23" fillId="0" borderId="0" xfId="4" applyFont="1" applyAlignment="1" applyProtection="1">
      <alignment vertical="center"/>
      <protection locked="0"/>
    </xf>
    <xf numFmtId="0" fontId="23" fillId="0" borderId="0" xfId="4" applyFont="1" applyFill="1" applyAlignment="1" applyProtection="1">
      <alignment horizontal="left" vertical="center" wrapText="1"/>
      <protection locked="0"/>
    </xf>
    <xf numFmtId="44" fontId="23" fillId="0" borderId="0" xfId="8" applyFont="1" applyFill="1" applyBorder="1" applyAlignment="1" applyProtection="1">
      <alignment horizontal="left" vertical="center"/>
      <protection locked="0"/>
    </xf>
    <xf numFmtId="44" fontId="23" fillId="0" borderId="0" xfId="8" applyFont="1" applyFill="1" applyBorder="1" applyAlignment="1" applyProtection="1">
      <alignment horizontal="center" vertical="center"/>
      <protection locked="0"/>
    </xf>
    <xf numFmtId="0" fontId="37" fillId="0" borderId="0" xfId="4" applyFont="1" applyAlignment="1" applyProtection="1">
      <alignment horizontal="left" vertical="center"/>
      <protection locked="0"/>
    </xf>
    <xf numFmtId="44" fontId="23" fillId="0" borderId="0" xfId="8" applyFont="1" applyAlignment="1" applyProtection="1">
      <alignment horizontal="center" vertical="center"/>
      <protection locked="0"/>
    </xf>
    <xf numFmtId="0" fontId="46" fillId="22" borderId="29" xfId="4" applyFont="1" applyFill="1" applyBorder="1" applyAlignment="1" applyProtection="1">
      <alignment horizontal="left" vertical="center" wrapText="1"/>
    </xf>
    <xf numFmtId="0" fontId="46" fillId="22" borderId="30" xfId="4" applyFont="1" applyFill="1" applyBorder="1" applyAlignment="1" applyProtection="1">
      <alignment horizontal="left" vertical="center" wrapText="1"/>
    </xf>
    <xf numFmtId="0" fontId="46" fillId="22" borderId="30" xfId="0" applyFont="1" applyFill="1" applyBorder="1" applyAlignment="1" applyProtection="1">
      <alignment horizontal="center" vertical="center" wrapText="1"/>
    </xf>
    <xf numFmtId="0" fontId="46" fillId="22" borderId="30" xfId="0" applyFont="1" applyFill="1" applyBorder="1" applyAlignment="1" applyProtection="1">
      <alignment horizontal="left" vertical="center" wrapText="1"/>
    </xf>
    <xf numFmtId="0" fontId="46" fillId="22" borderId="31" xfId="0" applyFont="1" applyFill="1" applyBorder="1" applyAlignment="1" applyProtection="1">
      <alignment horizontal="left" vertical="center" wrapText="1"/>
    </xf>
    <xf numFmtId="0" fontId="27" fillId="11" borderId="21" xfId="4" applyFont="1" applyFill="1" applyBorder="1" applyAlignment="1" applyProtection="1">
      <alignment horizontal="left" vertical="center" wrapText="1"/>
    </xf>
    <xf numFmtId="0" fontId="33" fillId="0" borderId="0" xfId="0" applyFont="1" applyAlignment="1" applyProtection="1">
      <alignment horizontal="center" vertical="center" wrapText="1"/>
    </xf>
    <xf numFmtId="0" fontId="23" fillId="6" borderId="0" xfId="0" applyFont="1" applyFill="1" applyAlignment="1" applyProtection="1">
      <alignment horizontal="center" vertical="center"/>
    </xf>
    <xf numFmtId="0" fontId="52" fillId="0" borderId="17" xfId="4" applyFont="1" applyBorder="1" applyAlignment="1" applyProtection="1">
      <alignment horizontal="left" vertical="center" wrapText="1"/>
    </xf>
    <xf numFmtId="0" fontId="52" fillId="0" borderId="14" xfId="4" applyFont="1" applyBorder="1" applyAlignment="1" applyProtection="1">
      <alignment horizontal="left" vertical="center" wrapText="1"/>
    </xf>
    <xf numFmtId="0" fontId="52" fillId="0" borderId="14" xfId="4" applyFont="1" applyBorder="1" applyAlignment="1" applyProtection="1">
      <alignment vertical="center" wrapText="1"/>
    </xf>
    <xf numFmtId="0" fontId="52" fillId="0" borderId="15" xfId="4" applyFont="1" applyBorder="1" applyAlignment="1" applyProtection="1">
      <alignment vertical="center" wrapText="1"/>
    </xf>
    <xf numFmtId="43" fontId="23" fillId="0" borderId="0" xfId="9" applyFont="1" applyAlignment="1" applyProtection="1">
      <alignment horizontal="center" vertical="center" wrapText="1"/>
    </xf>
    <xf numFmtId="0" fontId="23" fillId="0" borderId="0" xfId="4" applyFont="1" applyAlignment="1" applyProtection="1">
      <alignment vertical="center"/>
    </xf>
    <xf numFmtId="0" fontId="28" fillId="0" borderId="0" xfId="4" applyFont="1" applyAlignment="1" applyProtection="1">
      <alignment horizontal="center" vertical="center"/>
      <protection locked="0"/>
    </xf>
    <xf numFmtId="0" fontId="23" fillId="0" borderId="8" xfId="4" applyFont="1" applyBorder="1" applyAlignment="1" applyProtection="1">
      <alignment horizontal="left" vertical="center" wrapText="1"/>
      <protection locked="0"/>
    </xf>
    <xf numFmtId="0" fontId="33" fillId="0" borderId="8" xfId="4" applyFont="1" applyBorder="1" applyAlignment="1" applyProtection="1">
      <alignment vertical="center" wrapText="1"/>
      <protection locked="0"/>
    </xf>
    <xf numFmtId="0" fontId="47" fillId="18" borderId="25" xfId="10" applyFont="1" applyFill="1" applyBorder="1" applyAlignment="1" applyProtection="1">
      <alignment vertical="center"/>
      <protection locked="0"/>
    </xf>
    <xf numFmtId="0" fontId="47" fillId="18" borderId="59" xfId="10" applyFont="1" applyFill="1" applyBorder="1" applyAlignment="1" applyProtection="1">
      <alignment vertical="center"/>
      <protection locked="0"/>
    </xf>
    <xf numFmtId="0" fontId="48" fillId="18" borderId="28" xfId="10" applyFont="1" applyFill="1" applyBorder="1" applyAlignment="1" applyProtection="1">
      <alignment horizontal="left" vertical="center" wrapText="1"/>
      <protection locked="0"/>
    </xf>
    <xf numFmtId="0" fontId="32" fillId="0" borderId="0" xfId="4" applyFont="1" applyAlignment="1" applyProtection="1">
      <alignment horizontal="left" vertical="center" wrapText="1"/>
      <protection locked="0"/>
    </xf>
    <xf numFmtId="0" fontId="27" fillId="0" borderId="0" xfId="0" applyFont="1" applyAlignment="1" applyProtection="1">
      <alignment horizontal="left" vertical="center"/>
      <protection locked="0"/>
    </xf>
  </cellXfs>
  <cellStyles count="11">
    <cellStyle name="Comma" xfId="7" builtinId="3"/>
    <cellStyle name="Comma 2" xfId="9" xr:uid="{DE6E2F3F-3D38-47E7-A25C-5E19CFF60740}"/>
    <cellStyle name="Currency" xfId="5" builtinId="4"/>
    <cellStyle name="Currency 2" xfId="8" xr:uid="{182F0BAE-DBD7-4760-AF63-A52828EDD4DA}"/>
    <cellStyle name="Heading 1" xfId="1" builtinId="16"/>
    <cellStyle name="Normal" xfId="0" builtinId="0"/>
    <cellStyle name="Normal 100" xfId="2" xr:uid="{00000000-0005-0000-0000-000003000000}"/>
    <cellStyle name="Normal 2" xfId="4" xr:uid="{00000000-0005-0000-0000-000004000000}"/>
    <cellStyle name="Normal 3" xfId="10" xr:uid="{90D1620D-17FD-4152-AB70-F9FBE373A993}"/>
    <cellStyle name="Normal_SCH 4 - EOC Pricing Response Format_v0.2" xfId="3" xr:uid="{00000000-0005-0000-0000-000005000000}"/>
    <cellStyle name="Percent" xfId="6"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66666"/>
      <rgbColor rgb="00FFFFFF"/>
      <rgbColor rgb="00F3F9DB"/>
      <rgbColor rgb="00F5E15F"/>
      <rgbColor rgb="00999999"/>
      <rgbColor rgb="00FFFFFF"/>
      <rgbColor rgb="00333333"/>
      <rgbColor rgb="00AFE45A"/>
      <rgbColor rgb="00C2DD1F"/>
      <rgbColor rgb="00A57E49"/>
      <rgbColor rgb="005B97B1"/>
      <rgbColor rgb="00FF8737"/>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FFFFF"/>
      <rgbColor rgb="00FFFFFF"/>
      <rgbColor rgb="00FFFFFF"/>
      <rgbColor rgb="00FFFFFF"/>
      <rgbColor rgb="00FFFFFF"/>
      <rgbColor rgb="00CCCCCC"/>
      <rgbColor rgb="00B9D0DC"/>
      <rgbColor rgb="00FFFFFF"/>
      <rgbColor rgb="00FFFFFF"/>
      <rgbColor rgb="00FFEDE0"/>
      <rgbColor rgb="00FF9600"/>
      <rgbColor rgb="00FFFFFF"/>
      <rgbColor rgb="00583658"/>
      <rgbColor rgb="00A71111"/>
      <rgbColor rgb="006E96D5"/>
      <rgbColor rgb="00969696"/>
      <rgbColor rgb="00FB6602"/>
      <rgbColor rgb="00FFFFFF"/>
      <rgbColor rgb="005E722C"/>
      <rgbColor rgb="00934C11"/>
      <rgbColor rgb="00DE1404"/>
      <rgbColor rgb="0085B0C6"/>
      <rgbColor rgb="0000529B"/>
      <rgbColor rgb="00333333"/>
    </indexedColors>
    <mruColors>
      <color rgb="FFE9FAE6"/>
      <color rgb="FFCCFF99"/>
      <color rgb="FF99FF99"/>
      <color rgb="FF99FF66"/>
      <color rgb="FFCCFFCC"/>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10005392</xdr:colOff>
      <xdr:row>1</xdr:row>
      <xdr:rowOff>60528</xdr:rowOff>
    </xdr:from>
    <xdr:to>
      <xdr:col>1</xdr:col>
      <xdr:colOff>10794310</xdr:colOff>
      <xdr:row>1</xdr:row>
      <xdr:rowOff>687458</xdr:rowOff>
    </xdr:to>
    <xdr:pic>
      <xdr:nvPicPr>
        <xdr:cNvPr id="2" name="Picture 1" descr="cid:image001.gif@01D30B72.46646C0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1957" y="85376"/>
          <a:ext cx="788918" cy="6269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136230</xdr:colOff>
      <xdr:row>1</xdr:row>
      <xdr:rowOff>52389</xdr:rowOff>
    </xdr:from>
    <xdr:to>
      <xdr:col>12</xdr:col>
      <xdr:colOff>992575</xdr:colOff>
      <xdr:row>1</xdr:row>
      <xdr:rowOff>771525</xdr:rowOff>
    </xdr:to>
    <xdr:pic>
      <xdr:nvPicPr>
        <xdr:cNvPr id="2" name="Picture 1" descr="cid:image001.gif@01D30B72.46646C00">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a:stretch>
          <a:fillRect/>
        </a:stretch>
      </xdr:blipFill>
      <xdr:spPr bwMode="auto">
        <a:xfrm>
          <a:off x="13659515" y="96691"/>
          <a:ext cx="856345" cy="71913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1391479</xdr:colOff>
      <xdr:row>1</xdr:row>
      <xdr:rowOff>65019</xdr:rowOff>
    </xdr:from>
    <xdr:ext cx="847849" cy="713546"/>
    <xdr:pic>
      <xdr:nvPicPr>
        <xdr:cNvPr id="4" name="Picture 3" descr="cid:image001.gif@01D30B72.46646C00">
          <a:extLst>
            <a:ext uri="{FF2B5EF4-FFF2-40B4-BE49-F238E27FC236}">
              <a16:creationId xmlns:a16="http://schemas.microsoft.com/office/drawing/2014/main" id="{42F9512A-BE34-45BF-A6D9-73CAED64CD03}"/>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a:stretch>
          <a:fillRect/>
        </a:stretch>
      </xdr:blipFill>
      <xdr:spPr bwMode="auto">
        <a:xfrm>
          <a:off x="9955696" y="89867"/>
          <a:ext cx="847849" cy="713546"/>
        </a:xfrm>
        <a:prstGeom prst="rect">
          <a:avLst/>
        </a:prstGeom>
        <a:noFill/>
        <a:ln>
          <a:noFill/>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4</xdr:col>
      <xdr:colOff>1537252</xdr:colOff>
      <xdr:row>1</xdr:row>
      <xdr:rowOff>69575</xdr:rowOff>
    </xdr:from>
    <xdr:ext cx="784487" cy="666750"/>
    <xdr:pic>
      <xdr:nvPicPr>
        <xdr:cNvPr id="2" name="Picture 1" descr="cid:image001.gif@01D30B72.46646C00">
          <a:extLst>
            <a:ext uri="{FF2B5EF4-FFF2-40B4-BE49-F238E27FC236}">
              <a16:creationId xmlns:a16="http://schemas.microsoft.com/office/drawing/2014/main" id="{D68F2D18-8F95-4AFA-9765-DE38A7CAF329}"/>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a:stretch>
          <a:fillRect/>
        </a:stretch>
      </xdr:blipFill>
      <xdr:spPr bwMode="auto">
        <a:xfrm>
          <a:off x="9654209" y="69575"/>
          <a:ext cx="784487" cy="666750"/>
        </a:xfrm>
        <a:prstGeom prst="rect">
          <a:avLst/>
        </a:prstGeom>
        <a:noFill/>
        <a:ln>
          <a:noFill/>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21</xdr:col>
      <xdr:colOff>1000125</xdr:colOff>
      <xdr:row>1</xdr:row>
      <xdr:rowOff>161925</xdr:rowOff>
    </xdr:from>
    <xdr:to>
      <xdr:col>22</xdr:col>
      <xdr:colOff>781310</xdr:colOff>
      <xdr:row>1</xdr:row>
      <xdr:rowOff>888311</xdr:rowOff>
    </xdr:to>
    <xdr:pic>
      <xdr:nvPicPr>
        <xdr:cNvPr id="2" name="Picture 1" descr="cid:image001.gif@01D30B72.46646C00">
          <a:extLst>
            <a:ext uri="{FF2B5EF4-FFF2-40B4-BE49-F238E27FC236}">
              <a16:creationId xmlns:a16="http://schemas.microsoft.com/office/drawing/2014/main" id="{90006767-3D1F-478C-B79E-FBAB70BDF204}"/>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a:stretch>
          <a:fillRect/>
        </a:stretch>
      </xdr:blipFill>
      <xdr:spPr bwMode="auto">
        <a:xfrm>
          <a:off x="32518350" y="161925"/>
          <a:ext cx="784486" cy="72638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158751</xdr:colOff>
      <xdr:row>1</xdr:row>
      <xdr:rowOff>93821</xdr:rowOff>
    </xdr:from>
    <xdr:ext cx="985570" cy="837511"/>
    <xdr:pic>
      <xdr:nvPicPr>
        <xdr:cNvPr id="2" name="Picture 1" descr="cid:image001.gif@01D30B72.46646C00">
          <a:extLst>
            <a:ext uri="{FF2B5EF4-FFF2-40B4-BE49-F238E27FC236}">
              <a16:creationId xmlns:a16="http://schemas.microsoft.com/office/drawing/2014/main" id="{C1B1CF40-8234-4D43-BF7E-64BAC2E00B9D}"/>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a:stretch>
          <a:fillRect/>
        </a:stretch>
      </xdr:blipFill>
      <xdr:spPr bwMode="auto">
        <a:xfrm>
          <a:off x="25251834" y="146738"/>
          <a:ext cx="985570" cy="837511"/>
        </a:xfrm>
        <a:prstGeom prst="rect">
          <a:avLst/>
        </a:prstGeom>
        <a:noFill/>
        <a:ln>
          <a:noFill/>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7</xdr:col>
      <xdr:colOff>266700</xdr:colOff>
      <xdr:row>1</xdr:row>
      <xdr:rowOff>38100</xdr:rowOff>
    </xdr:from>
    <xdr:ext cx="955937" cy="781050"/>
    <xdr:pic>
      <xdr:nvPicPr>
        <xdr:cNvPr id="3" name="Picture 2" descr="cid:image001.gif@01D30B72.46646C00">
          <a:extLst>
            <a:ext uri="{FF2B5EF4-FFF2-40B4-BE49-F238E27FC236}">
              <a16:creationId xmlns:a16="http://schemas.microsoft.com/office/drawing/2014/main" id="{B33FC60B-511E-44F6-98D6-2D654A869010}"/>
            </a:ext>
          </a:extLst>
        </xdr:cNvPr>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25000"/>
                  </a14:imgEffect>
                </a14:imgLayer>
              </a14:imgProps>
            </a:ext>
            <a:ext uri="{28A0092B-C50C-407E-A947-70E740481C1C}">
              <a14:useLocalDpi xmlns:a14="http://schemas.microsoft.com/office/drawing/2010/main" val="0"/>
            </a:ext>
          </a:extLst>
        </a:blip>
        <a:srcRect/>
        <a:stretch>
          <a:fillRect/>
        </a:stretch>
      </xdr:blipFill>
      <xdr:spPr bwMode="auto">
        <a:xfrm>
          <a:off x="11115675" y="85725"/>
          <a:ext cx="955937" cy="781050"/>
        </a:xfrm>
        <a:prstGeom prst="rect">
          <a:avLst/>
        </a:prstGeom>
        <a:noFill/>
        <a:ln>
          <a:noFill/>
        </a:ln>
      </xdr:spPr>
    </xdr:pic>
    <xdr:clientData/>
  </xdr:oneCellAnchor>
</xdr:wsDr>
</file>

<file path=xl/theme/theme1.xml><?xml version="1.0" encoding="utf-8"?>
<a:theme xmlns:a="http://schemas.openxmlformats.org/drawingml/2006/main" name="Gartner">
  <a:themeElements>
    <a:clrScheme name="Custom 2">
      <a:dk1>
        <a:srgbClr val="000000"/>
      </a:dk1>
      <a:lt1>
        <a:srgbClr val="FFFFFF"/>
      </a:lt1>
      <a:dk2>
        <a:srgbClr val="FFFFFF"/>
      </a:dk2>
      <a:lt2>
        <a:srgbClr val="6E96D5"/>
      </a:lt2>
      <a:accent1>
        <a:srgbClr val="00529B"/>
      </a:accent1>
      <a:accent2>
        <a:srgbClr val="99CC00"/>
      </a:accent2>
      <a:accent3>
        <a:srgbClr val="FF9900"/>
      </a:accent3>
      <a:accent4>
        <a:srgbClr val="6E96D5"/>
      </a:accent4>
      <a:accent5>
        <a:srgbClr val="CDCDCD"/>
      </a:accent5>
      <a:accent6>
        <a:srgbClr val="AC0000"/>
      </a:accent6>
      <a:hlink>
        <a:srgbClr val="6E96D5"/>
      </a:hlink>
      <a:folHlink>
        <a:srgbClr val="6E96D5"/>
      </a:folHlink>
    </a:clrScheme>
    <a:fontScheme name="Gartner">
      <a:majorFont>
        <a:latin typeface="Arial"/>
        <a:ea typeface="Arial Unicode MS"/>
        <a:cs typeface="Arial Unicode MS"/>
      </a:majorFont>
      <a:minorFont>
        <a:latin typeface="Arial"/>
        <a:ea typeface="Arial Unicode MS"/>
        <a:cs typeface="Arial Unicode MS"/>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6E96D5"/>
        </a:solidFill>
        <a:ln w="12700" cap="flat" cmpd="sng" algn="ctr">
          <a:noFill/>
          <a:prstDash val="solid"/>
          <a:round/>
          <a:headEnd type="none" w="med" len="med"/>
          <a:tailEnd type="none" w="med" len="med"/>
        </a:ln>
        <a:effectLst/>
      </a:spPr>
      <a:bodyPr vert="horz" wrap="none" lIns="91440" tIns="45720" rIns="91440" bIns="45720" numCol="1" rtlCol="0" anchor="ctr" anchorCtr="0" compatLnSpc="1">
        <a:prstTxWarp prst="textNoShape">
          <a:avLst/>
        </a:prstTxWarp>
        <a:noAutofit/>
      </a:bodyPr>
      <a:lstStyle>
        <a:defPPr marL="0" marR="0" indent="0" algn="ctr" defTabSz="914400" rtl="0" eaLnBrk="0" fontAlgn="base" latinLnBrk="0" hangingPunct="0">
          <a:lnSpc>
            <a:spcPct val="100000"/>
          </a:lnSpc>
          <a:spcBef>
            <a:spcPct val="50000"/>
          </a:spcBef>
          <a:spcAft>
            <a:spcPct val="0"/>
          </a:spcAft>
          <a:buClrTx/>
          <a:buSzTx/>
          <a:buFontTx/>
          <a:buNone/>
          <a:tabLst/>
          <a:defRPr kumimoji="0" sz="1800" b="0" i="0" u="none" strike="noStrike" cap="none" normalizeH="0" baseline="0" dirty="0" err="1" smtClean="0">
            <a:ln>
              <a:noFill/>
            </a:ln>
            <a:solidFill>
              <a:schemeClr val="bg1"/>
            </a:solidFill>
            <a:effectLst/>
            <a:latin typeface="Arial" charset="0"/>
          </a:defRPr>
        </a:defPPr>
      </a:lstStyle>
    </a:spDef>
    <a:lnDef>
      <a:spPr bwMode="auto">
        <a:solidFill>
          <a:srgbClr val="00529B"/>
        </a:solidFill>
        <a:ln w="12700" cap="flat" cmpd="sng" algn="ctr">
          <a:solidFill>
            <a:schemeClr val="tx1"/>
          </a:solidFill>
          <a:prstDash val="solid"/>
          <a:round/>
          <a:headEnd type="none" w="med" len="med"/>
          <a:tailEnd type="none" w="lg" len="lg"/>
        </a:ln>
        <a:effectLst/>
      </a:spPr>
      <a:bodyPr/>
      <a:lstStyle/>
    </a:lnDef>
  </a:objectDefaults>
  <a:extraClrSchemeLst/>
  <a:custClrLst>
    <a:custClr name="Blue 1">
      <a:srgbClr val="00529B"/>
    </a:custClr>
    <a:custClr name="Light Green">
      <a:srgbClr val="99CC00"/>
    </a:custClr>
    <a:custClr name="Orange">
      <a:srgbClr val="FF9900"/>
    </a:custClr>
    <a:custClr name="Blue 2">
      <a:srgbClr val="6E96D5"/>
    </a:custClr>
    <a:custClr name="Light Gray">
      <a:srgbClr val="CDCDCD"/>
    </a:custClr>
    <a:custClr name="Dark Red">
      <a:srgbClr val="AC0000"/>
    </a:custClr>
    <a:custClr name="Orange 50%">
      <a:srgbClr val="FFE164"/>
    </a:custClr>
    <a:custClr name="Dark Gray">
      <a:srgbClr val="969696"/>
    </a:custClr>
    <a:custClr name="Light Green 50%">
      <a:srgbClr val="CDE678"/>
    </a:custClr>
    <a:custClr name="Purple">
      <a:srgbClr val="993366"/>
    </a:custClr>
    <a:custClr name="Red 50%">
      <a:srgbClr val="FFAAAA"/>
    </a:custClr>
    <a:custClr name="Dark Green">
      <a:srgbClr val="336600"/>
    </a:custClr>
    <a:custClr name="Yellow">
      <a:srgbClr val="FFFF66"/>
    </a:custClr>
    <a:custClr name="Red">
      <a:srgbClr val="FF0000"/>
    </a:custClr>
    <a:custClr name="Blue 3">
      <a:srgbClr val="B9D0DC"/>
    </a:custClr>
    <a:custClr name="Blue 4">
      <a:srgbClr val="374B6A"/>
    </a:custClr>
  </a:custClr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A214"/>
  <sheetViews>
    <sheetView showGridLines="0" zoomScale="96" zoomScaleNormal="96" zoomScaleSheetLayoutView="100" workbookViewId="0">
      <selection activeCell="B2" sqref="B2"/>
    </sheetView>
  </sheetViews>
  <sheetFormatPr defaultRowHeight="12.75" x14ac:dyDescent="0.2"/>
  <cols>
    <col min="1" max="1" width="0.42578125" style="530" customWidth="1"/>
    <col min="2" max="2" width="162.5703125" style="144" customWidth="1"/>
    <col min="3" max="53" width="9.140625" style="529"/>
    <col min="54" max="16384" width="9.140625" style="530"/>
  </cols>
  <sheetData>
    <row r="1" spans="2:53" ht="2.25" customHeight="1" x14ac:dyDescent="0.2">
      <c r="B1" s="148"/>
    </row>
    <row r="2" spans="2:53" ht="58.5" customHeight="1" x14ac:dyDescent="0.2">
      <c r="B2" s="533" t="s">
        <v>377</v>
      </c>
      <c r="C2" s="531"/>
      <c r="D2" s="531"/>
      <c r="E2" s="531"/>
      <c r="F2" s="531"/>
      <c r="G2" s="531"/>
      <c r="V2" s="530"/>
      <c r="W2" s="530"/>
      <c r="X2" s="530"/>
      <c r="Y2" s="530"/>
      <c r="Z2" s="530"/>
      <c r="AA2" s="530"/>
      <c r="AB2" s="530"/>
      <c r="AC2" s="530"/>
      <c r="AD2" s="530"/>
      <c r="AE2" s="530"/>
      <c r="AF2" s="530"/>
      <c r="AG2" s="530"/>
      <c r="AH2" s="530"/>
      <c r="AI2" s="530"/>
      <c r="AJ2" s="530"/>
      <c r="AK2" s="530"/>
      <c r="AL2" s="530"/>
      <c r="AM2" s="530"/>
      <c r="AN2" s="530"/>
      <c r="AO2" s="530"/>
      <c r="AP2" s="530"/>
      <c r="AQ2" s="530"/>
      <c r="AR2" s="530"/>
      <c r="AS2" s="530"/>
      <c r="AT2" s="530"/>
      <c r="AU2" s="530"/>
      <c r="AV2" s="530"/>
      <c r="AW2" s="530"/>
      <c r="AX2" s="530"/>
      <c r="AY2" s="530"/>
      <c r="AZ2" s="530"/>
      <c r="BA2" s="530"/>
    </row>
    <row r="3" spans="2:53" ht="75" customHeight="1" x14ac:dyDescent="0.2">
      <c r="B3" s="534" t="s">
        <v>0</v>
      </c>
      <c r="C3" s="532"/>
    </row>
    <row r="4" spans="2:53" ht="20.100000000000001" customHeight="1" x14ac:dyDescent="0.2">
      <c r="B4" s="535" t="s">
        <v>1</v>
      </c>
      <c r="C4" s="532"/>
    </row>
    <row r="5" spans="2:53" ht="216" customHeight="1" x14ac:dyDescent="0.2">
      <c r="B5" s="536" t="s">
        <v>396</v>
      </c>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530"/>
      <c r="BA5" s="530"/>
    </row>
    <row r="6" spans="2:53" s="529" customFormat="1" ht="20.100000000000001" customHeight="1" x14ac:dyDescent="0.2">
      <c r="B6" s="535" t="s">
        <v>2</v>
      </c>
    </row>
    <row r="7" spans="2:53" s="529" customFormat="1" ht="135" customHeight="1" x14ac:dyDescent="0.2">
      <c r="B7" s="537" t="s">
        <v>3</v>
      </c>
    </row>
    <row r="8" spans="2:53" s="529" customFormat="1" x14ac:dyDescent="0.2">
      <c r="B8" s="532"/>
    </row>
    <row r="9" spans="2:53" s="529" customFormat="1" x14ac:dyDescent="0.2">
      <c r="B9" s="532"/>
    </row>
    <row r="10" spans="2:53" s="529" customFormat="1" x14ac:dyDescent="0.2">
      <c r="B10" s="532"/>
    </row>
    <row r="11" spans="2:53" s="529" customFormat="1" x14ac:dyDescent="0.2">
      <c r="B11" s="532"/>
    </row>
    <row r="12" spans="2:53" s="529" customFormat="1" x14ac:dyDescent="0.2">
      <c r="B12" s="532"/>
    </row>
    <row r="13" spans="2:53" s="529" customFormat="1" x14ac:dyDescent="0.2">
      <c r="B13" s="532"/>
    </row>
    <row r="14" spans="2:53" s="529" customFormat="1" x14ac:dyDescent="0.2">
      <c r="B14" s="532"/>
    </row>
    <row r="15" spans="2:53" s="529" customFormat="1" x14ac:dyDescent="0.2">
      <c r="B15" s="532"/>
    </row>
    <row r="16" spans="2:53" s="529" customFormat="1" x14ac:dyDescent="0.2">
      <c r="B16" s="532"/>
    </row>
    <row r="17" spans="2:2" s="529" customFormat="1" x14ac:dyDescent="0.2">
      <c r="B17" s="532"/>
    </row>
    <row r="18" spans="2:2" s="529" customFormat="1" x14ac:dyDescent="0.2">
      <c r="B18" s="532"/>
    </row>
    <row r="19" spans="2:2" s="529" customFormat="1" x14ac:dyDescent="0.2">
      <c r="B19" s="532"/>
    </row>
    <row r="20" spans="2:2" s="529" customFormat="1" x14ac:dyDescent="0.2">
      <c r="B20" s="532"/>
    </row>
    <row r="21" spans="2:2" s="529" customFormat="1" x14ac:dyDescent="0.2">
      <c r="B21" s="532"/>
    </row>
    <row r="22" spans="2:2" s="529" customFormat="1" x14ac:dyDescent="0.2">
      <c r="B22" s="532"/>
    </row>
    <row r="23" spans="2:2" s="529" customFormat="1" x14ac:dyDescent="0.2">
      <c r="B23" s="532"/>
    </row>
    <row r="24" spans="2:2" s="529" customFormat="1" x14ac:dyDescent="0.2">
      <c r="B24" s="532"/>
    </row>
    <row r="25" spans="2:2" s="529" customFormat="1" x14ac:dyDescent="0.2">
      <c r="B25" s="532"/>
    </row>
    <row r="26" spans="2:2" s="529" customFormat="1" x14ac:dyDescent="0.2">
      <c r="B26" s="532"/>
    </row>
    <row r="27" spans="2:2" s="529" customFormat="1" x14ac:dyDescent="0.2">
      <c r="B27" s="532"/>
    </row>
    <row r="28" spans="2:2" s="529" customFormat="1" x14ac:dyDescent="0.2">
      <c r="B28" s="532"/>
    </row>
    <row r="29" spans="2:2" s="529" customFormat="1" x14ac:dyDescent="0.2">
      <c r="B29" s="532"/>
    </row>
    <row r="30" spans="2:2" s="529" customFormat="1" x14ac:dyDescent="0.2">
      <c r="B30" s="532"/>
    </row>
    <row r="31" spans="2:2" s="529" customFormat="1" x14ac:dyDescent="0.2">
      <c r="B31" s="532"/>
    </row>
    <row r="32" spans="2:2" s="529" customFormat="1" x14ac:dyDescent="0.2">
      <c r="B32" s="532"/>
    </row>
    <row r="33" spans="2:2" s="529" customFormat="1" x14ac:dyDescent="0.2">
      <c r="B33" s="532"/>
    </row>
    <row r="34" spans="2:2" s="529" customFormat="1" x14ac:dyDescent="0.2">
      <c r="B34" s="532"/>
    </row>
    <row r="35" spans="2:2" s="529" customFormat="1" x14ac:dyDescent="0.2">
      <c r="B35" s="532"/>
    </row>
    <row r="36" spans="2:2" s="529" customFormat="1" x14ac:dyDescent="0.2">
      <c r="B36" s="532"/>
    </row>
    <row r="37" spans="2:2" s="529" customFormat="1" x14ac:dyDescent="0.2">
      <c r="B37" s="532"/>
    </row>
    <row r="38" spans="2:2" s="529" customFormat="1" x14ac:dyDescent="0.2">
      <c r="B38" s="532"/>
    </row>
    <row r="39" spans="2:2" s="529" customFormat="1" x14ac:dyDescent="0.2">
      <c r="B39" s="532"/>
    </row>
    <row r="40" spans="2:2" s="529" customFormat="1" x14ac:dyDescent="0.2">
      <c r="B40" s="532"/>
    </row>
    <row r="41" spans="2:2" s="529" customFormat="1" x14ac:dyDescent="0.2">
      <c r="B41" s="532"/>
    </row>
    <row r="42" spans="2:2" s="529" customFormat="1" x14ac:dyDescent="0.2">
      <c r="B42" s="532"/>
    </row>
    <row r="43" spans="2:2" s="529" customFormat="1" x14ac:dyDescent="0.2">
      <c r="B43" s="532"/>
    </row>
    <row r="44" spans="2:2" s="529" customFormat="1" x14ac:dyDescent="0.2">
      <c r="B44" s="532"/>
    </row>
    <row r="45" spans="2:2" s="529" customFormat="1" x14ac:dyDescent="0.2">
      <c r="B45" s="532"/>
    </row>
    <row r="46" spans="2:2" s="529" customFormat="1" x14ac:dyDescent="0.2">
      <c r="B46" s="532"/>
    </row>
    <row r="47" spans="2:2" s="529" customFormat="1" x14ac:dyDescent="0.2">
      <c r="B47" s="532"/>
    </row>
    <row r="48" spans="2:2" s="529" customFormat="1" x14ac:dyDescent="0.2">
      <c r="B48" s="532"/>
    </row>
    <row r="49" spans="2:2" s="529" customFormat="1" x14ac:dyDescent="0.2">
      <c r="B49" s="532"/>
    </row>
    <row r="50" spans="2:2" s="529" customFormat="1" x14ac:dyDescent="0.2">
      <c r="B50" s="532"/>
    </row>
    <row r="51" spans="2:2" s="529" customFormat="1" x14ac:dyDescent="0.2">
      <c r="B51" s="532"/>
    </row>
    <row r="52" spans="2:2" s="529" customFormat="1" x14ac:dyDescent="0.2">
      <c r="B52" s="532"/>
    </row>
    <row r="53" spans="2:2" s="529" customFormat="1" x14ac:dyDescent="0.2">
      <c r="B53" s="532"/>
    </row>
    <row r="54" spans="2:2" s="529" customFormat="1" x14ac:dyDescent="0.2">
      <c r="B54" s="532"/>
    </row>
    <row r="55" spans="2:2" s="529" customFormat="1" x14ac:dyDescent="0.2">
      <c r="B55" s="532"/>
    </row>
    <row r="56" spans="2:2" s="529" customFormat="1" x14ac:dyDescent="0.2">
      <c r="B56" s="532"/>
    </row>
    <row r="57" spans="2:2" s="529" customFormat="1" x14ac:dyDescent="0.2">
      <c r="B57" s="532"/>
    </row>
    <row r="58" spans="2:2" s="529" customFormat="1" x14ac:dyDescent="0.2">
      <c r="B58" s="532"/>
    </row>
    <row r="59" spans="2:2" s="529" customFormat="1" x14ac:dyDescent="0.2">
      <c r="B59" s="532"/>
    </row>
    <row r="60" spans="2:2" s="529" customFormat="1" x14ac:dyDescent="0.2">
      <c r="B60" s="532"/>
    </row>
    <row r="61" spans="2:2" s="529" customFormat="1" x14ac:dyDescent="0.2">
      <c r="B61" s="532"/>
    </row>
    <row r="62" spans="2:2" s="529" customFormat="1" x14ac:dyDescent="0.2">
      <c r="B62" s="532"/>
    </row>
    <row r="63" spans="2:2" s="529" customFormat="1" x14ac:dyDescent="0.2">
      <c r="B63" s="532"/>
    </row>
    <row r="64" spans="2:2" s="529" customFormat="1" x14ac:dyDescent="0.2">
      <c r="B64" s="532"/>
    </row>
    <row r="65" spans="2:2" s="529" customFormat="1" x14ac:dyDescent="0.2">
      <c r="B65" s="532"/>
    </row>
    <row r="66" spans="2:2" s="529" customFormat="1" x14ac:dyDescent="0.2">
      <c r="B66" s="532"/>
    </row>
    <row r="67" spans="2:2" s="529" customFormat="1" x14ac:dyDescent="0.2">
      <c r="B67" s="532"/>
    </row>
    <row r="68" spans="2:2" s="529" customFormat="1" x14ac:dyDescent="0.2">
      <c r="B68" s="532"/>
    </row>
    <row r="69" spans="2:2" s="529" customFormat="1" x14ac:dyDescent="0.2">
      <c r="B69" s="532"/>
    </row>
    <row r="70" spans="2:2" s="529" customFormat="1" x14ac:dyDescent="0.2">
      <c r="B70" s="532"/>
    </row>
    <row r="71" spans="2:2" s="529" customFormat="1" x14ac:dyDescent="0.2">
      <c r="B71" s="532"/>
    </row>
    <row r="72" spans="2:2" s="529" customFormat="1" x14ac:dyDescent="0.2">
      <c r="B72" s="532"/>
    </row>
    <row r="73" spans="2:2" s="529" customFormat="1" x14ac:dyDescent="0.2">
      <c r="B73" s="532"/>
    </row>
    <row r="74" spans="2:2" s="529" customFormat="1" x14ac:dyDescent="0.2">
      <c r="B74" s="532"/>
    </row>
    <row r="75" spans="2:2" s="529" customFormat="1" x14ac:dyDescent="0.2">
      <c r="B75" s="532"/>
    </row>
    <row r="76" spans="2:2" s="529" customFormat="1" x14ac:dyDescent="0.2">
      <c r="B76" s="532"/>
    </row>
    <row r="77" spans="2:2" s="529" customFormat="1" x14ac:dyDescent="0.2">
      <c r="B77" s="532"/>
    </row>
    <row r="78" spans="2:2" s="529" customFormat="1" x14ac:dyDescent="0.2">
      <c r="B78" s="532"/>
    </row>
    <row r="79" spans="2:2" s="529" customFormat="1" x14ac:dyDescent="0.2">
      <c r="B79" s="532"/>
    </row>
    <row r="80" spans="2:2" s="529" customFormat="1" x14ac:dyDescent="0.2">
      <c r="B80" s="532"/>
    </row>
    <row r="81" spans="2:2" s="529" customFormat="1" x14ac:dyDescent="0.2">
      <c r="B81" s="532"/>
    </row>
    <row r="82" spans="2:2" s="529" customFormat="1" x14ac:dyDescent="0.2">
      <c r="B82" s="532"/>
    </row>
    <row r="83" spans="2:2" s="529" customFormat="1" x14ac:dyDescent="0.2">
      <c r="B83" s="532"/>
    </row>
    <row r="84" spans="2:2" s="529" customFormat="1" x14ac:dyDescent="0.2">
      <c r="B84" s="532"/>
    </row>
    <row r="85" spans="2:2" s="529" customFormat="1" x14ac:dyDescent="0.2">
      <c r="B85" s="532"/>
    </row>
    <row r="86" spans="2:2" s="529" customFormat="1" x14ac:dyDescent="0.2">
      <c r="B86" s="532"/>
    </row>
    <row r="87" spans="2:2" s="529" customFormat="1" x14ac:dyDescent="0.2">
      <c r="B87" s="532"/>
    </row>
    <row r="88" spans="2:2" s="529" customFormat="1" x14ac:dyDescent="0.2">
      <c r="B88" s="532"/>
    </row>
    <row r="89" spans="2:2" s="529" customFormat="1" x14ac:dyDescent="0.2">
      <c r="B89" s="532"/>
    </row>
    <row r="90" spans="2:2" s="529" customFormat="1" x14ac:dyDescent="0.2">
      <c r="B90" s="532"/>
    </row>
    <row r="91" spans="2:2" s="529" customFormat="1" x14ac:dyDescent="0.2">
      <c r="B91" s="532"/>
    </row>
    <row r="92" spans="2:2" s="529" customFormat="1" x14ac:dyDescent="0.2">
      <c r="B92" s="532"/>
    </row>
    <row r="93" spans="2:2" s="529" customFormat="1" x14ac:dyDescent="0.2">
      <c r="B93" s="532"/>
    </row>
    <row r="94" spans="2:2" s="529" customFormat="1" x14ac:dyDescent="0.2">
      <c r="B94" s="532"/>
    </row>
    <row r="95" spans="2:2" s="529" customFormat="1" x14ac:dyDescent="0.2">
      <c r="B95" s="532"/>
    </row>
    <row r="96" spans="2:2" s="529" customFormat="1" x14ac:dyDescent="0.2">
      <c r="B96" s="532"/>
    </row>
    <row r="97" spans="2:2" s="529" customFormat="1" x14ac:dyDescent="0.2">
      <c r="B97" s="532"/>
    </row>
    <row r="98" spans="2:2" s="529" customFormat="1" x14ac:dyDescent="0.2">
      <c r="B98" s="532"/>
    </row>
    <row r="99" spans="2:2" s="529" customFormat="1" x14ac:dyDescent="0.2">
      <c r="B99" s="532"/>
    </row>
    <row r="100" spans="2:2" s="529" customFormat="1" x14ac:dyDescent="0.2">
      <c r="B100" s="532"/>
    </row>
    <row r="101" spans="2:2" s="529" customFormat="1" x14ac:dyDescent="0.2">
      <c r="B101" s="532"/>
    </row>
    <row r="102" spans="2:2" s="529" customFormat="1" x14ac:dyDescent="0.2">
      <c r="B102" s="532"/>
    </row>
    <row r="103" spans="2:2" s="529" customFormat="1" x14ac:dyDescent="0.2">
      <c r="B103" s="532"/>
    </row>
    <row r="104" spans="2:2" s="529" customFormat="1" x14ac:dyDescent="0.2">
      <c r="B104" s="532"/>
    </row>
    <row r="105" spans="2:2" s="529" customFormat="1" x14ac:dyDescent="0.2">
      <c r="B105" s="532"/>
    </row>
    <row r="106" spans="2:2" s="529" customFormat="1" x14ac:dyDescent="0.2">
      <c r="B106" s="532"/>
    </row>
    <row r="107" spans="2:2" s="529" customFormat="1" x14ac:dyDescent="0.2">
      <c r="B107" s="532"/>
    </row>
    <row r="108" spans="2:2" s="529" customFormat="1" x14ac:dyDescent="0.2">
      <c r="B108" s="532"/>
    </row>
    <row r="109" spans="2:2" s="529" customFormat="1" x14ac:dyDescent="0.2">
      <c r="B109" s="532"/>
    </row>
    <row r="110" spans="2:2" s="529" customFormat="1" x14ac:dyDescent="0.2">
      <c r="B110" s="532"/>
    </row>
    <row r="111" spans="2:2" s="529" customFormat="1" x14ac:dyDescent="0.2">
      <c r="B111" s="532"/>
    </row>
    <row r="112" spans="2:2" s="529" customFormat="1" x14ac:dyDescent="0.2">
      <c r="B112" s="532"/>
    </row>
    <row r="113" spans="2:2" s="529" customFormat="1" x14ac:dyDescent="0.2">
      <c r="B113" s="532"/>
    </row>
    <row r="114" spans="2:2" s="529" customFormat="1" x14ac:dyDescent="0.2">
      <c r="B114" s="532"/>
    </row>
    <row r="115" spans="2:2" s="529" customFormat="1" x14ac:dyDescent="0.2">
      <c r="B115" s="532"/>
    </row>
    <row r="116" spans="2:2" s="529" customFormat="1" x14ac:dyDescent="0.2">
      <c r="B116" s="532"/>
    </row>
    <row r="117" spans="2:2" s="529" customFormat="1" x14ac:dyDescent="0.2">
      <c r="B117" s="532"/>
    </row>
    <row r="118" spans="2:2" s="529" customFormat="1" x14ac:dyDescent="0.2">
      <c r="B118" s="532"/>
    </row>
    <row r="119" spans="2:2" s="529" customFormat="1" x14ac:dyDescent="0.2">
      <c r="B119" s="532"/>
    </row>
    <row r="120" spans="2:2" s="529" customFormat="1" x14ac:dyDescent="0.2">
      <c r="B120" s="532"/>
    </row>
    <row r="121" spans="2:2" s="529" customFormat="1" x14ac:dyDescent="0.2">
      <c r="B121" s="532"/>
    </row>
    <row r="122" spans="2:2" s="529" customFormat="1" x14ac:dyDescent="0.2">
      <c r="B122" s="532"/>
    </row>
    <row r="123" spans="2:2" s="529" customFormat="1" x14ac:dyDescent="0.2">
      <c r="B123" s="532"/>
    </row>
    <row r="124" spans="2:2" s="529" customFormat="1" x14ac:dyDescent="0.2">
      <c r="B124" s="532"/>
    </row>
    <row r="125" spans="2:2" s="529" customFormat="1" x14ac:dyDescent="0.2">
      <c r="B125" s="532"/>
    </row>
    <row r="126" spans="2:2" s="529" customFormat="1" x14ac:dyDescent="0.2">
      <c r="B126" s="532"/>
    </row>
    <row r="127" spans="2:2" s="529" customFormat="1" x14ac:dyDescent="0.2">
      <c r="B127" s="532"/>
    </row>
    <row r="128" spans="2:2" s="529" customFormat="1" x14ac:dyDescent="0.2">
      <c r="B128" s="532"/>
    </row>
    <row r="129" spans="2:2" s="529" customFormat="1" x14ac:dyDescent="0.2">
      <c r="B129" s="532"/>
    </row>
    <row r="130" spans="2:2" s="529" customFormat="1" x14ac:dyDescent="0.2">
      <c r="B130" s="532"/>
    </row>
    <row r="131" spans="2:2" s="529" customFormat="1" x14ac:dyDescent="0.2">
      <c r="B131" s="532"/>
    </row>
    <row r="132" spans="2:2" s="529" customFormat="1" x14ac:dyDescent="0.2">
      <c r="B132" s="532"/>
    </row>
    <row r="133" spans="2:2" s="529" customFormat="1" x14ac:dyDescent="0.2">
      <c r="B133" s="532"/>
    </row>
    <row r="134" spans="2:2" s="529" customFormat="1" x14ac:dyDescent="0.2">
      <c r="B134" s="532"/>
    </row>
    <row r="135" spans="2:2" s="529" customFormat="1" x14ac:dyDescent="0.2">
      <c r="B135" s="532"/>
    </row>
    <row r="136" spans="2:2" s="529" customFormat="1" x14ac:dyDescent="0.2">
      <c r="B136" s="532"/>
    </row>
    <row r="137" spans="2:2" s="529" customFormat="1" x14ac:dyDescent="0.2">
      <c r="B137" s="532"/>
    </row>
    <row r="138" spans="2:2" s="529" customFormat="1" x14ac:dyDescent="0.2">
      <c r="B138" s="532"/>
    </row>
    <row r="139" spans="2:2" s="529" customFormat="1" x14ac:dyDescent="0.2">
      <c r="B139" s="532"/>
    </row>
    <row r="140" spans="2:2" s="529" customFormat="1" x14ac:dyDescent="0.2">
      <c r="B140" s="532"/>
    </row>
    <row r="141" spans="2:2" s="529" customFormat="1" x14ac:dyDescent="0.2">
      <c r="B141" s="532"/>
    </row>
    <row r="142" spans="2:2" s="529" customFormat="1" x14ac:dyDescent="0.2">
      <c r="B142" s="532"/>
    </row>
    <row r="143" spans="2:2" s="529" customFormat="1" x14ac:dyDescent="0.2">
      <c r="B143" s="532"/>
    </row>
    <row r="144" spans="2:2" s="529" customFormat="1" x14ac:dyDescent="0.2">
      <c r="B144" s="532"/>
    </row>
    <row r="145" spans="2:2" s="529" customFormat="1" x14ac:dyDescent="0.2">
      <c r="B145" s="532"/>
    </row>
    <row r="146" spans="2:2" s="529" customFormat="1" x14ac:dyDescent="0.2">
      <c r="B146" s="532"/>
    </row>
    <row r="147" spans="2:2" s="529" customFormat="1" x14ac:dyDescent="0.2">
      <c r="B147" s="532"/>
    </row>
    <row r="148" spans="2:2" s="529" customFormat="1" x14ac:dyDescent="0.2">
      <c r="B148" s="532"/>
    </row>
    <row r="149" spans="2:2" s="529" customFormat="1" x14ac:dyDescent="0.2">
      <c r="B149" s="532"/>
    </row>
    <row r="150" spans="2:2" s="529" customFormat="1" x14ac:dyDescent="0.2">
      <c r="B150" s="532"/>
    </row>
    <row r="151" spans="2:2" s="529" customFormat="1" x14ac:dyDescent="0.2">
      <c r="B151" s="532"/>
    </row>
    <row r="152" spans="2:2" s="529" customFormat="1" x14ac:dyDescent="0.2">
      <c r="B152" s="532"/>
    </row>
    <row r="153" spans="2:2" s="529" customFormat="1" x14ac:dyDescent="0.2">
      <c r="B153" s="532"/>
    </row>
    <row r="154" spans="2:2" s="529" customFormat="1" x14ac:dyDescent="0.2">
      <c r="B154" s="532"/>
    </row>
    <row r="155" spans="2:2" s="529" customFormat="1" x14ac:dyDescent="0.2">
      <c r="B155" s="532"/>
    </row>
    <row r="156" spans="2:2" s="529" customFormat="1" x14ac:dyDescent="0.2">
      <c r="B156" s="532"/>
    </row>
    <row r="157" spans="2:2" s="529" customFormat="1" x14ac:dyDescent="0.2">
      <c r="B157" s="532"/>
    </row>
    <row r="158" spans="2:2" s="529" customFormat="1" x14ac:dyDescent="0.2">
      <c r="B158" s="532"/>
    </row>
    <row r="159" spans="2:2" s="529" customFormat="1" x14ac:dyDescent="0.2">
      <c r="B159" s="532"/>
    </row>
    <row r="160" spans="2:2" s="529" customFormat="1" x14ac:dyDescent="0.2">
      <c r="B160" s="532"/>
    </row>
    <row r="161" spans="2:2" s="529" customFormat="1" x14ac:dyDescent="0.2">
      <c r="B161" s="532"/>
    </row>
    <row r="162" spans="2:2" s="529" customFormat="1" x14ac:dyDescent="0.2">
      <c r="B162" s="532"/>
    </row>
    <row r="163" spans="2:2" s="529" customFormat="1" x14ac:dyDescent="0.2">
      <c r="B163" s="532"/>
    </row>
    <row r="164" spans="2:2" s="529" customFormat="1" x14ac:dyDescent="0.2">
      <c r="B164" s="532"/>
    </row>
    <row r="165" spans="2:2" s="529" customFormat="1" x14ac:dyDescent="0.2">
      <c r="B165" s="532"/>
    </row>
    <row r="166" spans="2:2" s="529" customFormat="1" x14ac:dyDescent="0.2">
      <c r="B166" s="532"/>
    </row>
    <row r="167" spans="2:2" s="529" customFormat="1" x14ac:dyDescent="0.2">
      <c r="B167" s="532"/>
    </row>
    <row r="168" spans="2:2" s="529" customFormat="1" x14ac:dyDescent="0.2">
      <c r="B168" s="532"/>
    </row>
    <row r="169" spans="2:2" s="529" customFormat="1" x14ac:dyDescent="0.2">
      <c r="B169" s="532"/>
    </row>
    <row r="170" spans="2:2" s="529" customFormat="1" x14ac:dyDescent="0.2">
      <c r="B170" s="532"/>
    </row>
    <row r="171" spans="2:2" s="529" customFormat="1" x14ac:dyDescent="0.2">
      <c r="B171" s="532"/>
    </row>
    <row r="172" spans="2:2" s="529" customFormat="1" x14ac:dyDescent="0.2">
      <c r="B172" s="532"/>
    </row>
    <row r="173" spans="2:2" s="529" customFormat="1" x14ac:dyDescent="0.2">
      <c r="B173" s="532"/>
    </row>
    <row r="174" spans="2:2" s="529" customFormat="1" x14ac:dyDescent="0.2">
      <c r="B174" s="532"/>
    </row>
    <row r="175" spans="2:2" s="529" customFormat="1" x14ac:dyDescent="0.2">
      <c r="B175" s="532"/>
    </row>
    <row r="176" spans="2:2" s="529" customFormat="1" x14ac:dyDescent="0.2">
      <c r="B176" s="532"/>
    </row>
    <row r="177" spans="2:2" s="529" customFormat="1" x14ac:dyDescent="0.2">
      <c r="B177" s="532"/>
    </row>
    <row r="178" spans="2:2" s="529" customFormat="1" x14ac:dyDescent="0.2">
      <c r="B178" s="532"/>
    </row>
    <row r="179" spans="2:2" s="529" customFormat="1" x14ac:dyDescent="0.2">
      <c r="B179" s="532"/>
    </row>
    <row r="180" spans="2:2" s="529" customFormat="1" x14ac:dyDescent="0.2">
      <c r="B180" s="532"/>
    </row>
    <row r="181" spans="2:2" s="529" customFormat="1" x14ac:dyDescent="0.2">
      <c r="B181" s="532"/>
    </row>
    <row r="182" spans="2:2" s="529" customFormat="1" x14ac:dyDescent="0.2">
      <c r="B182" s="532"/>
    </row>
    <row r="183" spans="2:2" s="529" customFormat="1" x14ac:dyDescent="0.2">
      <c r="B183" s="532"/>
    </row>
    <row r="184" spans="2:2" s="529" customFormat="1" x14ac:dyDescent="0.2">
      <c r="B184" s="532"/>
    </row>
    <row r="185" spans="2:2" s="529" customFormat="1" x14ac:dyDescent="0.2">
      <c r="B185" s="532"/>
    </row>
    <row r="186" spans="2:2" s="529" customFormat="1" x14ac:dyDescent="0.2">
      <c r="B186" s="532"/>
    </row>
    <row r="187" spans="2:2" s="529" customFormat="1" x14ac:dyDescent="0.2">
      <c r="B187" s="532"/>
    </row>
    <row r="188" spans="2:2" s="529" customFormat="1" x14ac:dyDescent="0.2">
      <c r="B188" s="532"/>
    </row>
    <row r="189" spans="2:2" s="529" customFormat="1" x14ac:dyDescent="0.2">
      <c r="B189" s="532"/>
    </row>
    <row r="190" spans="2:2" s="529" customFormat="1" x14ac:dyDescent="0.2">
      <c r="B190" s="532"/>
    </row>
    <row r="191" spans="2:2" s="529" customFormat="1" x14ac:dyDescent="0.2">
      <c r="B191" s="532"/>
    </row>
    <row r="192" spans="2:2" s="529" customFormat="1" x14ac:dyDescent="0.2">
      <c r="B192" s="532"/>
    </row>
    <row r="193" spans="2:2" s="529" customFormat="1" x14ac:dyDescent="0.2">
      <c r="B193" s="532"/>
    </row>
    <row r="194" spans="2:2" s="529" customFormat="1" x14ac:dyDescent="0.2">
      <c r="B194" s="532"/>
    </row>
    <row r="195" spans="2:2" s="529" customFormat="1" x14ac:dyDescent="0.2">
      <c r="B195" s="532"/>
    </row>
    <row r="196" spans="2:2" s="529" customFormat="1" x14ac:dyDescent="0.2">
      <c r="B196" s="532"/>
    </row>
    <row r="197" spans="2:2" s="529" customFormat="1" x14ac:dyDescent="0.2">
      <c r="B197" s="532"/>
    </row>
    <row r="198" spans="2:2" s="529" customFormat="1" x14ac:dyDescent="0.2">
      <c r="B198" s="532"/>
    </row>
    <row r="199" spans="2:2" s="529" customFormat="1" x14ac:dyDescent="0.2">
      <c r="B199" s="532"/>
    </row>
    <row r="200" spans="2:2" s="529" customFormat="1" x14ac:dyDescent="0.2">
      <c r="B200" s="532"/>
    </row>
    <row r="201" spans="2:2" s="529" customFormat="1" x14ac:dyDescent="0.2">
      <c r="B201" s="532"/>
    </row>
    <row r="202" spans="2:2" s="529" customFormat="1" x14ac:dyDescent="0.2">
      <c r="B202" s="532"/>
    </row>
    <row r="203" spans="2:2" s="529" customFormat="1" x14ac:dyDescent="0.2">
      <c r="B203" s="532"/>
    </row>
    <row r="204" spans="2:2" s="529" customFormat="1" x14ac:dyDescent="0.2">
      <c r="B204" s="532"/>
    </row>
    <row r="205" spans="2:2" x14ac:dyDescent="0.2">
      <c r="B205" s="532"/>
    </row>
    <row r="206" spans="2:2" x14ac:dyDescent="0.2">
      <c r="B206" s="532"/>
    </row>
    <row r="207" spans="2:2" x14ac:dyDescent="0.2">
      <c r="B207" s="532"/>
    </row>
    <row r="208" spans="2:2" x14ac:dyDescent="0.2">
      <c r="B208" s="532"/>
    </row>
    <row r="209" spans="2:2" x14ac:dyDescent="0.2">
      <c r="B209" s="532"/>
    </row>
    <row r="210" spans="2:2" x14ac:dyDescent="0.2">
      <c r="B210" s="532"/>
    </row>
    <row r="211" spans="2:2" x14ac:dyDescent="0.2">
      <c r="B211" s="532"/>
    </row>
    <row r="212" spans="2:2" x14ac:dyDescent="0.2">
      <c r="B212" s="532"/>
    </row>
    <row r="213" spans="2:2" x14ac:dyDescent="0.2">
      <c r="B213" s="532"/>
    </row>
    <row r="214" spans="2:2" x14ac:dyDescent="0.2">
      <c r="B214" s="532"/>
    </row>
  </sheetData>
  <sheetProtection algorithmName="SHA-512" hashValue="9opaAgDf4QTVCL+HF3JpdpruVc3YpFqmneu1Mc9oy3Vo2Oxo8ZFocr7A5SfX1UXvDmJ24IWTNAmV//QGQ3hYCA==" saltValue="tzahBqEaq4EtizYWTRwfEg==" spinCount="100000" sheet="1" objects="1" scenarios="1"/>
  <phoneticPr fontId="11" type="noConversion"/>
  <pageMargins left="0.7" right="0.7" top="0.75" bottom="0.75" header="0.3" footer="0.3"/>
  <pageSetup paperSize="9"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P369"/>
  <sheetViews>
    <sheetView showGridLines="0" topLeftCell="A7" zoomScaleNormal="100" zoomScaleSheetLayoutView="85" workbookViewId="0">
      <selection activeCell="G3" sqref="G3"/>
    </sheetView>
  </sheetViews>
  <sheetFormatPr defaultColWidth="9.140625" defaultRowHeight="12.75" x14ac:dyDescent="0.2"/>
  <cols>
    <col min="1" max="1" width="0.85546875" style="530" customWidth="1"/>
    <col min="2" max="2" width="39" style="530" bestFit="1" customWidth="1"/>
    <col min="3" max="3" width="21.85546875" style="530" customWidth="1"/>
    <col min="4" max="4" width="15.140625" style="538" customWidth="1"/>
    <col min="5" max="5" width="15.5703125" style="538" customWidth="1"/>
    <col min="6" max="6" width="19.42578125" style="539" customWidth="1"/>
    <col min="7" max="7" width="20.42578125" style="539" customWidth="1"/>
    <col min="8" max="8" width="17.42578125" style="539" customWidth="1"/>
    <col min="9" max="9" width="15.85546875" style="539" customWidth="1"/>
    <col min="10" max="10" width="18.28515625" style="539" customWidth="1"/>
    <col min="11" max="11" width="20.42578125" style="539" customWidth="1"/>
    <col min="12" max="12" width="15.85546875" style="539" customWidth="1"/>
    <col min="13" max="13" width="20.7109375" style="540" customWidth="1"/>
    <col min="14" max="42" width="9.140625" style="529"/>
    <col min="43" max="16384" width="9.140625" style="530"/>
  </cols>
  <sheetData>
    <row r="1" spans="2:42" ht="5.0999999999999996" customHeight="1" x14ac:dyDescent="0.2"/>
    <row r="2" spans="2:42" ht="66.75" customHeight="1" x14ac:dyDescent="0.2">
      <c r="B2" s="311" t="s">
        <v>378</v>
      </c>
      <c r="C2" s="312"/>
      <c r="D2" s="312"/>
      <c r="E2" s="312"/>
      <c r="F2" s="312"/>
      <c r="G2" s="312"/>
      <c r="H2" s="312"/>
      <c r="I2" s="312"/>
      <c r="J2" s="312"/>
      <c r="K2" s="312"/>
      <c r="L2" s="312"/>
      <c r="M2" s="313"/>
      <c r="N2" s="531"/>
      <c r="O2" s="531"/>
      <c r="P2" s="531"/>
      <c r="Q2" s="531"/>
      <c r="R2" s="531"/>
    </row>
    <row r="3" spans="2:42" s="542" customFormat="1" ht="51" x14ac:dyDescent="0.2">
      <c r="B3" s="102" t="s">
        <v>4</v>
      </c>
      <c r="C3" s="103" t="s">
        <v>5</v>
      </c>
      <c r="D3" s="103" t="s">
        <v>6</v>
      </c>
      <c r="E3" s="103" t="s">
        <v>7</v>
      </c>
      <c r="F3" s="104" t="s">
        <v>8</v>
      </c>
      <c r="G3" s="104" t="s">
        <v>9</v>
      </c>
      <c r="H3" s="104" t="s">
        <v>10</v>
      </c>
      <c r="I3" s="104" t="s">
        <v>398</v>
      </c>
      <c r="J3" s="104" t="s">
        <v>397</v>
      </c>
      <c r="K3" s="104" t="s">
        <v>13</v>
      </c>
      <c r="L3" s="104" t="s">
        <v>399</v>
      </c>
      <c r="M3" s="104" t="s">
        <v>400</v>
      </c>
      <c r="N3" s="541"/>
      <c r="O3" s="541"/>
      <c r="P3" s="541"/>
      <c r="Q3" s="541"/>
      <c r="R3" s="541"/>
      <c r="S3" s="541"/>
      <c r="T3" s="541"/>
      <c r="U3" s="541"/>
      <c r="V3" s="541"/>
      <c r="W3" s="541"/>
      <c r="X3" s="541"/>
      <c r="Y3" s="541"/>
      <c r="Z3" s="541"/>
      <c r="AA3" s="541"/>
      <c r="AB3" s="541"/>
      <c r="AC3" s="541"/>
      <c r="AD3" s="541"/>
      <c r="AE3" s="541"/>
      <c r="AF3" s="541"/>
      <c r="AG3" s="541"/>
      <c r="AH3" s="541"/>
      <c r="AI3" s="541"/>
      <c r="AJ3" s="541"/>
      <c r="AK3" s="541"/>
      <c r="AL3" s="541"/>
      <c r="AM3" s="541"/>
      <c r="AN3" s="541"/>
      <c r="AO3" s="541"/>
      <c r="AP3" s="541"/>
    </row>
    <row r="4" spans="2:42" ht="20.25" customHeight="1" x14ac:dyDescent="0.2">
      <c r="B4" s="105" t="str">
        <f>'Annexure D3_Desktop Pricing'!C3</f>
        <v>1. Traditional Mainstream Desktop [TM] Type 1</v>
      </c>
      <c r="C4" s="106">
        <f>'Annexure D3_Desktop Pricing'!C40</f>
        <v>0</v>
      </c>
      <c r="D4" s="106">
        <f>'Annexure D3_Desktop Pricing'!C38</f>
        <v>130</v>
      </c>
      <c r="E4" s="107">
        <f>'Annexure D3_Desktop Pricing'!C41</f>
        <v>0</v>
      </c>
      <c r="F4" s="107">
        <f>'Annexure D3_Desktop Pricing'!C42</f>
        <v>0</v>
      </c>
      <c r="G4" s="107">
        <f>'Annexure D3_Desktop Pricing'!E70</f>
        <v>0</v>
      </c>
      <c r="H4" s="107">
        <f t="shared" ref="H4:H10" si="0">+G4+F4</f>
        <v>0</v>
      </c>
      <c r="I4" s="108">
        <f t="shared" ref="I4:L10" si="1">H4*0.15</f>
        <v>0</v>
      </c>
      <c r="J4" s="108">
        <f>I4+H4</f>
        <v>0</v>
      </c>
      <c r="K4" s="107">
        <f>-PMT('Annexure D1_Rental Rates'!$C$5/12,36,'Annexure D_Pricing summary'!H4)*36</f>
        <v>0</v>
      </c>
      <c r="L4" s="108">
        <f t="shared" si="1"/>
        <v>0</v>
      </c>
      <c r="M4" s="109">
        <f>L4+K4</f>
        <v>0</v>
      </c>
    </row>
    <row r="5" spans="2:42" ht="20.25" customHeight="1" x14ac:dyDescent="0.2">
      <c r="B5" s="105" t="str">
        <f>'Annexure D3_Desktop Pricing'!F3</f>
        <v>2. Traditional Mainstream Desktop [TM] Type 2</v>
      </c>
      <c r="C5" s="106">
        <f>'Annexure D3_Desktop Pricing'!F40</f>
        <v>0</v>
      </c>
      <c r="D5" s="106">
        <f>'Annexure D3_Desktop Pricing'!F38</f>
        <v>1170</v>
      </c>
      <c r="E5" s="107">
        <f>'Annexure D3_Desktop Pricing'!F41</f>
        <v>0</v>
      </c>
      <c r="F5" s="107">
        <f>'Annexure D3_Desktop Pricing'!F42</f>
        <v>0</v>
      </c>
      <c r="G5" s="107">
        <f>'Annexure D3_Desktop Pricing'!H70</f>
        <v>0</v>
      </c>
      <c r="H5" s="107">
        <f t="shared" si="0"/>
        <v>0</v>
      </c>
      <c r="I5" s="108">
        <f t="shared" si="1"/>
        <v>0</v>
      </c>
      <c r="J5" s="108">
        <f t="shared" ref="J5:J10" si="2">I5+H5</f>
        <v>0</v>
      </c>
      <c r="K5" s="107">
        <f>-PMT('Annexure D1_Rental Rates'!$C$5/12,36,'Annexure D_Pricing summary'!H5)*36</f>
        <v>0</v>
      </c>
      <c r="L5" s="108">
        <f t="shared" si="1"/>
        <v>0</v>
      </c>
      <c r="M5" s="109">
        <f t="shared" ref="M5:M10" si="3">L5+K5</f>
        <v>0</v>
      </c>
    </row>
    <row r="6" spans="2:42" ht="20.25" customHeight="1" x14ac:dyDescent="0.2">
      <c r="B6" s="105" t="str">
        <f>'Annexure D3_Desktop Pricing'!I3</f>
        <v>3. Creator Desktop [CD]</v>
      </c>
      <c r="C6" s="106">
        <f>'Annexure D3_Desktop Pricing'!I40</f>
        <v>0</v>
      </c>
      <c r="D6" s="106">
        <f>'Annexure D3_Desktop Pricing'!I38</f>
        <v>15</v>
      </c>
      <c r="E6" s="107">
        <f>'Annexure D3_Desktop Pricing'!I41</f>
        <v>0</v>
      </c>
      <c r="F6" s="107">
        <f>'Annexure D3_Desktop Pricing'!I42</f>
        <v>0</v>
      </c>
      <c r="G6" s="107">
        <f>'Annexure D3_Desktop Pricing'!K70</f>
        <v>0</v>
      </c>
      <c r="H6" s="107">
        <f t="shared" si="0"/>
        <v>0</v>
      </c>
      <c r="I6" s="108">
        <f t="shared" si="1"/>
        <v>0</v>
      </c>
      <c r="J6" s="108">
        <f t="shared" si="2"/>
        <v>0</v>
      </c>
      <c r="K6" s="107">
        <f>-PMT('Annexure D1_Rental Rates'!$C$5/12,36,'Annexure D_Pricing summary'!H6)*36</f>
        <v>0</v>
      </c>
      <c r="L6" s="108">
        <f t="shared" si="1"/>
        <v>0</v>
      </c>
      <c r="M6" s="109">
        <f t="shared" si="3"/>
        <v>0</v>
      </c>
    </row>
    <row r="7" spans="2:42" ht="20.25" customHeight="1" x14ac:dyDescent="0.2">
      <c r="B7" s="105" t="str">
        <f>'Annexure D3_Desktop Pricing'!L3</f>
        <v>4. Micro Form Factor Desktop [MF] Type 1</v>
      </c>
      <c r="C7" s="106">
        <f>'Annexure D3_Desktop Pricing'!L40</f>
        <v>0</v>
      </c>
      <c r="D7" s="106">
        <f>'Annexure D3_Desktop Pricing'!L38</f>
        <v>90</v>
      </c>
      <c r="E7" s="107">
        <f>'Annexure D3_Desktop Pricing'!L41</f>
        <v>0</v>
      </c>
      <c r="F7" s="107">
        <f>'Annexure D3_Desktop Pricing'!L42</f>
        <v>0</v>
      </c>
      <c r="G7" s="107">
        <f>'Annexure D3_Desktop Pricing'!N70</f>
        <v>0</v>
      </c>
      <c r="H7" s="107">
        <f t="shared" si="0"/>
        <v>0</v>
      </c>
      <c r="I7" s="108">
        <f t="shared" si="1"/>
        <v>0</v>
      </c>
      <c r="J7" s="108">
        <f t="shared" si="2"/>
        <v>0</v>
      </c>
      <c r="K7" s="107">
        <f>-PMT('Annexure D1_Rental Rates'!$C$5/12,36,'Annexure D_Pricing summary'!H7)*36</f>
        <v>0</v>
      </c>
      <c r="L7" s="108">
        <f t="shared" si="1"/>
        <v>0</v>
      </c>
      <c r="M7" s="109">
        <f t="shared" si="3"/>
        <v>0</v>
      </c>
    </row>
    <row r="8" spans="2:42" ht="20.25" customHeight="1" x14ac:dyDescent="0.2">
      <c r="B8" s="105" t="str">
        <f>'Annexure D3_Desktop Pricing'!O3</f>
        <v>5. Micro Form Factor Desktop [MF] Type 2</v>
      </c>
      <c r="C8" s="106">
        <f>'Annexure D3_Desktop Pricing'!O40</f>
        <v>0</v>
      </c>
      <c r="D8" s="106">
        <f>'Annexure D3_Desktop Pricing'!O38</f>
        <v>800</v>
      </c>
      <c r="E8" s="107">
        <f>'Annexure D3_Desktop Pricing'!O41</f>
        <v>0</v>
      </c>
      <c r="F8" s="107">
        <f>'Annexure D3_Desktop Pricing'!O42</f>
        <v>0</v>
      </c>
      <c r="G8" s="107">
        <f>'Annexure D3_Desktop Pricing'!Q70</f>
        <v>0</v>
      </c>
      <c r="H8" s="107">
        <f t="shared" si="0"/>
        <v>0</v>
      </c>
      <c r="I8" s="108">
        <f t="shared" si="1"/>
        <v>0</v>
      </c>
      <c r="J8" s="108">
        <f t="shared" si="2"/>
        <v>0</v>
      </c>
      <c r="K8" s="107">
        <f>-PMT('Annexure D1_Rental Rates'!$C$5/12,36,'Annexure D_Pricing summary'!H8)*36</f>
        <v>0</v>
      </c>
      <c r="L8" s="108">
        <f t="shared" si="1"/>
        <v>0</v>
      </c>
      <c r="M8" s="109">
        <f t="shared" si="3"/>
        <v>0</v>
      </c>
    </row>
    <row r="9" spans="2:42" ht="20.25" customHeight="1" x14ac:dyDescent="0.2">
      <c r="B9" s="105" t="str">
        <f>'Annexure D3_Desktop Pricing'!R3</f>
        <v>6. Thin Client [TC]</v>
      </c>
      <c r="C9" s="106">
        <f>'Annexure D3_Desktop Pricing'!R40</f>
        <v>0</v>
      </c>
      <c r="D9" s="106">
        <f>'Annexure D3_Desktop Pricing'!R38</f>
        <v>360</v>
      </c>
      <c r="E9" s="107">
        <f>'Annexure D3_Desktop Pricing'!R41</f>
        <v>0</v>
      </c>
      <c r="F9" s="107">
        <f>'Annexure D3_Desktop Pricing'!R42</f>
        <v>0</v>
      </c>
      <c r="G9" s="107">
        <f>'Annexure D3_Desktop Pricing'!T70</f>
        <v>0</v>
      </c>
      <c r="H9" s="107">
        <f t="shared" si="0"/>
        <v>0</v>
      </c>
      <c r="I9" s="108">
        <f t="shared" si="1"/>
        <v>0</v>
      </c>
      <c r="J9" s="108">
        <f t="shared" si="2"/>
        <v>0</v>
      </c>
      <c r="K9" s="107">
        <f>-PMT('Annexure D1_Rental Rates'!$C$5/12,36,'Annexure D_Pricing summary'!H9)*36</f>
        <v>0</v>
      </c>
      <c r="L9" s="108">
        <f t="shared" si="1"/>
        <v>0</v>
      </c>
      <c r="M9" s="109">
        <f t="shared" si="3"/>
        <v>0</v>
      </c>
    </row>
    <row r="10" spans="2:42" ht="20.25" customHeight="1" x14ac:dyDescent="0.2">
      <c r="B10" s="105" t="str">
        <f>'Annexure D3_Desktop Pricing'!U3</f>
        <v>7. AIO PC Touch [APT]</v>
      </c>
      <c r="C10" s="106">
        <f>'Annexure D3_Desktop Pricing'!U40</f>
        <v>0</v>
      </c>
      <c r="D10" s="106">
        <f>'Annexure D3_Desktop Pricing'!U38</f>
        <v>5</v>
      </c>
      <c r="E10" s="107">
        <f>'Annexure D3_Desktop Pricing'!U41</f>
        <v>0</v>
      </c>
      <c r="F10" s="107">
        <f>'Annexure D3_Desktop Pricing'!U42</f>
        <v>0</v>
      </c>
      <c r="G10" s="107">
        <f>'Annexure D3_Desktop Pricing'!W70</f>
        <v>0</v>
      </c>
      <c r="H10" s="107">
        <f t="shared" si="0"/>
        <v>0</v>
      </c>
      <c r="I10" s="108">
        <f t="shared" si="1"/>
        <v>0</v>
      </c>
      <c r="J10" s="108">
        <f t="shared" si="2"/>
        <v>0</v>
      </c>
      <c r="K10" s="107">
        <f>-PMT('Annexure D1_Rental Rates'!$C$5/12,36,'Annexure D_Pricing summary'!H10)*36</f>
        <v>0</v>
      </c>
      <c r="L10" s="108">
        <f t="shared" si="1"/>
        <v>0</v>
      </c>
      <c r="M10" s="109">
        <f t="shared" si="3"/>
        <v>0</v>
      </c>
    </row>
    <row r="11" spans="2:42" s="529" customFormat="1" ht="20.25" customHeight="1" x14ac:dyDescent="0.2">
      <c r="B11" s="110" t="s">
        <v>368</v>
      </c>
      <c r="C11" s="111"/>
      <c r="D11" s="112">
        <f>SUM(D4:D10)</f>
        <v>2570</v>
      </c>
      <c r="E11" s="112"/>
      <c r="F11" s="113">
        <f t="shared" ref="F11:M11" si="4">SUM(F4:F10)</f>
        <v>0</v>
      </c>
      <c r="G11" s="113">
        <f t="shared" si="4"/>
        <v>0</v>
      </c>
      <c r="H11" s="113">
        <f t="shared" si="4"/>
        <v>0</v>
      </c>
      <c r="I11" s="113">
        <f t="shared" si="4"/>
        <v>0</v>
      </c>
      <c r="J11" s="113">
        <f t="shared" si="4"/>
        <v>0</v>
      </c>
      <c r="K11" s="113">
        <f t="shared" si="4"/>
        <v>0</v>
      </c>
      <c r="L11" s="113">
        <f t="shared" si="4"/>
        <v>0</v>
      </c>
      <c r="M11" s="113">
        <f t="shared" si="4"/>
        <v>0</v>
      </c>
    </row>
    <row r="12" spans="2:42" s="543" customFormat="1" ht="20.25" customHeight="1" x14ac:dyDescent="0.2">
      <c r="B12" s="114"/>
      <c r="C12" s="115"/>
      <c r="D12" s="116"/>
      <c r="E12" s="116"/>
      <c r="F12" s="117"/>
      <c r="G12" s="117"/>
      <c r="H12" s="117"/>
      <c r="I12" s="117"/>
      <c r="J12" s="117"/>
      <c r="K12" s="117"/>
      <c r="L12" s="117"/>
      <c r="M12" s="118"/>
    </row>
    <row r="13" spans="2:42" s="502" customFormat="1" ht="5.25" customHeight="1" x14ac:dyDescent="0.2">
      <c r="B13" s="119"/>
      <c r="C13" s="120"/>
      <c r="D13" s="120"/>
      <c r="E13" s="120"/>
      <c r="F13" s="120"/>
      <c r="G13" s="120"/>
      <c r="H13" s="120"/>
      <c r="I13" s="120"/>
      <c r="J13" s="120"/>
      <c r="K13" s="120"/>
      <c r="L13" s="120"/>
      <c r="M13" s="121"/>
    </row>
    <row r="14" spans="2:42" s="542" customFormat="1" ht="51" x14ac:dyDescent="0.2">
      <c r="B14" s="122" t="s">
        <v>11</v>
      </c>
      <c r="C14" s="123" t="s">
        <v>5</v>
      </c>
      <c r="D14" s="123" t="s">
        <v>6</v>
      </c>
      <c r="E14" s="123" t="s">
        <v>7</v>
      </c>
      <c r="F14" s="124" t="s">
        <v>8</v>
      </c>
      <c r="G14" s="124" t="s">
        <v>9</v>
      </c>
      <c r="H14" s="124" t="s">
        <v>12</v>
      </c>
      <c r="I14" s="124" t="s">
        <v>398</v>
      </c>
      <c r="J14" s="124" t="s">
        <v>13</v>
      </c>
      <c r="K14" s="124" t="s">
        <v>13</v>
      </c>
      <c r="L14" s="124" t="s">
        <v>399</v>
      </c>
      <c r="M14" s="124" t="s">
        <v>400</v>
      </c>
      <c r="N14" s="541"/>
      <c r="O14" s="541"/>
      <c r="P14" s="541"/>
      <c r="Q14" s="541"/>
      <c r="R14" s="541"/>
      <c r="S14" s="541"/>
      <c r="T14" s="541"/>
      <c r="U14" s="541"/>
      <c r="V14" s="541"/>
      <c r="W14" s="541"/>
      <c r="X14" s="541"/>
      <c r="Y14" s="541"/>
      <c r="Z14" s="541"/>
      <c r="AA14" s="541"/>
      <c r="AB14" s="541"/>
      <c r="AC14" s="541"/>
      <c r="AD14" s="541"/>
      <c r="AE14" s="541"/>
      <c r="AF14" s="541"/>
      <c r="AG14" s="541"/>
      <c r="AH14" s="541"/>
      <c r="AI14" s="541"/>
      <c r="AJ14" s="541"/>
      <c r="AK14" s="541"/>
      <c r="AL14" s="541"/>
      <c r="AM14" s="541"/>
      <c r="AN14" s="541"/>
      <c r="AO14" s="541"/>
      <c r="AP14" s="541"/>
    </row>
    <row r="15" spans="2:42" ht="20.25" customHeight="1" x14ac:dyDescent="0.2">
      <c r="B15" s="125" t="str">
        <f>'Annexure D4_Laptop Pricing'!C3</f>
        <v>1. Creator Laptop [C]</v>
      </c>
      <c r="C15" s="106">
        <f>'Annexure D4_Laptop Pricing'!C41</f>
        <v>0</v>
      </c>
      <c r="D15" s="106">
        <f>'Annexure D4_Laptop Pricing'!C39</f>
        <v>100</v>
      </c>
      <c r="E15" s="107">
        <f>'Annexure D4_Laptop Pricing'!C43</f>
        <v>0</v>
      </c>
      <c r="F15" s="107">
        <f>'Annexure D4_Laptop Pricing'!C44</f>
        <v>0</v>
      </c>
      <c r="G15" s="126">
        <f>'Annexure D4_Laptop Pricing'!E75</f>
        <v>0</v>
      </c>
      <c r="H15" s="107">
        <f t="shared" ref="H15:H19" si="5">+G15+F15</f>
        <v>0</v>
      </c>
      <c r="I15" s="108">
        <f t="shared" ref="I15:I19" si="6">H15*0.15</f>
        <v>0</v>
      </c>
      <c r="J15" s="107">
        <f>-PMT('Annexure D1_Rental Rates'!$C$5/12,36,'Annexure D_Pricing summary'!H15)*36</f>
        <v>0</v>
      </c>
      <c r="K15" s="107">
        <f>-PMT('Annexure D1_Rental Rates'!$C$5/12,36,'Annexure D_Pricing summary'!H15)*36</f>
        <v>0</v>
      </c>
      <c r="L15" s="108">
        <f>K15*0.15</f>
        <v>0</v>
      </c>
      <c r="M15" s="109">
        <f>L15+K15</f>
        <v>0</v>
      </c>
    </row>
    <row r="16" spans="2:42" ht="20.25" customHeight="1" x14ac:dyDescent="0.2">
      <c r="B16" s="125" t="str">
        <f>'Annexure D4_Laptop Pricing'!F3</f>
        <v>2. Modern Mainstream Laptop [MM] Type 1</v>
      </c>
      <c r="C16" s="106">
        <f>'Annexure D4_Laptop Pricing'!F41</f>
        <v>0</v>
      </c>
      <c r="D16" s="106">
        <f>'Annexure D4_Laptop Pricing'!F39</f>
        <v>3300</v>
      </c>
      <c r="E16" s="107">
        <f>'Annexure D4_Laptop Pricing'!F43</f>
        <v>0</v>
      </c>
      <c r="F16" s="107">
        <f>'Annexure D4_Laptop Pricing'!F44</f>
        <v>0</v>
      </c>
      <c r="G16" s="126">
        <f>'Annexure D4_Laptop Pricing'!H75</f>
        <v>0</v>
      </c>
      <c r="H16" s="107">
        <f t="shared" si="5"/>
        <v>0</v>
      </c>
      <c r="I16" s="108">
        <f t="shared" si="6"/>
        <v>0</v>
      </c>
      <c r="J16" s="107">
        <f>-PMT('Annexure D1_Rental Rates'!$C$5/12,36,'Annexure D_Pricing summary'!H16)*36</f>
        <v>0</v>
      </c>
      <c r="K16" s="107">
        <f>-PMT('Annexure D1_Rental Rates'!$C$5/12,36,'Annexure D_Pricing summary'!H16)*36</f>
        <v>0</v>
      </c>
      <c r="L16" s="108">
        <f>K16*0.15</f>
        <v>0</v>
      </c>
      <c r="M16" s="109">
        <f t="shared" ref="M16:M19" si="7">L16+K16</f>
        <v>0</v>
      </c>
    </row>
    <row r="17" spans="2:42" ht="20.25" customHeight="1" x14ac:dyDescent="0.2">
      <c r="B17" s="125" t="str">
        <f>'Annexure D4_Laptop Pricing'!I3</f>
        <v>3. Modern Mainstream Laptop [MM] Type 2</v>
      </c>
      <c r="C17" s="106">
        <f>'Annexure D4_Laptop Pricing'!I41</f>
        <v>0</v>
      </c>
      <c r="D17" s="106">
        <f>'Annexure D4_Laptop Pricing'!I39</f>
        <v>4960</v>
      </c>
      <c r="E17" s="107">
        <f>'Annexure D4_Laptop Pricing'!I43</f>
        <v>0</v>
      </c>
      <c r="F17" s="107">
        <f>'Annexure D4_Laptop Pricing'!I44</f>
        <v>0</v>
      </c>
      <c r="G17" s="126">
        <f>'Annexure D4_Laptop Pricing'!K75</f>
        <v>0</v>
      </c>
      <c r="H17" s="107">
        <f t="shared" si="5"/>
        <v>0</v>
      </c>
      <c r="I17" s="108">
        <f t="shared" si="6"/>
        <v>0</v>
      </c>
      <c r="J17" s="107">
        <f>-PMT('Annexure D1_Rental Rates'!$C$5/12,36,'Annexure D_Pricing summary'!H17)*36</f>
        <v>0</v>
      </c>
      <c r="K17" s="107">
        <f>-PMT('Annexure D1_Rental Rates'!$C$5/12,36,'Annexure D_Pricing summary'!H17)*36</f>
        <v>0</v>
      </c>
      <c r="L17" s="108">
        <f>K17*0.15</f>
        <v>0</v>
      </c>
      <c r="M17" s="109">
        <f t="shared" si="7"/>
        <v>0</v>
      </c>
    </row>
    <row r="18" spans="2:42" ht="20.25" customHeight="1" x14ac:dyDescent="0.2">
      <c r="B18" s="125" t="str">
        <f>'Annexure D4_Laptop Pricing'!L3</f>
        <v>4. Highly Mobile Laptop [HM] Type 1</v>
      </c>
      <c r="C18" s="106">
        <f>'Annexure D4_Laptop Pricing'!L41</f>
        <v>0</v>
      </c>
      <c r="D18" s="106">
        <f>'Annexure D4_Laptop Pricing'!L39</f>
        <v>25</v>
      </c>
      <c r="E18" s="107">
        <f>'Annexure D4_Laptop Pricing'!L43</f>
        <v>0</v>
      </c>
      <c r="F18" s="107">
        <f>'Annexure D4_Laptop Pricing'!L44</f>
        <v>0</v>
      </c>
      <c r="G18" s="126">
        <f>'Annexure D4_Laptop Pricing'!N75</f>
        <v>0</v>
      </c>
      <c r="H18" s="107">
        <f t="shared" si="5"/>
        <v>0</v>
      </c>
      <c r="I18" s="108">
        <f t="shared" si="6"/>
        <v>0</v>
      </c>
      <c r="J18" s="107">
        <f>-PMT('Annexure D1_Rental Rates'!$C$5/12,36,'Annexure D_Pricing summary'!H18)*36</f>
        <v>0</v>
      </c>
      <c r="K18" s="107">
        <f>-PMT('Annexure D1_Rental Rates'!$C$5/12,36,'Annexure D_Pricing summary'!H18)*36</f>
        <v>0</v>
      </c>
      <c r="L18" s="108">
        <f>K18*0.15</f>
        <v>0</v>
      </c>
      <c r="M18" s="109">
        <f t="shared" si="7"/>
        <v>0</v>
      </c>
    </row>
    <row r="19" spans="2:42" ht="20.25" customHeight="1" x14ac:dyDescent="0.2">
      <c r="B19" s="125" t="str">
        <f>'Annexure D4_Laptop Pricing'!O3</f>
        <v>5. Highly Mobile Laptop [HM] Type 2</v>
      </c>
      <c r="C19" s="106">
        <f>'Annexure D4_Laptop Pricing'!O41</f>
        <v>0</v>
      </c>
      <c r="D19" s="106">
        <f>'Annexure D4_Laptop Pricing'!O39</f>
        <v>95</v>
      </c>
      <c r="E19" s="107">
        <f>'Annexure D4_Laptop Pricing'!O43</f>
        <v>0</v>
      </c>
      <c r="F19" s="107">
        <f>'Annexure D4_Laptop Pricing'!O44</f>
        <v>0</v>
      </c>
      <c r="G19" s="126">
        <f>'Annexure D4_Laptop Pricing'!Q75</f>
        <v>0</v>
      </c>
      <c r="H19" s="107">
        <f t="shared" si="5"/>
        <v>0</v>
      </c>
      <c r="I19" s="108">
        <f t="shared" si="6"/>
        <v>0</v>
      </c>
      <c r="J19" s="107">
        <f>-PMT('Annexure D1_Rental Rates'!$C$5/12,36,'Annexure D_Pricing summary'!H19)*36</f>
        <v>0</v>
      </c>
      <c r="K19" s="107">
        <f>-PMT('Annexure D1_Rental Rates'!$C$5/12,36,'Annexure D_Pricing summary'!H19)*36</f>
        <v>0</v>
      </c>
      <c r="L19" s="108">
        <f>K19*0.15</f>
        <v>0</v>
      </c>
      <c r="M19" s="109">
        <f t="shared" si="7"/>
        <v>0</v>
      </c>
    </row>
    <row r="20" spans="2:42" s="529" customFormat="1" ht="20.25" customHeight="1" x14ac:dyDescent="0.2">
      <c r="B20" s="127" t="s">
        <v>367</v>
      </c>
      <c r="C20" s="128"/>
      <c r="D20" s="129">
        <f>SUM(D15:D19)</f>
        <v>8480</v>
      </c>
      <c r="E20" s="129"/>
      <c r="F20" s="130">
        <f t="shared" ref="F20:M20" si="8">SUM(F15:F19)</f>
        <v>0</v>
      </c>
      <c r="G20" s="130">
        <f t="shared" si="8"/>
        <v>0</v>
      </c>
      <c r="H20" s="130">
        <f t="shared" si="8"/>
        <v>0</v>
      </c>
      <c r="I20" s="130">
        <f t="shared" ref="I20" si="9">SUM(I15:I19)</f>
        <v>0</v>
      </c>
      <c r="J20" s="130">
        <f t="shared" ref="J20" si="10">SUM(J15:J19)</f>
        <v>0</v>
      </c>
      <c r="K20" s="130">
        <f t="shared" si="8"/>
        <v>0</v>
      </c>
      <c r="L20" s="130">
        <f t="shared" si="8"/>
        <v>0</v>
      </c>
      <c r="M20" s="130">
        <f t="shared" si="8"/>
        <v>0</v>
      </c>
    </row>
    <row r="21" spans="2:42" s="502" customFormat="1" x14ac:dyDescent="0.2">
      <c r="B21" s="119"/>
      <c r="C21" s="120"/>
      <c r="D21" s="120"/>
      <c r="E21" s="120"/>
      <c r="F21" s="120"/>
      <c r="G21" s="120"/>
      <c r="H21" s="120"/>
      <c r="I21" s="120"/>
      <c r="J21" s="120"/>
      <c r="K21" s="120"/>
      <c r="L21" s="120"/>
      <c r="M21" s="121"/>
    </row>
    <row r="22" spans="2:42" s="542" customFormat="1" ht="51" x14ac:dyDescent="0.2">
      <c r="B22" s="131" t="s">
        <v>14</v>
      </c>
      <c r="C22" s="132" t="s">
        <v>5</v>
      </c>
      <c r="D22" s="132" t="s">
        <v>6</v>
      </c>
      <c r="E22" s="132" t="s">
        <v>7</v>
      </c>
      <c r="F22" s="133" t="s">
        <v>8</v>
      </c>
      <c r="G22" s="133" t="s">
        <v>9</v>
      </c>
      <c r="H22" s="133" t="s">
        <v>15</v>
      </c>
      <c r="I22" s="133" t="s">
        <v>398</v>
      </c>
      <c r="J22" s="133" t="s">
        <v>13</v>
      </c>
      <c r="K22" s="133" t="s">
        <v>13</v>
      </c>
      <c r="L22" s="133" t="s">
        <v>399</v>
      </c>
      <c r="M22" s="133" t="s">
        <v>400</v>
      </c>
      <c r="N22" s="541"/>
      <c r="O22" s="541"/>
      <c r="P22" s="541"/>
      <c r="Q22" s="541"/>
      <c r="R22" s="541"/>
      <c r="S22" s="541"/>
      <c r="T22" s="541"/>
      <c r="U22" s="541"/>
      <c r="V22" s="541"/>
      <c r="W22" s="541"/>
      <c r="X22" s="541"/>
      <c r="Y22" s="541"/>
      <c r="Z22" s="541"/>
      <c r="AA22" s="541"/>
      <c r="AB22" s="541"/>
      <c r="AC22" s="541"/>
      <c r="AD22" s="541"/>
      <c r="AE22" s="541"/>
      <c r="AF22" s="541"/>
      <c r="AG22" s="541"/>
      <c r="AH22" s="541"/>
      <c r="AI22" s="541"/>
      <c r="AJ22" s="541"/>
      <c r="AK22" s="541"/>
      <c r="AL22" s="541"/>
      <c r="AM22" s="541"/>
      <c r="AN22" s="541"/>
      <c r="AO22" s="541"/>
      <c r="AP22" s="541"/>
    </row>
    <row r="23" spans="2:42" ht="20.25" customHeight="1" x14ac:dyDescent="0.2">
      <c r="B23" s="125" t="str">
        <f>'Annexure D5 _Tablet Pricing'!C3</f>
        <v>1. Executive iPad</v>
      </c>
      <c r="C23" s="106">
        <f>'Annexure D5 _Tablet Pricing'!C15</f>
        <v>0</v>
      </c>
      <c r="D23" s="106">
        <f>'Annexure D5 _Tablet Pricing'!C16</f>
        <v>119</v>
      </c>
      <c r="E23" s="107">
        <f>'Annexure D5 _Tablet Pricing'!C17</f>
        <v>0</v>
      </c>
      <c r="F23" s="107">
        <f>'Annexure D5 _Tablet Pricing'!C18</f>
        <v>0</v>
      </c>
      <c r="G23" s="107">
        <f>'Annexure D5 _Tablet Pricing'!C20</f>
        <v>0</v>
      </c>
      <c r="H23" s="126">
        <f>+G23+F23</f>
        <v>0</v>
      </c>
      <c r="I23" s="108">
        <f t="shared" ref="I23:I24" si="11">H23*0.15</f>
        <v>0</v>
      </c>
      <c r="J23" s="108">
        <f t="shared" ref="J23:L24" si="12">I23*0.15</f>
        <v>0</v>
      </c>
      <c r="K23" s="107">
        <f>-PMT('Annexure D1_Rental Rates'!$C$5/12,36,'Annexure D_Pricing summary'!H23)*36</f>
        <v>0</v>
      </c>
      <c r="L23" s="108">
        <f t="shared" si="12"/>
        <v>0</v>
      </c>
      <c r="M23" s="109">
        <f>L23+K23</f>
        <v>0</v>
      </c>
    </row>
    <row r="24" spans="2:42" ht="20.25" customHeight="1" x14ac:dyDescent="0.2">
      <c r="B24" s="125" t="str">
        <f>'Annexure D5 _Tablet Pricing'!F3</f>
        <v>2. Rugged Tablets</v>
      </c>
      <c r="C24" s="106">
        <f>'Annexure D5 _Tablet Pricing'!F15</f>
        <v>0</v>
      </c>
      <c r="D24" s="106">
        <f>'Annexure D5 _Tablet Pricing'!F16</f>
        <v>7000</v>
      </c>
      <c r="E24" s="107">
        <f>'Annexure D5 _Tablet Pricing'!F17</f>
        <v>0</v>
      </c>
      <c r="F24" s="107">
        <f>'Annexure D5 _Tablet Pricing'!F18</f>
        <v>0</v>
      </c>
      <c r="G24" s="107">
        <f>'Annexure D5 _Tablet Pricing'!F20</f>
        <v>0</v>
      </c>
      <c r="H24" s="126">
        <f>+G24+F24</f>
        <v>0</v>
      </c>
      <c r="I24" s="108">
        <f t="shared" si="11"/>
        <v>0</v>
      </c>
      <c r="J24" s="108">
        <f t="shared" si="12"/>
        <v>0</v>
      </c>
      <c r="K24" s="107">
        <f>-PMT('Annexure D1_Rental Rates'!$C$5/12,36,'Annexure D_Pricing summary'!H24)*36</f>
        <v>0</v>
      </c>
      <c r="L24" s="108">
        <f t="shared" si="12"/>
        <v>0</v>
      </c>
      <c r="M24" s="109">
        <f>L24+K24</f>
        <v>0</v>
      </c>
    </row>
    <row r="25" spans="2:42" s="529" customFormat="1" ht="20.25" customHeight="1" x14ac:dyDescent="0.2">
      <c r="B25" s="134" t="s">
        <v>369</v>
      </c>
      <c r="C25" s="135"/>
      <c r="D25" s="136">
        <f>+SUM(D23:D24)</f>
        <v>7119</v>
      </c>
      <c r="E25" s="136"/>
      <c r="F25" s="137">
        <f t="shared" ref="F25:M25" si="13">F23+F24</f>
        <v>0</v>
      </c>
      <c r="G25" s="137">
        <f t="shared" si="13"/>
        <v>0</v>
      </c>
      <c r="H25" s="137">
        <f t="shared" si="13"/>
        <v>0</v>
      </c>
      <c r="I25" s="137">
        <f t="shared" si="13"/>
        <v>0</v>
      </c>
      <c r="J25" s="137">
        <f t="shared" si="13"/>
        <v>0</v>
      </c>
      <c r="K25" s="137">
        <f t="shared" si="13"/>
        <v>0</v>
      </c>
      <c r="L25" s="137">
        <f t="shared" si="13"/>
        <v>0</v>
      </c>
      <c r="M25" s="138">
        <f t="shared" si="13"/>
        <v>0</v>
      </c>
    </row>
    <row r="26" spans="2:42" s="502" customFormat="1" ht="20.25" customHeight="1" x14ac:dyDescent="0.2">
      <c r="B26" s="119"/>
      <c r="C26" s="120"/>
      <c r="D26" s="120"/>
      <c r="E26" s="120"/>
      <c r="F26" s="120"/>
      <c r="G26" s="120"/>
      <c r="H26" s="120"/>
      <c r="I26" s="120"/>
      <c r="J26" s="120"/>
      <c r="K26" s="120"/>
      <c r="L26" s="120"/>
      <c r="M26" s="121"/>
    </row>
    <row r="27" spans="2:42" s="529" customFormat="1" ht="20.25" customHeight="1" x14ac:dyDescent="0.2">
      <c r="B27" s="139" t="s">
        <v>370</v>
      </c>
      <c r="C27" s="140"/>
      <c r="D27" s="141">
        <f>D11+D20+D25</f>
        <v>18169</v>
      </c>
      <c r="E27" s="141"/>
      <c r="F27" s="142">
        <f t="shared" ref="F27:L27" si="14">F11+F20+F25</f>
        <v>0</v>
      </c>
      <c r="G27" s="142">
        <f t="shared" si="14"/>
        <v>0</v>
      </c>
      <c r="H27" s="142">
        <f t="shared" si="14"/>
        <v>0</v>
      </c>
      <c r="I27" s="142">
        <f t="shared" ref="I27:J27" si="15">I11+I20+I25</f>
        <v>0</v>
      </c>
      <c r="J27" s="142">
        <f t="shared" si="15"/>
        <v>0</v>
      </c>
      <c r="K27" s="142">
        <f>K11+K20+K25</f>
        <v>0</v>
      </c>
      <c r="L27" s="142">
        <f t="shared" si="14"/>
        <v>0</v>
      </c>
      <c r="M27" s="143">
        <f>M11+M20+M25</f>
        <v>0</v>
      </c>
    </row>
    <row r="28" spans="2:42" s="548" customFormat="1" ht="20.25" customHeight="1" x14ac:dyDescent="0.2">
      <c r="B28" s="544"/>
      <c r="C28" s="545"/>
      <c r="D28" s="546"/>
      <c r="E28" s="546"/>
      <c r="F28" s="547"/>
      <c r="G28" s="547"/>
      <c r="H28" s="547"/>
      <c r="I28" s="547"/>
      <c r="J28" s="547"/>
      <c r="K28" s="547"/>
      <c r="L28" s="547"/>
      <c r="M28" s="547"/>
    </row>
    <row r="29" spans="2:42" s="529" customFormat="1" x14ac:dyDescent="0.2">
      <c r="D29" s="549"/>
      <c r="E29" s="549"/>
      <c r="F29" s="540"/>
      <c r="G29" s="540"/>
      <c r="H29" s="540"/>
      <c r="I29" s="540"/>
      <c r="J29" s="540"/>
      <c r="K29" s="540"/>
      <c r="L29" s="540"/>
      <c r="M29" s="540"/>
    </row>
    <row r="30" spans="2:42" s="529" customFormat="1" x14ac:dyDescent="0.2">
      <c r="D30" s="549"/>
      <c r="E30" s="549"/>
      <c r="F30" s="540"/>
      <c r="G30" s="540"/>
      <c r="H30" s="540"/>
      <c r="I30" s="540"/>
      <c r="J30" s="540"/>
      <c r="K30" s="540"/>
      <c r="L30" s="540"/>
      <c r="M30" s="550"/>
    </row>
    <row r="31" spans="2:42" s="529" customFormat="1" x14ac:dyDescent="0.2">
      <c r="D31" s="549"/>
      <c r="E31" s="549"/>
      <c r="F31" s="540"/>
      <c r="G31" s="540"/>
      <c r="H31" s="540"/>
      <c r="I31" s="540"/>
      <c r="J31" s="540"/>
      <c r="K31" s="540"/>
      <c r="L31" s="540"/>
      <c r="M31" s="540"/>
    </row>
    <row r="32" spans="2:42" s="529" customFormat="1" x14ac:dyDescent="0.2">
      <c r="D32" s="549"/>
      <c r="E32" s="549"/>
      <c r="F32" s="540"/>
      <c r="G32" s="540"/>
      <c r="H32" s="540"/>
      <c r="I32" s="540"/>
      <c r="J32" s="540"/>
      <c r="K32" s="540"/>
      <c r="L32" s="540"/>
      <c r="M32" s="540"/>
    </row>
    <row r="33" spans="4:13" s="529" customFormat="1" x14ac:dyDescent="0.2">
      <c r="D33" s="549"/>
      <c r="E33" s="549"/>
      <c r="F33" s="540"/>
      <c r="G33" s="540"/>
      <c r="H33" s="540"/>
      <c r="I33" s="540"/>
      <c r="J33" s="540"/>
      <c r="K33" s="540"/>
      <c r="L33" s="540"/>
      <c r="M33" s="540"/>
    </row>
    <row r="34" spans="4:13" s="529" customFormat="1" x14ac:dyDescent="0.2">
      <c r="D34" s="549"/>
      <c r="E34" s="549"/>
      <c r="F34" s="540"/>
      <c r="G34" s="540"/>
      <c r="H34" s="540"/>
      <c r="I34" s="540"/>
      <c r="J34" s="540"/>
      <c r="K34" s="540"/>
      <c r="L34" s="540"/>
      <c r="M34" s="540"/>
    </row>
    <row r="35" spans="4:13" s="529" customFormat="1" x14ac:dyDescent="0.2">
      <c r="D35" s="549"/>
      <c r="E35" s="549"/>
      <c r="F35" s="540"/>
      <c r="G35" s="540"/>
      <c r="H35" s="540"/>
      <c r="I35" s="540"/>
      <c r="J35" s="540"/>
      <c r="K35" s="540"/>
      <c r="L35" s="540"/>
      <c r="M35" s="540"/>
    </row>
    <row r="36" spans="4:13" s="529" customFormat="1" x14ac:dyDescent="0.2">
      <c r="D36" s="549"/>
      <c r="E36" s="549"/>
      <c r="F36" s="540"/>
      <c r="G36" s="540"/>
      <c r="H36" s="540"/>
      <c r="I36" s="540"/>
      <c r="J36" s="540"/>
      <c r="K36" s="540"/>
      <c r="L36" s="540"/>
      <c r="M36" s="540"/>
    </row>
    <row r="37" spans="4:13" s="529" customFormat="1" x14ac:dyDescent="0.2">
      <c r="D37" s="549"/>
      <c r="E37" s="549"/>
      <c r="F37" s="540"/>
      <c r="G37" s="540"/>
      <c r="H37" s="540"/>
      <c r="I37" s="540"/>
      <c r="J37" s="540"/>
      <c r="K37" s="540"/>
      <c r="L37" s="540"/>
      <c r="M37" s="540"/>
    </row>
    <row r="38" spans="4:13" s="529" customFormat="1" x14ac:dyDescent="0.2">
      <c r="D38" s="549"/>
      <c r="E38" s="549"/>
      <c r="F38" s="540"/>
      <c r="G38" s="540"/>
      <c r="H38" s="540"/>
      <c r="I38" s="540"/>
      <c r="J38" s="540"/>
      <c r="K38" s="540"/>
      <c r="L38" s="540"/>
      <c r="M38" s="540"/>
    </row>
    <row r="39" spans="4:13" s="529" customFormat="1" x14ac:dyDescent="0.2">
      <c r="D39" s="549"/>
      <c r="E39" s="549"/>
      <c r="F39" s="540"/>
      <c r="G39" s="540"/>
      <c r="H39" s="540"/>
      <c r="I39" s="540"/>
      <c r="J39" s="540"/>
      <c r="K39" s="540"/>
      <c r="L39" s="540"/>
      <c r="M39" s="540"/>
    </row>
    <row r="40" spans="4:13" s="529" customFormat="1" x14ac:dyDescent="0.2">
      <c r="D40" s="549"/>
      <c r="E40" s="549"/>
      <c r="F40" s="540"/>
      <c r="G40" s="540"/>
      <c r="H40" s="540"/>
      <c r="I40" s="540"/>
      <c r="J40" s="540"/>
      <c r="K40" s="540"/>
      <c r="L40" s="540"/>
      <c r="M40" s="540"/>
    </row>
    <row r="41" spans="4:13" s="529" customFormat="1" x14ac:dyDescent="0.2">
      <c r="D41" s="549"/>
      <c r="E41" s="549"/>
      <c r="F41" s="540"/>
      <c r="G41" s="540"/>
      <c r="H41" s="540"/>
      <c r="I41" s="540"/>
      <c r="J41" s="540"/>
      <c r="K41" s="540"/>
      <c r="L41" s="540"/>
      <c r="M41" s="540"/>
    </row>
    <row r="42" spans="4:13" s="529" customFormat="1" x14ac:dyDescent="0.2">
      <c r="D42" s="549"/>
      <c r="E42" s="549"/>
      <c r="F42" s="540"/>
      <c r="G42" s="540"/>
      <c r="H42" s="540"/>
      <c r="I42" s="540"/>
      <c r="J42" s="540"/>
      <c r="K42" s="540"/>
      <c r="L42" s="540"/>
      <c r="M42" s="540"/>
    </row>
    <row r="43" spans="4:13" s="529" customFormat="1" x14ac:dyDescent="0.2">
      <c r="D43" s="549"/>
      <c r="E43" s="549"/>
      <c r="F43" s="540"/>
      <c r="G43" s="540"/>
      <c r="H43" s="540"/>
      <c r="I43" s="540"/>
      <c r="J43" s="540"/>
      <c r="K43" s="540"/>
      <c r="L43" s="540"/>
      <c r="M43" s="540"/>
    </row>
    <row r="44" spans="4:13" s="529" customFormat="1" x14ac:dyDescent="0.2">
      <c r="D44" s="549"/>
      <c r="E44" s="549"/>
      <c r="F44" s="540"/>
      <c r="G44" s="540"/>
      <c r="H44" s="540"/>
      <c r="I44" s="540"/>
      <c r="J44" s="540"/>
      <c r="K44" s="540"/>
      <c r="L44" s="540"/>
      <c r="M44" s="540"/>
    </row>
    <row r="45" spans="4:13" s="529" customFormat="1" x14ac:dyDescent="0.2">
      <c r="D45" s="549"/>
      <c r="E45" s="549"/>
      <c r="F45" s="540"/>
      <c r="G45" s="540"/>
      <c r="H45" s="540"/>
      <c r="I45" s="540"/>
      <c r="J45" s="540"/>
      <c r="K45" s="540"/>
      <c r="L45" s="540"/>
      <c r="M45" s="540"/>
    </row>
    <row r="46" spans="4:13" s="529" customFormat="1" x14ac:dyDescent="0.2">
      <c r="D46" s="549"/>
      <c r="E46" s="549"/>
      <c r="F46" s="540"/>
      <c r="G46" s="540"/>
      <c r="H46" s="540"/>
      <c r="I46" s="540"/>
      <c r="J46" s="540"/>
      <c r="K46" s="540"/>
      <c r="L46" s="540"/>
      <c r="M46" s="540"/>
    </row>
    <row r="47" spans="4:13" s="529" customFormat="1" x14ac:dyDescent="0.2">
      <c r="D47" s="549"/>
      <c r="E47" s="549"/>
      <c r="F47" s="540"/>
      <c r="G47" s="540"/>
      <c r="H47" s="540"/>
      <c r="I47" s="540"/>
      <c r="J47" s="540"/>
      <c r="K47" s="540"/>
      <c r="L47" s="540"/>
      <c r="M47" s="540"/>
    </row>
    <row r="48" spans="4:13" s="529" customFormat="1" x14ac:dyDescent="0.2">
      <c r="D48" s="549"/>
      <c r="E48" s="549"/>
      <c r="F48" s="540"/>
      <c r="G48" s="540"/>
      <c r="H48" s="540"/>
      <c r="I48" s="540"/>
      <c r="J48" s="540"/>
      <c r="K48" s="540"/>
      <c r="L48" s="540"/>
      <c r="M48" s="540"/>
    </row>
    <row r="49" spans="4:13" s="529" customFormat="1" x14ac:dyDescent="0.2">
      <c r="D49" s="549"/>
      <c r="E49" s="549"/>
      <c r="F49" s="540"/>
      <c r="G49" s="540"/>
      <c r="H49" s="540"/>
      <c r="I49" s="540"/>
      <c r="J49" s="540"/>
      <c r="K49" s="540"/>
      <c r="L49" s="540"/>
      <c r="M49" s="540"/>
    </row>
    <row r="50" spans="4:13" s="529" customFormat="1" x14ac:dyDescent="0.2">
      <c r="D50" s="549"/>
      <c r="E50" s="549"/>
      <c r="F50" s="540"/>
      <c r="G50" s="540"/>
      <c r="H50" s="540"/>
      <c r="I50" s="540"/>
      <c r="J50" s="540"/>
      <c r="K50" s="540"/>
      <c r="L50" s="540"/>
      <c r="M50" s="540"/>
    </row>
    <row r="51" spans="4:13" s="529" customFormat="1" x14ac:dyDescent="0.2">
      <c r="D51" s="549"/>
      <c r="E51" s="549"/>
      <c r="F51" s="540"/>
      <c r="G51" s="540"/>
      <c r="H51" s="540"/>
      <c r="I51" s="540"/>
      <c r="J51" s="540"/>
      <c r="K51" s="540"/>
      <c r="L51" s="540"/>
      <c r="M51" s="540"/>
    </row>
    <row r="52" spans="4:13" s="529" customFormat="1" x14ac:dyDescent="0.2">
      <c r="D52" s="549"/>
      <c r="E52" s="549"/>
      <c r="F52" s="540"/>
      <c r="G52" s="540"/>
      <c r="H52" s="540"/>
      <c r="I52" s="540"/>
      <c r="J52" s="540"/>
      <c r="K52" s="540"/>
      <c r="L52" s="540"/>
      <c r="M52" s="540"/>
    </row>
    <row r="53" spans="4:13" s="529" customFormat="1" x14ac:dyDescent="0.2">
      <c r="D53" s="549"/>
      <c r="E53" s="549"/>
      <c r="F53" s="540"/>
      <c r="G53" s="540"/>
      <c r="H53" s="540"/>
      <c r="I53" s="540"/>
      <c r="J53" s="540"/>
      <c r="K53" s="540"/>
      <c r="L53" s="540"/>
      <c r="M53" s="540"/>
    </row>
    <row r="54" spans="4:13" s="529" customFormat="1" x14ac:dyDescent="0.2">
      <c r="D54" s="549"/>
      <c r="E54" s="549"/>
      <c r="F54" s="540"/>
      <c r="G54" s="540"/>
      <c r="H54" s="540"/>
      <c r="I54" s="540"/>
      <c r="J54" s="540"/>
      <c r="K54" s="540"/>
      <c r="L54" s="540"/>
      <c r="M54" s="540"/>
    </row>
    <row r="55" spans="4:13" s="529" customFormat="1" x14ac:dyDescent="0.2">
      <c r="D55" s="549"/>
      <c r="E55" s="549"/>
      <c r="F55" s="540"/>
      <c r="G55" s="540"/>
      <c r="H55" s="540"/>
      <c r="I55" s="540"/>
      <c r="J55" s="540"/>
      <c r="K55" s="540"/>
      <c r="L55" s="540"/>
      <c r="M55" s="540"/>
    </row>
    <row r="56" spans="4:13" s="529" customFormat="1" x14ac:dyDescent="0.2">
      <c r="D56" s="549"/>
      <c r="E56" s="549"/>
      <c r="F56" s="540"/>
      <c r="G56" s="540"/>
      <c r="H56" s="540"/>
      <c r="I56" s="540"/>
      <c r="J56" s="540"/>
      <c r="K56" s="540"/>
      <c r="L56" s="540"/>
      <c r="M56" s="540"/>
    </row>
    <row r="57" spans="4:13" s="529" customFormat="1" x14ac:dyDescent="0.2">
      <c r="D57" s="549"/>
      <c r="E57" s="549"/>
      <c r="F57" s="540"/>
      <c r="G57" s="540"/>
      <c r="H57" s="540"/>
      <c r="I57" s="540"/>
      <c r="J57" s="540"/>
      <c r="K57" s="540"/>
      <c r="L57" s="540"/>
      <c r="M57" s="540"/>
    </row>
    <row r="58" spans="4:13" s="529" customFormat="1" x14ac:dyDescent="0.2">
      <c r="D58" s="549"/>
      <c r="E58" s="549"/>
      <c r="F58" s="540"/>
      <c r="G58" s="540"/>
      <c r="H58" s="540"/>
      <c r="I58" s="540"/>
      <c r="J58" s="540"/>
      <c r="K58" s="540"/>
      <c r="L58" s="540"/>
      <c r="M58" s="540"/>
    </row>
    <row r="59" spans="4:13" s="529" customFormat="1" x14ac:dyDescent="0.2">
      <c r="D59" s="549"/>
      <c r="E59" s="549"/>
      <c r="F59" s="540"/>
      <c r="G59" s="540"/>
      <c r="H59" s="540"/>
      <c r="I59" s="540"/>
      <c r="J59" s="540"/>
      <c r="K59" s="540"/>
      <c r="L59" s="540"/>
      <c r="M59" s="540"/>
    </row>
    <row r="60" spans="4:13" s="529" customFormat="1" x14ac:dyDescent="0.2">
      <c r="D60" s="549"/>
      <c r="E60" s="549"/>
      <c r="F60" s="540"/>
      <c r="G60" s="540"/>
      <c r="H60" s="540"/>
      <c r="I60" s="540"/>
      <c r="J60" s="540"/>
      <c r="K60" s="540"/>
      <c r="L60" s="540"/>
      <c r="M60" s="540"/>
    </row>
    <row r="61" spans="4:13" s="529" customFormat="1" x14ac:dyDescent="0.2">
      <c r="D61" s="549"/>
      <c r="E61" s="549"/>
      <c r="F61" s="540"/>
      <c r="G61" s="540"/>
      <c r="H61" s="540"/>
      <c r="I61" s="540"/>
      <c r="J61" s="540"/>
      <c r="K61" s="540"/>
      <c r="L61" s="540"/>
      <c r="M61" s="540"/>
    </row>
    <row r="62" spans="4:13" s="529" customFormat="1" x14ac:dyDescent="0.2">
      <c r="D62" s="549"/>
      <c r="E62" s="549"/>
      <c r="F62" s="540"/>
      <c r="G62" s="540"/>
      <c r="H62" s="540"/>
      <c r="I62" s="540"/>
      <c r="J62" s="540"/>
      <c r="K62" s="540"/>
      <c r="L62" s="540"/>
      <c r="M62" s="540"/>
    </row>
    <row r="63" spans="4:13" s="529" customFormat="1" x14ac:dyDescent="0.2">
      <c r="D63" s="549"/>
      <c r="E63" s="549"/>
      <c r="F63" s="540"/>
      <c r="G63" s="540"/>
      <c r="H63" s="540"/>
      <c r="I63" s="540"/>
      <c r="J63" s="540"/>
      <c r="K63" s="540"/>
      <c r="L63" s="540"/>
      <c r="M63" s="540"/>
    </row>
    <row r="64" spans="4:13" s="529" customFormat="1" x14ac:dyDescent="0.2">
      <c r="D64" s="549"/>
      <c r="E64" s="549"/>
      <c r="F64" s="540"/>
      <c r="G64" s="540"/>
      <c r="H64" s="540"/>
      <c r="I64" s="540"/>
      <c r="J64" s="540"/>
      <c r="K64" s="540"/>
      <c r="L64" s="540"/>
      <c r="M64" s="540"/>
    </row>
    <row r="65" spans="4:13" s="529" customFormat="1" x14ac:dyDescent="0.2">
      <c r="D65" s="549"/>
      <c r="E65" s="549"/>
      <c r="F65" s="540"/>
      <c r="G65" s="540"/>
      <c r="H65" s="540"/>
      <c r="I65" s="540"/>
      <c r="J65" s="540"/>
      <c r="K65" s="540"/>
      <c r="L65" s="540"/>
      <c r="M65" s="540"/>
    </row>
    <row r="66" spans="4:13" s="529" customFormat="1" x14ac:dyDescent="0.2">
      <c r="D66" s="549"/>
      <c r="E66" s="549"/>
      <c r="F66" s="540"/>
      <c r="G66" s="540"/>
      <c r="H66" s="540"/>
      <c r="I66" s="540"/>
      <c r="J66" s="540"/>
      <c r="K66" s="540"/>
      <c r="L66" s="540"/>
      <c r="M66" s="540"/>
    </row>
    <row r="67" spans="4:13" s="529" customFormat="1" x14ac:dyDescent="0.2">
      <c r="D67" s="549"/>
      <c r="E67" s="549"/>
      <c r="F67" s="540"/>
      <c r="G67" s="540"/>
      <c r="H67" s="540"/>
      <c r="I67" s="540"/>
      <c r="J67" s="540"/>
      <c r="K67" s="540"/>
      <c r="L67" s="540"/>
      <c r="M67" s="540"/>
    </row>
    <row r="68" spans="4:13" s="529" customFormat="1" x14ac:dyDescent="0.2">
      <c r="D68" s="549"/>
      <c r="E68" s="549"/>
      <c r="F68" s="540"/>
      <c r="G68" s="540"/>
      <c r="H68" s="540"/>
      <c r="I68" s="540"/>
      <c r="J68" s="540"/>
      <c r="K68" s="540"/>
      <c r="L68" s="540"/>
      <c r="M68" s="540"/>
    </row>
    <row r="69" spans="4:13" s="529" customFormat="1" x14ac:dyDescent="0.2">
      <c r="D69" s="549"/>
      <c r="E69" s="549"/>
      <c r="F69" s="540"/>
      <c r="G69" s="540"/>
      <c r="H69" s="540"/>
      <c r="I69" s="540"/>
      <c r="J69" s="540"/>
      <c r="K69" s="540"/>
      <c r="L69" s="540"/>
      <c r="M69" s="540"/>
    </row>
    <row r="70" spans="4:13" s="529" customFormat="1" x14ac:dyDescent="0.2">
      <c r="D70" s="549"/>
      <c r="E70" s="549"/>
      <c r="F70" s="540"/>
      <c r="G70" s="540"/>
      <c r="H70" s="540"/>
      <c r="I70" s="540"/>
      <c r="J70" s="540"/>
      <c r="K70" s="540"/>
      <c r="L70" s="540"/>
      <c r="M70" s="540"/>
    </row>
    <row r="71" spans="4:13" s="529" customFormat="1" x14ac:dyDescent="0.2">
      <c r="D71" s="549"/>
      <c r="E71" s="549"/>
      <c r="F71" s="540"/>
      <c r="G71" s="540"/>
      <c r="H71" s="540"/>
      <c r="I71" s="540"/>
      <c r="J71" s="540"/>
      <c r="K71" s="540"/>
      <c r="L71" s="540"/>
      <c r="M71" s="540"/>
    </row>
    <row r="72" spans="4:13" s="529" customFormat="1" x14ac:dyDescent="0.2">
      <c r="D72" s="549"/>
      <c r="E72" s="549"/>
      <c r="F72" s="540"/>
      <c r="G72" s="540"/>
      <c r="H72" s="540"/>
      <c r="I72" s="540"/>
      <c r="J72" s="540"/>
      <c r="K72" s="540"/>
      <c r="L72" s="540"/>
      <c r="M72" s="540"/>
    </row>
    <row r="73" spans="4:13" s="529" customFormat="1" x14ac:dyDescent="0.2">
      <c r="D73" s="549"/>
      <c r="E73" s="549"/>
      <c r="F73" s="540"/>
      <c r="G73" s="540"/>
      <c r="H73" s="540"/>
      <c r="I73" s="540"/>
      <c r="J73" s="540"/>
      <c r="K73" s="540"/>
      <c r="L73" s="540"/>
      <c r="M73" s="540"/>
    </row>
    <row r="74" spans="4:13" s="529" customFormat="1" x14ac:dyDescent="0.2">
      <c r="D74" s="549"/>
      <c r="E74" s="549"/>
      <c r="F74" s="540"/>
      <c r="G74" s="540"/>
      <c r="H74" s="540"/>
      <c r="I74" s="540"/>
      <c r="J74" s="540"/>
      <c r="K74" s="540"/>
      <c r="L74" s="540"/>
      <c r="M74" s="540"/>
    </row>
    <row r="75" spans="4:13" s="529" customFormat="1" x14ac:dyDescent="0.2">
      <c r="D75" s="549"/>
      <c r="E75" s="549"/>
      <c r="F75" s="540"/>
      <c r="G75" s="540"/>
      <c r="H75" s="540"/>
      <c r="I75" s="540"/>
      <c r="J75" s="540"/>
      <c r="K75" s="540"/>
      <c r="L75" s="540"/>
      <c r="M75" s="540"/>
    </row>
    <row r="76" spans="4:13" s="529" customFormat="1" x14ac:dyDescent="0.2">
      <c r="D76" s="549"/>
      <c r="E76" s="549"/>
      <c r="F76" s="540"/>
      <c r="G76" s="540"/>
      <c r="H76" s="540"/>
      <c r="I76" s="540"/>
      <c r="J76" s="540"/>
      <c r="K76" s="540"/>
      <c r="L76" s="540"/>
      <c r="M76" s="540"/>
    </row>
    <row r="77" spans="4:13" s="529" customFormat="1" x14ac:dyDescent="0.2">
      <c r="D77" s="549"/>
      <c r="E77" s="549"/>
      <c r="F77" s="540"/>
      <c r="G77" s="540"/>
      <c r="H77" s="540"/>
      <c r="I77" s="540"/>
      <c r="J77" s="540"/>
      <c r="K77" s="540"/>
      <c r="L77" s="540"/>
      <c r="M77" s="540"/>
    </row>
    <row r="78" spans="4:13" s="529" customFormat="1" x14ac:dyDescent="0.2">
      <c r="D78" s="549"/>
      <c r="E78" s="549"/>
      <c r="F78" s="540"/>
      <c r="G78" s="540"/>
      <c r="H78" s="540"/>
      <c r="I78" s="540"/>
      <c r="J78" s="540"/>
      <c r="K78" s="540"/>
      <c r="L78" s="540"/>
      <c r="M78" s="540"/>
    </row>
    <row r="79" spans="4:13" s="529" customFormat="1" x14ac:dyDescent="0.2">
      <c r="D79" s="549"/>
      <c r="E79" s="549"/>
      <c r="F79" s="540"/>
      <c r="G79" s="540"/>
      <c r="H79" s="540"/>
      <c r="I79" s="540"/>
      <c r="J79" s="540"/>
      <c r="K79" s="540"/>
      <c r="L79" s="540"/>
      <c r="M79" s="540"/>
    </row>
    <row r="80" spans="4:13" s="529" customFormat="1" x14ac:dyDescent="0.2">
      <c r="D80" s="549"/>
      <c r="E80" s="549"/>
      <c r="F80" s="540"/>
      <c r="G80" s="540"/>
      <c r="H80" s="540"/>
      <c r="I80" s="540"/>
      <c r="J80" s="540"/>
      <c r="K80" s="540"/>
      <c r="L80" s="540"/>
      <c r="M80" s="540"/>
    </row>
    <row r="81" spans="4:13" s="529" customFormat="1" x14ac:dyDescent="0.2">
      <c r="D81" s="549"/>
      <c r="E81" s="549"/>
      <c r="F81" s="540"/>
      <c r="G81" s="540"/>
      <c r="H81" s="540"/>
      <c r="I81" s="540"/>
      <c r="J81" s="540"/>
      <c r="K81" s="540"/>
      <c r="L81" s="540"/>
      <c r="M81" s="540"/>
    </row>
    <row r="82" spans="4:13" s="529" customFormat="1" x14ac:dyDescent="0.2">
      <c r="D82" s="549"/>
      <c r="E82" s="549"/>
      <c r="F82" s="540"/>
      <c r="G82" s="540"/>
      <c r="H82" s="540"/>
      <c r="I82" s="540"/>
      <c r="J82" s="540"/>
      <c r="K82" s="540"/>
      <c r="L82" s="540"/>
      <c r="M82" s="540"/>
    </row>
    <row r="83" spans="4:13" s="529" customFormat="1" x14ac:dyDescent="0.2">
      <c r="D83" s="549"/>
      <c r="E83" s="549"/>
      <c r="F83" s="540"/>
      <c r="G83" s="540"/>
      <c r="H83" s="540"/>
      <c r="I83" s="540"/>
      <c r="J83" s="540"/>
      <c r="K83" s="540"/>
      <c r="L83" s="540"/>
      <c r="M83" s="540"/>
    </row>
    <row r="84" spans="4:13" s="529" customFormat="1" x14ac:dyDescent="0.2">
      <c r="D84" s="549"/>
      <c r="E84" s="549"/>
      <c r="F84" s="540"/>
      <c r="G84" s="540"/>
      <c r="H84" s="540"/>
      <c r="I84" s="540"/>
      <c r="J84" s="540"/>
      <c r="K84" s="540"/>
      <c r="L84" s="540"/>
      <c r="M84" s="540"/>
    </row>
    <row r="85" spans="4:13" s="529" customFormat="1" x14ac:dyDescent="0.2">
      <c r="D85" s="549"/>
      <c r="E85" s="549"/>
      <c r="F85" s="540"/>
      <c r="G85" s="540"/>
      <c r="H85" s="540"/>
      <c r="I85" s="540"/>
      <c r="J85" s="540"/>
      <c r="K85" s="540"/>
      <c r="L85" s="540"/>
      <c r="M85" s="540"/>
    </row>
    <row r="86" spans="4:13" s="529" customFormat="1" x14ac:dyDescent="0.2">
      <c r="D86" s="549"/>
      <c r="E86" s="549"/>
      <c r="F86" s="540"/>
      <c r="G86" s="540"/>
      <c r="H86" s="540"/>
      <c r="I86" s="540"/>
      <c r="J86" s="540"/>
      <c r="K86" s="540"/>
      <c r="L86" s="540"/>
      <c r="M86" s="540"/>
    </row>
    <row r="87" spans="4:13" s="529" customFormat="1" x14ac:dyDescent="0.2">
      <c r="D87" s="549"/>
      <c r="E87" s="549"/>
      <c r="F87" s="540"/>
      <c r="G87" s="540"/>
      <c r="H87" s="540"/>
      <c r="I87" s="540"/>
      <c r="J87" s="540"/>
      <c r="K87" s="540"/>
      <c r="L87" s="540"/>
      <c r="M87" s="540"/>
    </row>
    <row r="88" spans="4:13" s="529" customFormat="1" x14ac:dyDescent="0.2">
      <c r="D88" s="549"/>
      <c r="E88" s="549"/>
      <c r="F88" s="540"/>
      <c r="G88" s="540"/>
      <c r="H88" s="540"/>
      <c r="I88" s="540"/>
      <c r="J88" s="540"/>
      <c r="K88" s="540"/>
      <c r="L88" s="540"/>
      <c r="M88" s="540"/>
    </row>
    <row r="89" spans="4:13" s="529" customFormat="1" x14ac:dyDescent="0.2">
      <c r="D89" s="549"/>
      <c r="E89" s="549"/>
      <c r="F89" s="540"/>
      <c r="G89" s="540"/>
      <c r="H89" s="540"/>
      <c r="I89" s="540"/>
      <c r="J89" s="540"/>
      <c r="K89" s="540"/>
      <c r="L89" s="540"/>
      <c r="M89" s="540"/>
    </row>
    <row r="90" spans="4:13" s="529" customFormat="1" x14ac:dyDescent="0.2">
      <c r="D90" s="549"/>
      <c r="E90" s="549"/>
      <c r="F90" s="540"/>
      <c r="G90" s="540"/>
      <c r="H90" s="540"/>
      <c r="I90" s="540"/>
      <c r="J90" s="540"/>
      <c r="K90" s="540"/>
      <c r="L90" s="540"/>
      <c r="M90" s="540"/>
    </row>
    <row r="91" spans="4:13" s="529" customFormat="1" x14ac:dyDescent="0.2">
      <c r="D91" s="549"/>
      <c r="E91" s="549"/>
      <c r="F91" s="540"/>
      <c r="G91" s="540"/>
      <c r="H91" s="540"/>
      <c r="I91" s="540"/>
      <c r="J91" s="540"/>
      <c r="K91" s="540"/>
      <c r="L91" s="540"/>
      <c r="M91" s="540"/>
    </row>
    <row r="92" spans="4:13" s="529" customFormat="1" x14ac:dyDescent="0.2">
      <c r="D92" s="549"/>
      <c r="E92" s="549"/>
      <c r="F92" s="540"/>
      <c r="G92" s="540"/>
      <c r="H92" s="540"/>
      <c r="I92" s="540"/>
      <c r="J92" s="540"/>
      <c r="K92" s="540"/>
      <c r="L92" s="540"/>
      <c r="M92" s="540"/>
    </row>
    <row r="93" spans="4:13" s="529" customFormat="1" x14ac:dyDescent="0.2">
      <c r="D93" s="549"/>
      <c r="E93" s="549"/>
      <c r="F93" s="540"/>
      <c r="G93" s="540"/>
      <c r="H93" s="540"/>
      <c r="I93" s="540"/>
      <c r="J93" s="540"/>
      <c r="K93" s="540"/>
      <c r="L93" s="540"/>
      <c r="M93" s="540"/>
    </row>
    <row r="94" spans="4:13" s="529" customFormat="1" x14ac:dyDescent="0.2">
      <c r="D94" s="549"/>
      <c r="E94" s="549"/>
      <c r="F94" s="540"/>
      <c r="G94" s="540"/>
      <c r="H94" s="540"/>
      <c r="I94" s="540"/>
      <c r="J94" s="540"/>
      <c r="K94" s="540"/>
      <c r="L94" s="540"/>
      <c r="M94" s="540"/>
    </row>
    <row r="95" spans="4:13" s="529" customFormat="1" x14ac:dyDescent="0.2">
      <c r="D95" s="549"/>
      <c r="E95" s="549"/>
      <c r="F95" s="540"/>
      <c r="G95" s="540"/>
      <c r="H95" s="540"/>
      <c r="I95" s="540"/>
      <c r="J95" s="540"/>
      <c r="K95" s="540"/>
      <c r="L95" s="540"/>
      <c r="M95" s="540"/>
    </row>
    <row r="96" spans="4:13" s="529" customFormat="1" x14ac:dyDescent="0.2">
      <c r="D96" s="549"/>
      <c r="E96" s="549"/>
      <c r="F96" s="540"/>
      <c r="G96" s="540"/>
      <c r="H96" s="540"/>
      <c r="I96" s="540"/>
      <c r="J96" s="540"/>
      <c r="K96" s="540"/>
      <c r="L96" s="540"/>
      <c r="M96" s="540"/>
    </row>
    <row r="97" spans="4:13" s="529" customFormat="1" x14ac:dyDescent="0.2">
      <c r="D97" s="549"/>
      <c r="E97" s="549"/>
      <c r="F97" s="540"/>
      <c r="G97" s="540"/>
      <c r="H97" s="540"/>
      <c r="I97" s="540"/>
      <c r="J97" s="540"/>
      <c r="K97" s="540"/>
      <c r="L97" s="540"/>
      <c r="M97" s="540"/>
    </row>
    <row r="98" spans="4:13" s="529" customFormat="1" x14ac:dyDescent="0.2">
      <c r="D98" s="549"/>
      <c r="E98" s="549"/>
      <c r="F98" s="540"/>
      <c r="G98" s="540"/>
      <c r="H98" s="540"/>
      <c r="I98" s="540"/>
      <c r="J98" s="540"/>
      <c r="K98" s="540"/>
      <c r="L98" s="540"/>
      <c r="M98" s="540"/>
    </row>
    <row r="99" spans="4:13" s="529" customFormat="1" x14ac:dyDescent="0.2">
      <c r="D99" s="549"/>
      <c r="E99" s="549"/>
      <c r="F99" s="540"/>
      <c r="G99" s="540"/>
      <c r="H99" s="540"/>
      <c r="I99" s="540"/>
      <c r="J99" s="540"/>
      <c r="K99" s="540"/>
      <c r="L99" s="540"/>
      <c r="M99" s="540"/>
    </row>
    <row r="100" spans="4:13" s="529" customFormat="1" x14ac:dyDescent="0.2">
      <c r="D100" s="549"/>
      <c r="E100" s="549"/>
      <c r="F100" s="540"/>
      <c r="G100" s="540"/>
      <c r="H100" s="540"/>
      <c r="I100" s="540"/>
      <c r="J100" s="540"/>
      <c r="K100" s="540"/>
      <c r="L100" s="540"/>
      <c r="M100" s="540"/>
    </row>
    <row r="101" spans="4:13" s="529" customFormat="1" x14ac:dyDescent="0.2">
      <c r="D101" s="549"/>
      <c r="E101" s="549"/>
      <c r="F101" s="540"/>
      <c r="G101" s="540"/>
      <c r="H101" s="540"/>
      <c r="I101" s="540"/>
      <c r="J101" s="540"/>
      <c r="K101" s="540"/>
      <c r="L101" s="540"/>
      <c r="M101" s="540"/>
    </row>
    <row r="102" spans="4:13" s="529" customFormat="1" x14ac:dyDescent="0.2">
      <c r="D102" s="549"/>
      <c r="E102" s="549"/>
      <c r="F102" s="540"/>
      <c r="G102" s="540"/>
      <c r="H102" s="540"/>
      <c r="I102" s="540"/>
      <c r="J102" s="540"/>
      <c r="K102" s="540"/>
      <c r="L102" s="540"/>
      <c r="M102" s="540"/>
    </row>
    <row r="103" spans="4:13" s="529" customFormat="1" x14ac:dyDescent="0.2">
      <c r="D103" s="549"/>
      <c r="E103" s="549"/>
      <c r="F103" s="540"/>
      <c r="G103" s="540"/>
      <c r="H103" s="540"/>
      <c r="I103" s="540"/>
      <c r="J103" s="540"/>
      <c r="K103" s="540"/>
      <c r="L103" s="540"/>
      <c r="M103" s="540"/>
    </row>
    <row r="104" spans="4:13" s="529" customFormat="1" x14ac:dyDescent="0.2">
      <c r="D104" s="549"/>
      <c r="E104" s="549"/>
      <c r="F104" s="540"/>
      <c r="G104" s="540"/>
      <c r="H104" s="540"/>
      <c r="I104" s="540"/>
      <c r="J104" s="540"/>
      <c r="K104" s="540"/>
      <c r="L104" s="540"/>
      <c r="M104" s="540"/>
    </row>
    <row r="105" spans="4:13" s="529" customFormat="1" x14ac:dyDescent="0.2">
      <c r="D105" s="549"/>
      <c r="E105" s="549"/>
      <c r="F105" s="540"/>
      <c r="G105" s="540"/>
      <c r="H105" s="540"/>
      <c r="I105" s="540"/>
      <c r="J105" s="540"/>
      <c r="K105" s="540"/>
      <c r="L105" s="540"/>
      <c r="M105" s="540"/>
    </row>
    <row r="106" spans="4:13" s="529" customFormat="1" x14ac:dyDescent="0.2">
      <c r="D106" s="549"/>
      <c r="E106" s="549"/>
      <c r="F106" s="540"/>
      <c r="G106" s="540"/>
      <c r="H106" s="540"/>
      <c r="I106" s="540"/>
      <c r="J106" s="540"/>
      <c r="K106" s="540"/>
      <c r="L106" s="540"/>
      <c r="M106" s="540"/>
    </row>
    <row r="107" spans="4:13" s="529" customFormat="1" x14ac:dyDescent="0.2">
      <c r="D107" s="549"/>
      <c r="E107" s="549"/>
      <c r="F107" s="540"/>
      <c r="G107" s="540"/>
      <c r="H107" s="540"/>
      <c r="I107" s="540"/>
      <c r="J107" s="540"/>
      <c r="K107" s="540"/>
      <c r="L107" s="540"/>
      <c r="M107" s="540"/>
    </row>
    <row r="108" spans="4:13" s="529" customFormat="1" x14ac:dyDescent="0.2">
      <c r="D108" s="549"/>
      <c r="E108" s="549"/>
      <c r="F108" s="540"/>
      <c r="G108" s="540"/>
      <c r="H108" s="540"/>
      <c r="I108" s="540"/>
      <c r="J108" s="540"/>
      <c r="K108" s="540"/>
      <c r="L108" s="540"/>
      <c r="M108" s="540"/>
    </row>
    <row r="109" spans="4:13" s="529" customFormat="1" x14ac:dyDescent="0.2">
      <c r="D109" s="549"/>
      <c r="E109" s="549"/>
      <c r="F109" s="540"/>
      <c r="G109" s="540"/>
      <c r="H109" s="540"/>
      <c r="I109" s="540"/>
      <c r="J109" s="540"/>
      <c r="K109" s="540"/>
      <c r="L109" s="540"/>
      <c r="M109" s="540"/>
    </row>
    <row r="110" spans="4:13" s="529" customFormat="1" x14ac:dyDescent="0.2">
      <c r="D110" s="549"/>
      <c r="E110" s="549"/>
      <c r="F110" s="540"/>
      <c r="G110" s="540"/>
      <c r="H110" s="540"/>
      <c r="I110" s="540"/>
      <c r="J110" s="540"/>
      <c r="K110" s="540"/>
      <c r="L110" s="540"/>
      <c r="M110" s="540"/>
    </row>
    <row r="111" spans="4:13" s="529" customFormat="1" x14ac:dyDescent="0.2">
      <c r="D111" s="549"/>
      <c r="E111" s="549"/>
      <c r="F111" s="540"/>
      <c r="G111" s="540"/>
      <c r="H111" s="540"/>
      <c r="I111" s="540"/>
      <c r="J111" s="540"/>
      <c r="K111" s="540"/>
      <c r="L111" s="540"/>
      <c r="M111" s="540"/>
    </row>
    <row r="112" spans="4:13" s="529" customFormat="1" x14ac:dyDescent="0.2">
      <c r="D112" s="549"/>
      <c r="E112" s="549"/>
      <c r="F112" s="540"/>
      <c r="G112" s="540"/>
      <c r="H112" s="540"/>
      <c r="I112" s="540"/>
      <c r="J112" s="540"/>
      <c r="K112" s="540"/>
      <c r="L112" s="540"/>
      <c r="M112" s="540"/>
    </row>
    <row r="113" spans="4:13" s="529" customFormat="1" x14ac:dyDescent="0.2">
      <c r="D113" s="549"/>
      <c r="E113" s="549"/>
      <c r="F113" s="540"/>
      <c r="G113" s="540"/>
      <c r="H113" s="540"/>
      <c r="I113" s="540"/>
      <c r="J113" s="540"/>
      <c r="K113" s="540"/>
      <c r="L113" s="540"/>
      <c r="M113" s="540"/>
    </row>
    <row r="114" spans="4:13" s="529" customFormat="1" x14ac:dyDescent="0.2">
      <c r="D114" s="549"/>
      <c r="E114" s="549"/>
      <c r="F114" s="540"/>
      <c r="G114" s="540"/>
      <c r="H114" s="540"/>
      <c r="I114" s="540"/>
      <c r="J114" s="540"/>
      <c r="K114" s="540"/>
      <c r="L114" s="540"/>
      <c r="M114" s="540"/>
    </row>
    <row r="115" spans="4:13" s="529" customFormat="1" x14ac:dyDescent="0.2">
      <c r="D115" s="549"/>
      <c r="E115" s="549"/>
      <c r="F115" s="540"/>
      <c r="G115" s="540"/>
      <c r="H115" s="540"/>
      <c r="I115" s="540"/>
      <c r="J115" s="540"/>
      <c r="K115" s="540"/>
      <c r="L115" s="540"/>
      <c r="M115" s="540"/>
    </row>
    <row r="116" spans="4:13" s="529" customFormat="1" x14ac:dyDescent="0.2">
      <c r="D116" s="549"/>
      <c r="E116" s="549"/>
      <c r="F116" s="540"/>
      <c r="G116" s="540"/>
      <c r="H116" s="540"/>
      <c r="I116" s="540"/>
      <c r="J116" s="540"/>
      <c r="K116" s="540"/>
      <c r="L116" s="540"/>
      <c r="M116" s="540"/>
    </row>
    <row r="117" spans="4:13" s="529" customFormat="1" x14ac:dyDescent="0.2">
      <c r="D117" s="549"/>
      <c r="E117" s="549"/>
      <c r="F117" s="540"/>
      <c r="G117" s="540"/>
      <c r="H117" s="540"/>
      <c r="I117" s="540"/>
      <c r="J117" s="540"/>
      <c r="K117" s="540"/>
      <c r="L117" s="540"/>
      <c r="M117" s="540"/>
    </row>
    <row r="118" spans="4:13" s="529" customFormat="1" x14ac:dyDescent="0.2">
      <c r="D118" s="549"/>
      <c r="E118" s="549"/>
      <c r="F118" s="540"/>
      <c r="G118" s="540"/>
      <c r="H118" s="540"/>
      <c r="I118" s="540"/>
      <c r="J118" s="540"/>
      <c r="K118" s="540"/>
      <c r="L118" s="540"/>
      <c r="M118" s="540"/>
    </row>
    <row r="119" spans="4:13" s="529" customFormat="1" x14ac:dyDescent="0.2">
      <c r="D119" s="549"/>
      <c r="E119" s="549"/>
      <c r="F119" s="540"/>
      <c r="G119" s="540"/>
      <c r="H119" s="540"/>
      <c r="I119" s="540"/>
      <c r="J119" s="540"/>
      <c r="K119" s="540"/>
      <c r="L119" s="540"/>
      <c r="M119" s="540"/>
    </row>
    <row r="120" spans="4:13" s="529" customFormat="1" x14ac:dyDescent="0.2">
      <c r="D120" s="549"/>
      <c r="E120" s="549"/>
      <c r="F120" s="540"/>
      <c r="G120" s="540"/>
      <c r="H120" s="540"/>
      <c r="I120" s="540"/>
      <c r="J120" s="540"/>
      <c r="K120" s="540"/>
      <c r="L120" s="540"/>
      <c r="M120" s="540"/>
    </row>
    <row r="121" spans="4:13" s="529" customFormat="1" x14ac:dyDescent="0.2">
      <c r="D121" s="549"/>
      <c r="E121" s="549"/>
      <c r="F121" s="540"/>
      <c r="G121" s="540"/>
      <c r="H121" s="540"/>
      <c r="I121" s="540"/>
      <c r="J121" s="540"/>
      <c r="K121" s="540"/>
      <c r="L121" s="540"/>
      <c r="M121" s="540"/>
    </row>
    <row r="122" spans="4:13" s="529" customFormat="1" x14ac:dyDescent="0.2">
      <c r="D122" s="549"/>
      <c r="E122" s="549"/>
      <c r="F122" s="540"/>
      <c r="G122" s="540"/>
      <c r="H122" s="540"/>
      <c r="I122" s="540"/>
      <c r="J122" s="540"/>
      <c r="K122" s="540"/>
      <c r="L122" s="540"/>
      <c r="M122" s="540"/>
    </row>
    <row r="123" spans="4:13" s="529" customFormat="1" x14ac:dyDescent="0.2">
      <c r="D123" s="549"/>
      <c r="E123" s="549"/>
      <c r="F123" s="540"/>
      <c r="G123" s="540"/>
      <c r="H123" s="540"/>
      <c r="I123" s="540"/>
      <c r="J123" s="540"/>
      <c r="K123" s="540"/>
      <c r="L123" s="540"/>
      <c r="M123" s="540"/>
    </row>
    <row r="124" spans="4:13" s="529" customFormat="1" x14ac:dyDescent="0.2">
      <c r="D124" s="549"/>
      <c r="E124" s="549"/>
      <c r="F124" s="540"/>
      <c r="G124" s="540"/>
      <c r="H124" s="540"/>
      <c r="I124" s="540"/>
      <c r="J124" s="540"/>
      <c r="K124" s="540"/>
      <c r="L124" s="540"/>
      <c r="M124" s="540"/>
    </row>
    <row r="125" spans="4:13" s="529" customFormat="1" x14ac:dyDescent="0.2">
      <c r="D125" s="549"/>
      <c r="E125" s="549"/>
      <c r="F125" s="540"/>
      <c r="G125" s="540"/>
      <c r="H125" s="540"/>
      <c r="I125" s="540"/>
      <c r="J125" s="540"/>
      <c r="K125" s="540"/>
      <c r="L125" s="540"/>
      <c r="M125" s="540"/>
    </row>
    <row r="126" spans="4:13" s="529" customFormat="1" x14ac:dyDescent="0.2">
      <c r="D126" s="549"/>
      <c r="E126" s="549"/>
      <c r="F126" s="540"/>
      <c r="G126" s="540"/>
      <c r="H126" s="540"/>
      <c r="I126" s="540"/>
      <c r="J126" s="540"/>
      <c r="K126" s="540"/>
      <c r="L126" s="540"/>
      <c r="M126" s="540"/>
    </row>
    <row r="127" spans="4:13" s="529" customFormat="1" x14ac:dyDescent="0.2">
      <c r="D127" s="549"/>
      <c r="E127" s="549"/>
      <c r="F127" s="540"/>
      <c r="G127" s="540"/>
      <c r="H127" s="540"/>
      <c r="I127" s="540"/>
      <c r="J127" s="540"/>
      <c r="K127" s="540"/>
      <c r="L127" s="540"/>
      <c r="M127" s="540"/>
    </row>
    <row r="128" spans="4:13" s="529" customFormat="1" x14ac:dyDescent="0.2">
      <c r="D128" s="549"/>
      <c r="E128" s="549"/>
      <c r="F128" s="540"/>
      <c r="G128" s="540"/>
      <c r="H128" s="540"/>
      <c r="I128" s="540"/>
      <c r="J128" s="540"/>
      <c r="K128" s="540"/>
      <c r="L128" s="540"/>
      <c r="M128" s="540"/>
    </row>
    <row r="129" spans="4:13" s="529" customFormat="1" x14ac:dyDescent="0.2">
      <c r="D129" s="549"/>
      <c r="E129" s="549"/>
      <c r="F129" s="540"/>
      <c r="G129" s="540"/>
      <c r="H129" s="540"/>
      <c r="I129" s="540"/>
      <c r="J129" s="540"/>
      <c r="K129" s="540"/>
      <c r="L129" s="540"/>
      <c r="M129" s="540"/>
    </row>
    <row r="130" spans="4:13" s="529" customFormat="1" x14ac:dyDescent="0.2">
      <c r="D130" s="549"/>
      <c r="E130" s="549"/>
      <c r="F130" s="540"/>
      <c r="G130" s="540"/>
      <c r="H130" s="540"/>
      <c r="I130" s="540"/>
      <c r="J130" s="540"/>
      <c r="K130" s="540"/>
      <c r="L130" s="540"/>
      <c r="M130" s="540"/>
    </row>
    <row r="131" spans="4:13" s="529" customFormat="1" x14ac:dyDescent="0.2">
      <c r="D131" s="549"/>
      <c r="E131" s="549"/>
      <c r="F131" s="540"/>
      <c r="G131" s="540"/>
      <c r="H131" s="540"/>
      <c r="I131" s="540"/>
      <c r="J131" s="540"/>
      <c r="K131" s="540"/>
      <c r="L131" s="540"/>
      <c r="M131" s="540"/>
    </row>
    <row r="132" spans="4:13" s="529" customFormat="1" x14ac:dyDescent="0.2">
      <c r="D132" s="549"/>
      <c r="E132" s="549"/>
      <c r="F132" s="540"/>
      <c r="G132" s="540"/>
      <c r="H132" s="540"/>
      <c r="I132" s="540"/>
      <c r="J132" s="540"/>
      <c r="K132" s="540"/>
      <c r="L132" s="540"/>
      <c r="M132" s="540"/>
    </row>
    <row r="133" spans="4:13" s="529" customFormat="1" x14ac:dyDescent="0.2">
      <c r="D133" s="549"/>
      <c r="E133" s="549"/>
      <c r="F133" s="540"/>
      <c r="G133" s="540"/>
      <c r="H133" s="540"/>
      <c r="I133" s="540"/>
      <c r="J133" s="540"/>
      <c r="K133" s="540"/>
      <c r="L133" s="540"/>
      <c r="M133" s="540"/>
    </row>
    <row r="134" spans="4:13" s="529" customFormat="1" x14ac:dyDescent="0.2">
      <c r="D134" s="549"/>
      <c r="E134" s="549"/>
      <c r="F134" s="540"/>
      <c r="G134" s="540"/>
      <c r="H134" s="540"/>
      <c r="I134" s="540"/>
      <c r="J134" s="540"/>
      <c r="K134" s="540"/>
      <c r="L134" s="540"/>
      <c r="M134" s="540"/>
    </row>
    <row r="135" spans="4:13" s="529" customFormat="1" x14ac:dyDescent="0.2">
      <c r="D135" s="549"/>
      <c r="E135" s="549"/>
      <c r="F135" s="540"/>
      <c r="G135" s="540"/>
      <c r="H135" s="540"/>
      <c r="I135" s="540"/>
      <c r="J135" s="540"/>
      <c r="K135" s="540"/>
      <c r="L135" s="540"/>
      <c r="M135" s="540"/>
    </row>
    <row r="136" spans="4:13" s="529" customFormat="1" x14ac:dyDescent="0.2">
      <c r="D136" s="549"/>
      <c r="E136" s="549"/>
      <c r="F136" s="540"/>
      <c r="G136" s="540"/>
      <c r="H136" s="540"/>
      <c r="I136" s="540"/>
      <c r="J136" s="540"/>
      <c r="K136" s="540"/>
      <c r="L136" s="540"/>
      <c r="M136" s="540"/>
    </row>
    <row r="137" spans="4:13" s="529" customFormat="1" x14ac:dyDescent="0.2">
      <c r="D137" s="549"/>
      <c r="E137" s="549"/>
      <c r="F137" s="540"/>
      <c r="G137" s="540"/>
      <c r="H137" s="540"/>
      <c r="I137" s="540"/>
      <c r="J137" s="540"/>
      <c r="K137" s="540"/>
      <c r="L137" s="540"/>
      <c r="M137" s="540"/>
    </row>
    <row r="138" spans="4:13" s="529" customFormat="1" x14ac:dyDescent="0.2">
      <c r="D138" s="549"/>
      <c r="E138" s="549"/>
      <c r="F138" s="540"/>
      <c r="G138" s="540"/>
      <c r="H138" s="540"/>
      <c r="I138" s="540"/>
      <c r="J138" s="540"/>
      <c r="K138" s="540"/>
      <c r="L138" s="540"/>
      <c r="M138" s="540"/>
    </row>
    <row r="139" spans="4:13" s="529" customFormat="1" x14ac:dyDescent="0.2">
      <c r="D139" s="549"/>
      <c r="E139" s="549"/>
      <c r="F139" s="540"/>
      <c r="G139" s="540"/>
      <c r="H139" s="540"/>
      <c r="I139" s="540"/>
      <c r="J139" s="540"/>
      <c r="K139" s="540"/>
      <c r="L139" s="540"/>
      <c r="M139" s="540"/>
    </row>
    <row r="140" spans="4:13" s="529" customFormat="1" x14ac:dyDescent="0.2">
      <c r="D140" s="549"/>
      <c r="E140" s="549"/>
      <c r="F140" s="540"/>
      <c r="G140" s="540"/>
      <c r="H140" s="540"/>
      <c r="I140" s="540"/>
      <c r="J140" s="540"/>
      <c r="K140" s="540"/>
      <c r="L140" s="540"/>
      <c r="M140" s="540"/>
    </row>
    <row r="141" spans="4:13" s="529" customFormat="1" x14ac:dyDescent="0.2">
      <c r="D141" s="549"/>
      <c r="E141" s="549"/>
      <c r="F141" s="540"/>
      <c r="G141" s="540"/>
      <c r="H141" s="540"/>
      <c r="I141" s="540"/>
      <c r="J141" s="540"/>
      <c r="K141" s="540"/>
      <c r="L141" s="540"/>
      <c r="M141" s="540"/>
    </row>
    <row r="142" spans="4:13" s="529" customFormat="1" x14ac:dyDescent="0.2">
      <c r="D142" s="549"/>
      <c r="E142" s="549"/>
      <c r="F142" s="540"/>
      <c r="G142" s="540"/>
      <c r="H142" s="540"/>
      <c r="I142" s="540"/>
      <c r="J142" s="540"/>
      <c r="K142" s="540"/>
      <c r="L142" s="540"/>
      <c r="M142" s="540"/>
    </row>
    <row r="143" spans="4:13" s="529" customFormat="1" x14ac:dyDescent="0.2">
      <c r="D143" s="549"/>
      <c r="E143" s="549"/>
      <c r="F143" s="540"/>
      <c r="G143" s="540"/>
      <c r="H143" s="540"/>
      <c r="I143" s="540"/>
      <c r="J143" s="540"/>
      <c r="K143" s="540"/>
      <c r="L143" s="540"/>
      <c r="M143" s="540"/>
    </row>
    <row r="144" spans="4:13" s="529" customFormat="1" x14ac:dyDescent="0.2">
      <c r="D144" s="549"/>
      <c r="E144" s="549"/>
      <c r="F144" s="540"/>
      <c r="G144" s="540"/>
      <c r="H144" s="540"/>
      <c r="I144" s="540"/>
      <c r="J144" s="540"/>
      <c r="K144" s="540"/>
      <c r="L144" s="540"/>
      <c r="M144" s="540"/>
    </row>
    <row r="145" spans="4:13" s="529" customFormat="1" x14ac:dyDescent="0.2">
      <c r="D145" s="549"/>
      <c r="E145" s="549"/>
      <c r="F145" s="540"/>
      <c r="G145" s="540"/>
      <c r="H145" s="540"/>
      <c r="I145" s="540"/>
      <c r="J145" s="540"/>
      <c r="K145" s="540"/>
      <c r="L145" s="540"/>
      <c r="M145" s="540"/>
    </row>
    <row r="146" spans="4:13" s="529" customFormat="1" x14ac:dyDescent="0.2">
      <c r="D146" s="549"/>
      <c r="E146" s="549"/>
      <c r="F146" s="540"/>
      <c r="G146" s="540"/>
      <c r="H146" s="540"/>
      <c r="I146" s="540"/>
      <c r="J146" s="540"/>
      <c r="K146" s="540"/>
      <c r="L146" s="540"/>
      <c r="M146" s="540"/>
    </row>
    <row r="147" spans="4:13" s="529" customFormat="1" x14ac:dyDescent="0.2">
      <c r="D147" s="549"/>
      <c r="E147" s="549"/>
      <c r="F147" s="540"/>
      <c r="G147" s="540"/>
      <c r="H147" s="540"/>
      <c r="I147" s="540"/>
      <c r="J147" s="540"/>
      <c r="K147" s="540"/>
      <c r="L147" s="540"/>
      <c r="M147" s="540"/>
    </row>
    <row r="148" spans="4:13" s="529" customFormat="1" x14ac:dyDescent="0.2">
      <c r="D148" s="549"/>
      <c r="E148" s="549"/>
      <c r="F148" s="540"/>
      <c r="G148" s="540"/>
      <c r="H148" s="540"/>
      <c r="I148" s="540"/>
      <c r="J148" s="540"/>
      <c r="K148" s="540"/>
      <c r="L148" s="540"/>
      <c r="M148" s="540"/>
    </row>
    <row r="149" spans="4:13" s="529" customFormat="1" x14ac:dyDescent="0.2">
      <c r="D149" s="549"/>
      <c r="E149" s="549"/>
      <c r="F149" s="540"/>
      <c r="G149" s="540"/>
      <c r="H149" s="540"/>
      <c r="I149" s="540"/>
      <c r="J149" s="540"/>
      <c r="K149" s="540"/>
      <c r="L149" s="540"/>
      <c r="M149" s="540"/>
    </row>
    <row r="150" spans="4:13" s="529" customFormat="1" x14ac:dyDescent="0.2">
      <c r="D150" s="549"/>
      <c r="E150" s="549"/>
      <c r="F150" s="540"/>
      <c r="G150" s="540"/>
      <c r="H150" s="540"/>
      <c r="I150" s="540"/>
      <c r="J150" s="540"/>
      <c r="K150" s="540"/>
      <c r="L150" s="540"/>
      <c r="M150" s="540"/>
    </row>
    <row r="151" spans="4:13" s="529" customFormat="1" x14ac:dyDescent="0.2">
      <c r="D151" s="549"/>
      <c r="E151" s="549"/>
      <c r="F151" s="540"/>
      <c r="G151" s="540"/>
      <c r="H151" s="540"/>
      <c r="I151" s="540"/>
      <c r="J151" s="540"/>
      <c r="K151" s="540"/>
      <c r="L151" s="540"/>
      <c r="M151" s="540"/>
    </row>
    <row r="152" spans="4:13" s="529" customFormat="1" x14ac:dyDescent="0.2">
      <c r="D152" s="549"/>
      <c r="E152" s="549"/>
      <c r="F152" s="540"/>
      <c r="G152" s="540"/>
      <c r="H152" s="540"/>
      <c r="I152" s="540"/>
      <c r="J152" s="540"/>
      <c r="K152" s="540"/>
      <c r="L152" s="540"/>
      <c r="M152" s="540"/>
    </row>
    <row r="153" spans="4:13" s="529" customFormat="1" x14ac:dyDescent="0.2">
      <c r="D153" s="549"/>
      <c r="E153" s="549"/>
      <c r="F153" s="540"/>
      <c r="G153" s="540"/>
      <c r="H153" s="540"/>
      <c r="I153" s="540"/>
      <c r="J153" s="540"/>
      <c r="K153" s="540"/>
      <c r="L153" s="540"/>
      <c r="M153" s="540"/>
    </row>
    <row r="154" spans="4:13" s="529" customFormat="1" x14ac:dyDescent="0.2">
      <c r="D154" s="549"/>
      <c r="E154" s="549"/>
      <c r="F154" s="540"/>
      <c r="G154" s="540"/>
      <c r="H154" s="540"/>
      <c r="I154" s="540"/>
      <c r="J154" s="540"/>
      <c r="K154" s="540"/>
      <c r="L154" s="540"/>
      <c r="M154" s="540"/>
    </row>
    <row r="155" spans="4:13" s="529" customFormat="1" x14ac:dyDescent="0.2">
      <c r="D155" s="549"/>
      <c r="E155" s="549"/>
      <c r="F155" s="540"/>
      <c r="G155" s="540"/>
      <c r="H155" s="540"/>
      <c r="I155" s="540"/>
      <c r="J155" s="540"/>
      <c r="K155" s="540"/>
      <c r="L155" s="540"/>
      <c r="M155" s="540"/>
    </row>
    <row r="156" spans="4:13" s="529" customFormat="1" x14ac:dyDescent="0.2">
      <c r="D156" s="549"/>
      <c r="E156" s="549"/>
      <c r="F156" s="540"/>
      <c r="G156" s="540"/>
      <c r="H156" s="540"/>
      <c r="I156" s="540"/>
      <c r="J156" s="540"/>
      <c r="K156" s="540"/>
      <c r="L156" s="540"/>
      <c r="M156" s="540"/>
    </row>
    <row r="157" spans="4:13" s="529" customFormat="1" x14ac:dyDescent="0.2">
      <c r="D157" s="549"/>
      <c r="E157" s="549"/>
      <c r="F157" s="540"/>
      <c r="G157" s="540"/>
      <c r="H157" s="540"/>
      <c r="I157" s="540"/>
      <c r="J157" s="540"/>
      <c r="K157" s="540"/>
      <c r="L157" s="540"/>
      <c r="M157" s="540"/>
    </row>
    <row r="158" spans="4:13" s="529" customFormat="1" x14ac:dyDescent="0.2">
      <c r="D158" s="549"/>
      <c r="E158" s="549"/>
      <c r="F158" s="540"/>
      <c r="G158" s="540"/>
      <c r="H158" s="540"/>
      <c r="I158" s="540"/>
      <c r="J158" s="540"/>
      <c r="K158" s="540"/>
      <c r="L158" s="540"/>
      <c r="M158" s="540"/>
    </row>
    <row r="159" spans="4:13" s="529" customFormat="1" x14ac:dyDescent="0.2">
      <c r="D159" s="549"/>
      <c r="E159" s="549"/>
      <c r="F159" s="540"/>
      <c r="G159" s="540"/>
      <c r="H159" s="540"/>
      <c r="I159" s="540"/>
      <c r="J159" s="540"/>
      <c r="K159" s="540"/>
      <c r="L159" s="540"/>
      <c r="M159" s="540"/>
    </row>
    <row r="160" spans="4:13" s="529" customFormat="1" x14ac:dyDescent="0.2">
      <c r="D160" s="549"/>
      <c r="E160" s="549"/>
      <c r="F160" s="540"/>
      <c r="G160" s="540"/>
      <c r="H160" s="540"/>
      <c r="I160" s="540"/>
      <c r="J160" s="540"/>
      <c r="K160" s="540"/>
      <c r="L160" s="540"/>
      <c r="M160" s="540"/>
    </row>
    <row r="161" spans="4:13" s="529" customFormat="1" x14ac:dyDescent="0.2">
      <c r="D161" s="549"/>
      <c r="E161" s="549"/>
      <c r="F161" s="540"/>
      <c r="G161" s="540"/>
      <c r="H161" s="540"/>
      <c r="I161" s="540"/>
      <c r="J161" s="540"/>
      <c r="K161" s="540"/>
      <c r="L161" s="540"/>
      <c r="M161" s="540"/>
    </row>
    <row r="162" spans="4:13" s="529" customFormat="1" x14ac:dyDescent="0.2">
      <c r="D162" s="549"/>
      <c r="E162" s="549"/>
      <c r="F162" s="540"/>
      <c r="G162" s="540"/>
      <c r="H162" s="540"/>
      <c r="I162" s="540"/>
      <c r="J162" s="540"/>
      <c r="K162" s="540"/>
      <c r="L162" s="540"/>
      <c r="M162" s="540"/>
    </row>
    <row r="163" spans="4:13" s="529" customFormat="1" x14ac:dyDescent="0.2">
      <c r="D163" s="549"/>
      <c r="E163" s="549"/>
      <c r="F163" s="540"/>
      <c r="G163" s="540"/>
      <c r="H163" s="540"/>
      <c r="I163" s="540"/>
      <c r="J163" s="540"/>
      <c r="K163" s="540"/>
      <c r="L163" s="540"/>
      <c r="M163" s="540"/>
    </row>
    <row r="164" spans="4:13" s="529" customFormat="1" x14ac:dyDescent="0.2">
      <c r="D164" s="549"/>
      <c r="E164" s="549"/>
      <c r="F164" s="540"/>
      <c r="G164" s="540"/>
      <c r="H164" s="540"/>
      <c r="I164" s="540"/>
      <c r="J164" s="540"/>
      <c r="K164" s="540"/>
      <c r="L164" s="540"/>
      <c r="M164" s="540"/>
    </row>
    <row r="165" spans="4:13" s="529" customFormat="1" x14ac:dyDescent="0.2">
      <c r="D165" s="549"/>
      <c r="E165" s="549"/>
      <c r="F165" s="540"/>
      <c r="G165" s="540"/>
      <c r="H165" s="540"/>
      <c r="I165" s="540"/>
      <c r="J165" s="540"/>
      <c r="K165" s="540"/>
      <c r="L165" s="540"/>
      <c r="M165" s="540"/>
    </row>
    <row r="166" spans="4:13" s="529" customFormat="1" x14ac:dyDescent="0.2">
      <c r="D166" s="549"/>
      <c r="E166" s="549"/>
      <c r="F166" s="540"/>
      <c r="G166" s="540"/>
      <c r="H166" s="540"/>
      <c r="I166" s="540"/>
      <c r="J166" s="540"/>
      <c r="K166" s="540"/>
      <c r="L166" s="540"/>
      <c r="M166" s="540"/>
    </row>
    <row r="167" spans="4:13" s="529" customFormat="1" x14ac:dyDescent="0.2">
      <c r="D167" s="549"/>
      <c r="E167" s="549"/>
      <c r="F167" s="540"/>
      <c r="G167" s="540"/>
      <c r="H167" s="540"/>
      <c r="I167" s="540"/>
      <c r="J167" s="540"/>
      <c r="K167" s="540"/>
      <c r="L167" s="540"/>
      <c r="M167" s="540"/>
    </row>
    <row r="168" spans="4:13" s="529" customFormat="1" x14ac:dyDescent="0.2">
      <c r="D168" s="549"/>
      <c r="E168" s="549"/>
      <c r="F168" s="540"/>
      <c r="G168" s="540"/>
      <c r="H168" s="540"/>
      <c r="I168" s="540"/>
      <c r="J168" s="540"/>
      <c r="K168" s="540"/>
      <c r="L168" s="540"/>
      <c r="M168" s="540"/>
    </row>
    <row r="169" spans="4:13" s="529" customFormat="1" x14ac:dyDescent="0.2">
      <c r="D169" s="549"/>
      <c r="E169" s="549"/>
      <c r="F169" s="540"/>
      <c r="G169" s="540"/>
      <c r="H169" s="540"/>
      <c r="I169" s="540"/>
      <c r="J169" s="540"/>
      <c r="K169" s="540"/>
      <c r="L169" s="540"/>
      <c r="M169" s="540"/>
    </row>
    <row r="170" spans="4:13" s="529" customFormat="1" x14ac:dyDescent="0.2">
      <c r="D170" s="549"/>
      <c r="E170" s="549"/>
      <c r="F170" s="540"/>
      <c r="G170" s="540"/>
      <c r="H170" s="540"/>
      <c r="I170" s="540"/>
      <c r="J170" s="540"/>
      <c r="K170" s="540"/>
      <c r="L170" s="540"/>
      <c r="M170" s="540"/>
    </row>
    <row r="171" spans="4:13" s="529" customFormat="1" x14ac:dyDescent="0.2">
      <c r="D171" s="549"/>
      <c r="E171" s="549"/>
      <c r="F171" s="540"/>
      <c r="G171" s="540"/>
      <c r="H171" s="540"/>
      <c r="I171" s="540"/>
      <c r="J171" s="540"/>
      <c r="K171" s="540"/>
      <c r="L171" s="540"/>
      <c r="M171" s="540"/>
    </row>
    <row r="172" spans="4:13" s="529" customFormat="1" x14ac:dyDescent="0.2">
      <c r="D172" s="549"/>
      <c r="E172" s="549"/>
      <c r="F172" s="540"/>
      <c r="G172" s="540"/>
      <c r="H172" s="540"/>
      <c r="I172" s="540"/>
      <c r="J172" s="540"/>
      <c r="K172" s="540"/>
      <c r="L172" s="540"/>
      <c r="M172" s="540"/>
    </row>
    <row r="173" spans="4:13" s="529" customFormat="1" x14ac:dyDescent="0.2">
      <c r="D173" s="549"/>
      <c r="E173" s="549"/>
      <c r="F173" s="540"/>
      <c r="G173" s="540"/>
      <c r="H173" s="540"/>
      <c r="I173" s="540"/>
      <c r="J173" s="540"/>
      <c r="K173" s="540"/>
      <c r="L173" s="540"/>
      <c r="M173" s="540"/>
    </row>
    <row r="174" spans="4:13" s="529" customFormat="1" x14ac:dyDescent="0.2">
      <c r="D174" s="549"/>
      <c r="E174" s="549"/>
      <c r="F174" s="540"/>
      <c r="G174" s="540"/>
      <c r="H174" s="540"/>
      <c r="I174" s="540"/>
      <c r="J174" s="540"/>
      <c r="K174" s="540"/>
      <c r="L174" s="540"/>
      <c r="M174" s="540"/>
    </row>
    <row r="175" spans="4:13" s="529" customFormat="1" x14ac:dyDescent="0.2">
      <c r="D175" s="549"/>
      <c r="E175" s="549"/>
      <c r="F175" s="540"/>
      <c r="G175" s="540"/>
      <c r="H175" s="540"/>
      <c r="I175" s="540"/>
      <c r="J175" s="540"/>
      <c r="K175" s="540"/>
      <c r="L175" s="540"/>
      <c r="M175" s="540"/>
    </row>
    <row r="176" spans="4:13" s="529" customFormat="1" x14ac:dyDescent="0.2">
      <c r="D176" s="549"/>
      <c r="E176" s="549"/>
      <c r="F176" s="540"/>
      <c r="G176" s="540"/>
      <c r="H176" s="540"/>
      <c r="I176" s="540"/>
      <c r="J176" s="540"/>
      <c r="K176" s="540"/>
      <c r="L176" s="540"/>
      <c r="M176" s="540"/>
    </row>
    <row r="177" spans="4:13" s="529" customFormat="1" x14ac:dyDescent="0.2">
      <c r="D177" s="549"/>
      <c r="E177" s="549"/>
      <c r="F177" s="540"/>
      <c r="G177" s="540"/>
      <c r="H177" s="540"/>
      <c r="I177" s="540"/>
      <c r="J177" s="540"/>
      <c r="K177" s="540"/>
      <c r="L177" s="540"/>
      <c r="M177" s="540"/>
    </row>
    <row r="178" spans="4:13" s="529" customFormat="1" x14ac:dyDescent="0.2">
      <c r="D178" s="549"/>
      <c r="E178" s="549"/>
      <c r="F178" s="540"/>
      <c r="G178" s="540"/>
      <c r="H178" s="540"/>
      <c r="I178" s="540"/>
      <c r="J178" s="540"/>
      <c r="K178" s="540"/>
      <c r="L178" s="540"/>
      <c r="M178" s="540"/>
    </row>
    <row r="179" spans="4:13" s="529" customFormat="1" x14ac:dyDescent="0.2">
      <c r="D179" s="549"/>
      <c r="E179" s="549"/>
      <c r="F179" s="540"/>
      <c r="G179" s="540"/>
      <c r="H179" s="540"/>
      <c r="I179" s="540"/>
      <c r="J179" s="540"/>
      <c r="K179" s="540"/>
      <c r="L179" s="540"/>
      <c r="M179" s="540"/>
    </row>
    <row r="180" spans="4:13" s="529" customFormat="1" x14ac:dyDescent="0.2">
      <c r="D180" s="549"/>
      <c r="E180" s="549"/>
      <c r="F180" s="540"/>
      <c r="G180" s="540"/>
      <c r="H180" s="540"/>
      <c r="I180" s="540"/>
      <c r="J180" s="540"/>
      <c r="K180" s="540"/>
      <c r="L180" s="540"/>
      <c r="M180" s="540"/>
    </row>
    <row r="181" spans="4:13" s="529" customFormat="1" x14ac:dyDescent="0.2">
      <c r="D181" s="549"/>
      <c r="E181" s="549"/>
      <c r="F181" s="540"/>
      <c r="G181" s="540"/>
      <c r="H181" s="540"/>
      <c r="I181" s="540"/>
      <c r="J181" s="540"/>
      <c r="K181" s="540"/>
      <c r="L181" s="540"/>
      <c r="M181" s="540"/>
    </row>
    <row r="182" spans="4:13" s="529" customFormat="1" x14ac:dyDescent="0.2">
      <c r="D182" s="549"/>
      <c r="E182" s="549"/>
      <c r="F182" s="540"/>
      <c r="G182" s="540"/>
      <c r="H182" s="540"/>
      <c r="I182" s="540"/>
      <c r="J182" s="540"/>
      <c r="K182" s="540"/>
      <c r="L182" s="540"/>
      <c r="M182" s="540"/>
    </row>
    <row r="183" spans="4:13" s="529" customFormat="1" x14ac:dyDescent="0.2">
      <c r="D183" s="549"/>
      <c r="E183" s="549"/>
      <c r="F183" s="540"/>
      <c r="G183" s="540"/>
      <c r="H183" s="540"/>
      <c r="I183" s="540"/>
      <c r="J183" s="540"/>
      <c r="K183" s="540"/>
      <c r="L183" s="540"/>
      <c r="M183" s="540"/>
    </row>
    <row r="184" spans="4:13" s="529" customFormat="1" x14ac:dyDescent="0.2">
      <c r="D184" s="549"/>
      <c r="E184" s="549"/>
      <c r="F184" s="540"/>
      <c r="G184" s="540"/>
      <c r="H184" s="540"/>
      <c r="I184" s="540"/>
      <c r="J184" s="540"/>
      <c r="K184" s="540"/>
      <c r="L184" s="540"/>
      <c r="M184" s="540"/>
    </row>
    <row r="185" spans="4:13" s="529" customFormat="1" x14ac:dyDescent="0.2">
      <c r="D185" s="549"/>
      <c r="E185" s="549"/>
      <c r="F185" s="540"/>
      <c r="G185" s="540"/>
      <c r="H185" s="540"/>
      <c r="I185" s="540"/>
      <c r="J185" s="540"/>
      <c r="K185" s="540"/>
      <c r="L185" s="540"/>
      <c r="M185" s="540"/>
    </row>
    <row r="186" spans="4:13" s="529" customFormat="1" x14ac:dyDescent="0.2">
      <c r="D186" s="549"/>
      <c r="E186" s="549"/>
      <c r="F186" s="540"/>
      <c r="G186" s="540"/>
      <c r="H186" s="540"/>
      <c r="I186" s="540"/>
      <c r="J186" s="540"/>
      <c r="K186" s="540"/>
      <c r="L186" s="540"/>
      <c r="M186" s="540"/>
    </row>
    <row r="187" spans="4:13" s="529" customFormat="1" x14ac:dyDescent="0.2">
      <c r="D187" s="549"/>
      <c r="E187" s="549"/>
      <c r="F187" s="540"/>
      <c r="G187" s="540"/>
      <c r="H187" s="540"/>
      <c r="I187" s="540"/>
      <c r="J187" s="540"/>
      <c r="K187" s="540"/>
      <c r="L187" s="540"/>
      <c r="M187" s="540"/>
    </row>
    <row r="188" spans="4:13" s="529" customFormat="1" x14ac:dyDescent="0.2">
      <c r="D188" s="549"/>
      <c r="E188" s="549"/>
      <c r="F188" s="540"/>
      <c r="G188" s="540"/>
      <c r="H188" s="540"/>
      <c r="I188" s="540"/>
      <c r="J188" s="540"/>
      <c r="K188" s="540"/>
      <c r="L188" s="540"/>
      <c r="M188" s="540"/>
    </row>
    <row r="189" spans="4:13" s="529" customFormat="1" x14ac:dyDescent="0.2">
      <c r="D189" s="549"/>
      <c r="E189" s="549"/>
      <c r="F189" s="540"/>
      <c r="G189" s="540"/>
      <c r="H189" s="540"/>
      <c r="I189" s="540"/>
      <c r="J189" s="540"/>
      <c r="K189" s="540"/>
      <c r="L189" s="540"/>
      <c r="M189" s="540"/>
    </row>
    <row r="190" spans="4:13" s="529" customFormat="1" x14ac:dyDescent="0.2">
      <c r="D190" s="549"/>
      <c r="E190" s="549"/>
      <c r="F190" s="540"/>
      <c r="G190" s="540"/>
      <c r="H190" s="540"/>
      <c r="I190" s="540"/>
      <c r="J190" s="540"/>
      <c r="K190" s="540"/>
      <c r="L190" s="540"/>
      <c r="M190" s="540"/>
    </row>
    <row r="191" spans="4:13" s="529" customFormat="1" x14ac:dyDescent="0.2">
      <c r="D191" s="549"/>
      <c r="E191" s="549"/>
      <c r="F191" s="540"/>
      <c r="G191" s="540"/>
      <c r="H191" s="540"/>
      <c r="I191" s="540"/>
      <c r="J191" s="540"/>
      <c r="K191" s="540"/>
      <c r="L191" s="540"/>
      <c r="M191" s="540"/>
    </row>
    <row r="192" spans="4:13" s="529" customFormat="1" x14ac:dyDescent="0.2">
      <c r="D192" s="549"/>
      <c r="E192" s="549"/>
      <c r="F192" s="540"/>
      <c r="G192" s="540"/>
      <c r="H192" s="540"/>
      <c r="I192" s="540"/>
      <c r="J192" s="540"/>
      <c r="K192" s="540"/>
      <c r="L192" s="540"/>
      <c r="M192" s="540"/>
    </row>
    <row r="193" spans="4:13" s="529" customFormat="1" x14ac:dyDescent="0.2">
      <c r="D193" s="549"/>
      <c r="E193" s="549"/>
      <c r="F193" s="540"/>
      <c r="G193" s="540"/>
      <c r="H193" s="540"/>
      <c r="I193" s="540"/>
      <c r="J193" s="540"/>
      <c r="K193" s="540"/>
      <c r="L193" s="540"/>
      <c r="M193" s="540"/>
    </row>
    <row r="194" spans="4:13" s="529" customFormat="1" x14ac:dyDescent="0.2">
      <c r="D194" s="549"/>
      <c r="E194" s="549"/>
      <c r="F194" s="540"/>
      <c r="G194" s="540"/>
      <c r="H194" s="540"/>
      <c r="I194" s="540"/>
      <c r="J194" s="540"/>
      <c r="K194" s="540"/>
      <c r="L194" s="540"/>
      <c r="M194" s="540"/>
    </row>
    <row r="195" spans="4:13" s="529" customFormat="1" x14ac:dyDescent="0.2">
      <c r="D195" s="549"/>
      <c r="E195" s="549"/>
      <c r="F195" s="540"/>
      <c r="G195" s="540"/>
      <c r="H195" s="540"/>
      <c r="I195" s="540"/>
      <c r="J195" s="540"/>
      <c r="K195" s="540"/>
      <c r="L195" s="540"/>
      <c r="M195" s="540"/>
    </row>
    <row r="196" spans="4:13" s="529" customFormat="1" x14ac:dyDescent="0.2">
      <c r="D196" s="549"/>
      <c r="E196" s="549"/>
      <c r="F196" s="540"/>
      <c r="G196" s="540"/>
      <c r="H196" s="540"/>
      <c r="I196" s="540"/>
      <c r="J196" s="540"/>
      <c r="K196" s="540"/>
      <c r="L196" s="540"/>
      <c r="M196" s="540"/>
    </row>
    <row r="197" spans="4:13" s="529" customFormat="1" x14ac:dyDescent="0.2">
      <c r="D197" s="549"/>
      <c r="E197" s="549"/>
      <c r="F197" s="540"/>
      <c r="G197" s="540"/>
      <c r="H197" s="540"/>
      <c r="I197" s="540"/>
      <c r="J197" s="540"/>
      <c r="K197" s="540"/>
      <c r="L197" s="540"/>
      <c r="M197" s="540"/>
    </row>
    <row r="198" spans="4:13" s="529" customFormat="1" x14ac:dyDescent="0.2">
      <c r="D198" s="549"/>
      <c r="E198" s="549"/>
      <c r="F198" s="540"/>
      <c r="G198" s="540"/>
      <c r="H198" s="540"/>
      <c r="I198" s="540"/>
      <c r="J198" s="540"/>
      <c r="K198" s="540"/>
      <c r="L198" s="540"/>
      <c r="M198" s="540"/>
    </row>
    <row r="199" spans="4:13" s="529" customFormat="1" x14ac:dyDescent="0.2">
      <c r="D199" s="549"/>
      <c r="E199" s="549"/>
      <c r="F199" s="540"/>
      <c r="G199" s="540"/>
      <c r="H199" s="540"/>
      <c r="I199" s="540"/>
      <c r="J199" s="540"/>
      <c r="K199" s="540"/>
      <c r="L199" s="540"/>
      <c r="M199" s="540"/>
    </row>
    <row r="200" spans="4:13" s="529" customFormat="1" x14ac:dyDescent="0.2">
      <c r="D200" s="549"/>
      <c r="E200" s="549"/>
      <c r="F200" s="540"/>
      <c r="G200" s="540"/>
      <c r="H200" s="540"/>
      <c r="I200" s="540"/>
      <c r="J200" s="540"/>
      <c r="K200" s="540"/>
      <c r="L200" s="540"/>
      <c r="M200" s="540"/>
    </row>
    <row r="201" spans="4:13" s="529" customFormat="1" x14ac:dyDescent="0.2">
      <c r="D201" s="549"/>
      <c r="E201" s="549"/>
      <c r="F201" s="540"/>
      <c r="G201" s="540"/>
      <c r="H201" s="540"/>
      <c r="I201" s="540"/>
      <c r="J201" s="540"/>
      <c r="K201" s="540"/>
      <c r="L201" s="540"/>
      <c r="M201" s="540"/>
    </row>
    <row r="202" spans="4:13" s="529" customFormat="1" x14ac:dyDescent="0.2">
      <c r="D202" s="549"/>
      <c r="E202" s="549"/>
      <c r="F202" s="540"/>
      <c r="G202" s="540"/>
      <c r="H202" s="540"/>
      <c r="I202" s="540"/>
      <c r="J202" s="540"/>
      <c r="K202" s="540"/>
      <c r="L202" s="540"/>
      <c r="M202" s="540"/>
    </row>
    <row r="203" spans="4:13" s="529" customFormat="1" x14ac:dyDescent="0.2">
      <c r="D203" s="549"/>
      <c r="E203" s="549"/>
      <c r="F203" s="540"/>
      <c r="G203" s="540"/>
      <c r="H203" s="540"/>
      <c r="I203" s="540"/>
      <c r="J203" s="540"/>
      <c r="K203" s="540"/>
      <c r="L203" s="540"/>
      <c r="M203" s="540"/>
    </row>
    <row r="204" spans="4:13" s="529" customFormat="1" x14ac:dyDescent="0.2">
      <c r="D204" s="549"/>
      <c r="E204" s="549"/>
      <c r="F204" s="540"/>
      <c r="G204" s="540"/>
      <c r="H204" s="540"/>
      <c r="I204" s="540"/>
      <c r="J204" s="540"/>
      <c r="K204" s="540"/>
      <c r="L204" s="540"/>
      <c r="M204" s="540"/>
    </row>
    <row r="205" spans="4:13" s="529" customFormat="1" x14ac:dyDescent="0.2">
      <c r="D205" s="549"/>
      <c r="E205" s="549"/>
      <c r="F205" s="540"/>
      <c r="G205" s="540"/>
      <c r="H205" s="540"/>
      <c r="I205" s="540"/>
      <c r="J205" s="540"/>
      <c r="K205" s="540"/>
      <c r="L205" s="540"/>
      <c r="M205" s="540"/>
    </row>
    <row r="206" spans="4:13" s="529" customFormat="1" x14ac:dyDescent="0.2">
      <c r="D206" s="549"/>
      <c r="E206" s="549"/>
      <c r="F206" s="540"/>
      <c r="G206" s="540"/>
      <c r="H206" s="540"/>
      <c r="I206" s="540"/>
      <c r="J206" s="540"/>
      <c r="K206" s="540"/>
      <c r="L206" s="540"/>
      <c r="M206" s="540"/>
    </row>
    <row r="207" spans="4:13" s="529" customFormat="1" x14ac:dyDescent="0.2">
      <c r="D207" s="549"/>
      <c r="E207" s="549"/>
      <c r="F207" s="540"/>
      <c r="G207" s="540"/>
      <c r="H207" s="540"/>
      <c r="I207" s="540"/>
      <c r="J207" s="540"/>
      <c r="K207" s="540"/>
      <c r="L207" s="540"/>
      <c r="M207" s="540"/>
    </row>
    <row r="208" spans="4:13" s="529" customFormat="1" x14ac:dyDescent="0.2">
      <c r="D208" s="549"/>
      <c r="E208" s="549"/>
      <c r="F208" s="540"/>
      <c r="G208" s="540"/>
      <c r="H208" s="540"/>
      <c r="I208" s="540"/>
      <c r="J208" s="540"/>
      <c r="K208" s="540"/>
      <c r="L208" s="540"/>
      <c r="M208" s="540"/>
    </row>
    <row r="209" spans="4:13" s="529" customFormat="1" x14ac:dyDescent="0.2">
      <c r="D209" s="549"/>
      <c r="E209" s="549"/>
      <c r="F209" s="540"/>
      <c r="G209" s="540"/>
      <c r="H209" s="540"/>
      <c r="I209" s="540"/>
      <c r="J209" s="540"/>
      <c r="K209" s="540"/>
      <c r="L209" s="540"/>
      <c r="M209" s="540"/>
    </row>
    <row r="210" spans="4:13" s="529" customFormat="1" x14ac:dyDescent="0.2">
      <c r="D210" s="549"/>
      <c r="E210" s="549"/>
      <c r="F210" s="540"/>
      <c r="G210" s="540"/>
      <c r="H210" s="540"/>
      <c r="I210" s="540"/>
      <c r="J210" s="540"/>
      <c r="K210" s="540"/>
      <c r="L210" s="540"/>
      <c r="M210" s="540"/>
    </row>
    <row r="211" spans="4:13" s="529" customFormat="1" x14ac:dyDescent="0.2">
      <c r="D211" s="549"/>
      <c r="E211" s="549"/>
      <c r="F211" s="540"/>
      <c r="G211" s="540"/>
      <c r="H211" s="540"/>
      <c r="I211" s="540"/>
      <c r="J211" s="540"/>
      <c r="K211" s="540"/>
      <c r="L211" s="540"/>
      <c r="M211" s="540"/>
    </row>
    <row r="212" spans="4:13" s="529" customFormat="1" x14ac:dyDescent="0.2">
      <c r="D212" s="549"/>
      <c r="E212" s="549"/>
      <c r="F212" s="540"/>
      <c r="G212" s="540"/>
      <c r="H212" s="540"/>
      <c r="I212" s="540"/>
      <c r="J212" s="540"/>
      <c r="K212" s="540"/>
      <c r="L212" s="540"/>
      <c r="M212" s="540"/>
    </row>
    <row r="213" spans="4:13" s="529" customFormat="1" x14ac:dyDescent="0.2">
      <c r="D213" s="549"/>
      <c r="E213" s="549"/>
      <c r="F213" s="540"/>
      <c r="G213" s="540"/>
      <c r="H213" s="540"/>
      <c r="I213" s="540"/>
      <c r="J213" s="540"/>
      <c r="K213" s="540"/>
      <c r="L213" s="540"/>
      <c r="M213" s="540"/>
    </row>
    <row r="214" spans="4:13" s="529" customFormat="1" x14ac:dyDescent="0.2">
      <c r="D214" s="549"/>
      <c r="E214" s="549"/>
      <c r="F214" s="540"/>
      <c r="G214" s="540"/>
      <c r="H214" s="540"/>
      <c r="I214" s="540"/>
      <c r="J214" s="540"/>
      <c r="K214" s="540"/>
      <c r="L214" s="540"/>
      <c r="M214" s="540"/>
    </row>
    <row r="215" spans="4:13" s="529" customFormat="1" x14ac:dyDescent="0.2">
      <c r="D215" s="549"/>
      <c r="E215" s="549"/>
      <c r="F215" s="540"/>
      <c r="G215" s="540"/>
      <c r="H215" s="540"/>
      <c r="I215" s="540"/>
      <c r="J215" s="540"/>
      <c r="K215" s="540"/>
      <c r="L215" s="540"/>
      <c r="M215" s="540"/>
    </row>
    <row r="216" spans="4:13" s="529" customFormat="1" x14ac:dyDescent="0.2">
      <c r="D216" s="549"/>
      <c r="E216" s="549"/>
      <c r="F216" s="540"/>
      <c r="G216" s="540"/>
      <c r="H216" s="540"/>
      <c r="I216" s="540"/>
      <c r="J216" s="540"/>
      <c r="K216" s="540"/>
      <c r="L216" s="540"/>
      <c r="M216" s="540"/>
    </row>
    <row r="217" spans="4:13" s="529" customFormat="1" x14ac:dyDescent="0.2">
      <c r="D217" s="549"/>
      <c r="E217" s="549"/>
      <c r="F217" s="540"/>
      <c r="G217" s="540"/>
      <c r="H217" s="540"/>
      <c r="I217" s="540"/>
      <c r="J217" s="540"/>
      <c r="K217" s="540"/>
      <c r="L217" s="540"/>
      <c r="M217" s="540"/>
    </row>
    <row r="218" spans="4:13" s="529" customFormat="1" x14ac:dyDescent="0.2">
      <c r="D218" s="549"/>
      <c r="E218" s="549"/>
      <c r="F218" s="540"/>
      <c r="G218" s="540"/>
      <c r="H218" s="540"/>
      <c r="I218" s="540"/>
      <c r="J218" s="540"/>
      <c r="K218" s="540"/>
      <c r="L218" s="540"/>
      <c r="M218" s="540"/>
    </row>
    <row r="219" spans="4:13" s="529" customFormat="1" x14ac:dyDescent="0.2">
      <c r="D219" s="549"/>
      <c r="E219" s="549"/>
      <c r="F219" s="540"/>
      <c r="G219" s="540"/>
      <c r="H219" s="540"/>
      <c r="I219" s="540"/>
      <c r="J219" s="540"/>
      <c r="K219" s="540"/>
      <c r="L219" s="540"/>
      <c r="M219" s="540"/>
    </row>
    <row r="220" spans="4:13" s="529" customFormat="1" x14ac:dyDescent="0.2">
      <c r="D220" s="549"/>
      <c r="E220" s="549"/>
      <c r="F220" s="540"/>
      <c r="G220" s="540"/>
      <c r="H220" s="540"/>
      <c r="I220" s="540"/>
      <c r="J220" s="540"/>
      <c r="K220" s="540"/>
      <c r="L220" s="540"/>
      <c r="M220" s="540"/>
    </row>
    <row r="221" spans="4:13" s="529" customFormat="1" x14ac:dyDescent="0.2">
      <c r="D221" s="549"/>
      <c r="E221" s="549"/>
      <c r="F221" s="540"/>
      <c r="G221" s="540"/>
      <c r="H221" s="540"/>
      <c r="I221" s="540"/>
      <c r="J221" s="540"/>
      <c r="K221" s="540"/>
      <c r="L221" s="540"/>
      <c r="M221" s="540"/>
    </row>
    <row r="222" spans="4:13" s="529" customFormat="1" x14ac:dyDescent="0.2">
      <c r="D222" s="549"/>
      <c r="E222" s="549"/>
      <c r="F222" s="540"/>
      <c r="G222" s="540"/>
      <c r="H222" s="540"/>
      <c r="I222" s="540"/>
      <c r="J222" s="540"/>
      <c r="K222" s="540"/>
      <c r="L222" s="540"/>
      <c r="M222" s="540"/>
    </row>
    <row r="223" spans="4:13" s="529" customFormat="1" x14ac:dyDescent="0.2">
      <c r="D223" s="549"/>
      <c r="E223" s="549"/>
      <c r="F223" s="540"/>
      <c r="G223" s="540"/>
      <c r="H223" s="540"/>
      <c r="I223" s="540"/>
      <c r="J223" s="540"/>
      <c r="K223" s="540"/>
      <c r="L223" s="540"/>
      <c r="M223" s="540"/>
    </row>
    <row r="224" spans="4:13" s="529" customFormat="1" x14ac:dyDescent="0.2">
      <c r="D224" s="549"/>
      <c r="E224" s="549"/>
      <c r="F224" s="540"/>
      <c r="G224" s="540"/>
      <c r="H224" s="540"/>
      <c r="I224" s="540"/>
      <c r="J224" s="540"/>
      <c r="K224" s="540"/>
      <c r="L224" s="540"/>
      <c r="M224" s="540"/>
    </row>
    <row r="225" spans="4:13" s="529" customFormat="1" x14ac:dyDescent="0.2">
      <c r="D225" s="549"/>
      <c r="E225" s="549"/>
      <c r="F225" s="540"/>
      <c r="G225" s="540"/>
      <c r="H225" s="540"/>
      <c r="I225" s="540"/>
      <c r="J225" s="540"/>
      <c r="K225" s="540"/>
      <c r="L225" s="540"/>
      <c r="M225" s="540"/>
    </row>
    <row r="226" spans="4:13" s="529" customFormat="1" x14ac:dyDescent="0.2">
      <c r="D226" s="549"/>
      <c r="E226" s="549"/>
      <c r="F226" s="540"/>
      <c r="G226" s="540"/>
      <c r="H226" s="540"/>
      <c r="I226" s="540"/>
      <c r="J226" s="540"/>
      <c r="K226" s="540"/>
      <c r="L226" s="540"/>
      <c r="M226" s="540"/>
    </row>
    <row r="227" spans="4:13" s="529" customFormat="1" x14ac:dyDescent="0.2">
      <c r="D227" s="549"/>
      <c r="E227" s="549"/>
      <c r="F227" s="540"/>
      <c r="G227" s="540"/>
      <c r="H227" s="540"/>
      <c r="I227" s="540"/>
      <c r="J227" s="540"/>
      <c r="K227" s="540"/>
      <c r="L227" s="540"/>
      <c r="M227" s="540"/>
    </row>
    <row r="228" spans="4:13" s="529" customFormat="1" x14ac:dyDescent="0.2">
      <c r="D228" s="549"/>
      <c r="E228" s="549"/>
      <c r="F228" s="540"/>
      <c r="G228" s="540"/>
      <c r="H228" s="540"/>
      <c r="I228" s="540"/>
      <c r="J228" s="540"/>
      <c r="K228" s="540"/>
      <c r="L228" s="540"/>
      <c r="M228" s="540"/>
    </row>
    <row r="229" spans="4:13" s="529" customFormat="1" x14ac:dyDescent="0.2">
      <c r="D229" s="549"/>
      <c r="E229" s="549"/>
      <c r="F229" s="540"/>
      <c r="G229" s="540"/>
      <c r="H229" s="540"/>
      <c r="I229" s="540"/>
      <c r="J229" s="540"/>
      <c r="K229" s="540"/>
      <c r="L229" s="540"/>
      <c r="M229" s="540"/>
    </row>
    <row r="230" spans="4:13" s="529" customFormat="1" x14ac:dyDescent="0.2">
      <c r="D230" s="549"/>
      <c r="E230" s="549"/>
      <c r="F230" s="540"/>
      <c r="G230" s="540"/>
      <c r="H230" s="540"/>
      <c r="I230" s="540"/>
      <c r="J230" s="540"/>
      <c r="K230" s="540"/>
      <c r="L230" s="540"/>
      <c r="M230" s="540"/>
    </row>
    <row r="231" spans="4:13" s="529" customFormat="1" x14ac:dyDescent="0.2">
      <c r="D231" s="549"/>
      <c r="E231" s="549"/>
      <c r="F231" s="540"/>
      <c r="G231" s="540"/>
      <c r="H231" s="540"/>
      <c r="I231" s="540"/>
      <c r="J231" s="540"/>
      <c r="K231" s="540"/>
      <c r="L231" s="540"/>
      <c r="M231" s="540"/>
    </row>
    <row r="232" spans="4:13" s="529" customFormat="1" x14ac:dyDescent="0.2">
      <c r="D232" s="549"/>
      <c r="E232" s="549"/>
      <c r="F232" s="540"/>
      <c r="G232" s="540"/>
      <c r="H232" s="540"/>
      <c r="I232" s="540"/>
      <c r="J232" s="540"/>
      <c r="K232" s="540"/>
      <c r="L232" s="540"/>
      <c r="M232" s="540"/>
    </row>
    <row r="233" spans="4:13" s="529" customFormat="1" x14ac:dyDescent="0.2">
      <c r="D233" s="549"/>
      <c r="E233" s="549"/>
      <c r="F233" s="540"/>
      <c r="G233" s="540"/>
      <c r="H233" s="540"/>
      <c r="I233" s="540"/>
      <c r="J233" s="540"/>
      <c r="K233" s="540"/>
      <c r="L233" s="540"/>
      <c r="M233" s="540"/>
    </row>
    <row r="234" spans="4:13" s="529" customFormat="1" x14ac:dyDescent="0.2">
      <c r="D234" s="549"/>
      <c r="E234" s="549"/>
      <c r="F234" s="540"/>
      <c r="G234" s="540"/>
      <c r="H234" s="540"/>
      <c r="I234" s="540"/>
      <c r="J234" s="540"/>
      <c r="K234" s="540"/>
      <c r="L234" s="540"/>
      <c r="M234" s="540"/>
    </row>
    <row r="235" spans="4:13" s="529" customFormat="1" x14ac:dyDescent="0.2">
      <c r="D235" s="549"/>
      <c r="E235" s="549"/>
      <c r="F235" s="540"/>
      <c r="G235" s="540"/>
      <c r="H235" s="540"/>
      <c r="I235" s="540"/>
      <c r="J235" s="540"/>
      <c r="K235" s="540"/>
      <c r="L235" s="540"/>
      <c r="M235" s="540"/>
    </row>
    <row r="236" spans="4:13" s="529" customFormat="1" x14ac:dyDescent="0.2">
      <c r="D236" s="549"/>
      <c r="E236" s="549"/>
      <c r="F236" s="540"/>
      <c r="G236" s="540"/>
      <c r="H236" s="540"/>
      <c r="I236" s="540"/>
      <c r="J236" s="540"/>
      <c r="K236" s="540"/>
      <c r="L236" s="540"/>
      <c r="M236" s="540"/>
    </row>
    <row r="237" spans="4:13" s="529" customFormat="1" x14ac:dyDescent="0.2">
      <c r="D237" s="549"/>
      <c r="E237" s="549"/>
      <c r="F237" s="540"/>
      <c r="G237" s="540"/>
      <c r="H237" s="540"/>
      <c r="I237" s="540"/>
      <c r="J237" s="540"/>
      <c r="K237" s="540"/>
      <c r="L237" s="540"/>
      <c r="M237" s="540"/>
    </row>
    <row r="238" spans="4:13" s="529" customFormat="1" x14ac:dyDescent="0.2">
      <c r="D238" s="549"/>
      <c r="E238" s="549"/>
      <c r="F238" s="540"/>
      <c r="G238" s="540"/>
      <c r="H238" s="540"/>
      <c r="I238" s="540"/>
      <c r="J238" s="540"/>
      <c r="K238" s="540"/>
      <c r="L238" s="540"/>
      <c r="M238" s="540"/>
    </row>
    <row r="239" spans="4:13" s="529" customFormat="1" x14ac:dyDescent="0.2">
      <c r="D239" s="549"/>
      <c r="E239" s="549"/>
      <c r="F239" s="540"/>
      <c r="G239" s="540"/>
      <c r="H239" s="540"/>
      <c r="I239" s="540"/>
      <c r="J239" s="540"/>
      <c r="K239" s="540"/>
      <c r="L239" s="540"/>
      <c r="M239" s="540"/>
    </row>
    <row r="240" spans="4:13" s="529" customFormat="1" x14ac:dyDescent="0.2">
      <c r="D240" s="549"/>
      <c r="E240" s="549"/>
      <c r="F240" s="540"/>
      <c r="G240" s="540"/>
      <c r="H240" s="540"/>
      <c r="I240" s="540"/>
      <c r="J240" s="540"/>
      <c r="K240" s="540"/>
      <c r="L240" s="540"/>
      <c r="M240" s="540"/>
    </row>
    <row r="241" spans="4:13" s="529" customFormat="1" x14ac:dyDescent="0.2">
      <c r="D241" s="549"/>
      <c r="E241" s="549"/>
      <c r="F241" s="540"/>
      <c r="G241" s="540"/>
      <c r="H241" s="540"/>
      <c r="I241" s="540"/>
      <c r="J241" s="540"/>
      <c r="K241" s="540"/>
      <c r="L241" s="540"/>
      <c r="M241" s="540"/>
    </row>
    <row r="242" spans="4:13" s="529" customFormat="1" x14ac:dyDescent="0.2">
      <c r="D242" s="549"/>
      <c r="E242" s="549"/>
      <c r="F242" s="540"/>
      <c r="G242" s="540"/>
      <c r="H242" s="540"/>
      <c r="I242" s="540"/>
      <c r="J242" s="540"/>
      <c r="K242" s="540"/>
      <c r="L242" s="540"/>
      <c r="M242" s="540"/>
    </row>
    <row r="243" spans="4:13" s="529" customFormat="1" x14ac:dyDescent="0.2">
      <c r="D243" s="549"/>
      <c r="E243" s="549"/>
      <c r="F243" s="540"/>
      <c r="G243" s="540"/>
      <c r="H243" s="540"/>
      <c r="I243" s="540"/>
      <c r="J243" s="540"/>
      <c r="K243" s="540"/>
      <c r="L243" s="540"/>
      <c r="M243" s="540"/>
    </row>
    <row r="244" spans="4:13" s="529" customFormat="1" x14ac:dyDescent="0.2">
      <c r="D244" s="549"/>
      <c r="E244" s="549"/>
      <c r="F244" s="540"/>
      <c r="G244" s="540"/>
      <c r="H244" s="540"/>
      <c r="I244" s="540"/>
      <c r="J244" s="540"/>
      <c r="K244" s="540"/>
      <c r="L244" s="540"/>
      <c r="M244" s="540"/>
    </row>
    <row r="245" spans="4:13" s="529" customFormat="1" x14ac:dyDescent="0.2">
      <c r="D245" s="549"/>
      <c r="E245" s="549"/>
      <c r="F245" s="540"/>
      <c r="G245" s="540"/>
      <c r="H245" s="540"/>
      <c r="I245" s="540"/>
      <c r="J245" s="540"/>
      <c r="K245" s="540"/>
      <c r="L245" s="540"/>
      <c r="M245" s="540"/>
    </row>
    <row r="246" spans="4:13" s="529" customFormat="1" x14ac:dyDescent="0.2">
      <c r="D246" s="549"/>
      <c r="E246" s="549"/>
      <c r="F246" s="540"/>
      <c r="G246" s="540"/>
      <c r="H246" s="540"/>
      <c r="I246" s="540"/>
      <c r="J246" s="540"/>
      <c r="K246" s="540"/>
      <c r="L246" s="540"/>
      <c r="M246" s="540"/>
    </row>
    <row r="247" spans="4:13" s="529" customFormat="1" x14ac:dyDescent="0.2">
      <c r="D247" s="549"/>
      <c r="E247" s="549"/>
      <c r="F247" s="540"/>
      <c r="G247" s="540"/>
      <c r="H247" s="540"/>
      <c r="I247" s="540"/>
      <c r="J247" s="540"/>
      <c r="K247" s="540"/>
      <c r="L247" s="540"/>
      <c r="M247" s="540"/>
    </row>
    <row r="248" spans="4:13" s="529" customFormat="1" x14ac:dyDescent="0.2">
      <c r="D248" s="549"/>
      <c r="E248" s="549"/>
      <c r="F248" s="540"/>
      <c r="G248" s="540"/>
      <c r="H248" s="540"/>
      <c r="I248" s="540"/>
      <c r="J248" s="540"/>
      <c r="K248" s="540"/>
      <c r="L248" s="540"/>
      <c r="M248" s="540"/>
    </row>
    <row r="249" spans="4:13" s="529" customFormat="1" x14ac:dyDescent="0.2">
      <c r="D249" s="549"/>
      <c r="E249" s="549"/>
      <c r="F249" s="540"/>
      <c r="G249" s="540"/>
      <c r="H249" s="540"/>
      <c r="I249" s="540"/>
      <c r="J249" s="540"/>
      <c r="K249" s="540"/>
      <c r="L249" s="540"/>
      <c r="M249" s="540"/>
    </row>
    <row r="250" spans="4:13" s="529" customFormat="1" x14ac:dyDescent="0.2">
      <c r="D250" s="549"/>
      <c r="E250" s="549"/>
      <c r="F250" s="540"/>
      <c r="G250" s="540"/>
      <c r="H250" s="540"/>
      <c r="I250" s="540"/>
      <c r="J250" s="540"/>
      <c r="K250" s="540"/>
      <c r="L250" s="540"/>
      <c r="M250" s="540"/>
    </row>
    <row r="251" spans="4:13" s="529" customFormat="1" x14ac:dyDescent="0.2">
      <c r="D251" s="549"/>
      <c r="E251" s="549"/>
      <c r="F251" s="540"/>
      <c r="G251" s="540"/>
      <c r="H251" s="540"/>
      <c r="I251" s="540"/>
      <c r="J251" s="540"/>
      <c r="K251" s="540"/>
      <c r="L251" s="540"/>
      <c r="M251" s="540"/>
    </row>
    <row r="252" spans="4:13" s="529" customFormat="1" x14ac:dyDescent="0.2">
      <c r="D252" s="549"/>
      <c r="E252" s="549"/>
      <c r="F252" s="540"/>
      <c r="G252" s="540"/>
      <c r="H252" s="540"/>
      <c r="I252" s="540"/>
      <c r="J252" s="540"/>
      <c r="K252" s="540"/>
      <c r="L252" s="540"/>
      <c r="M252" s="540"/>
    </row>
    <row r="253" spans="4:13" s="529" customFormat="1" x14ac:dyDescent="0.2">
      <c r="D253" s="549"/>
      <c r="E253" s="549"/>
      <c r="F253" s="540"/>
      <c r="G253" s="540"/>
      <c r="H253" s="540"/>
      <c r="I253" s="540"/>
      <c r="J253" s="540"/>
      <c r="K253" s="540"/>
      <c r="L253" s="540"/>
      <c r="M253" s="540"/>
    </row>
    <row r="254" spans="4:13" s="529" customFormat="1" x14ac:dyDescent="0.2">
      <c r="D254" s="549"/>
      <c r="E254" s="549"/>
      <c r="F254" s="540"/>
      <c r="G254" s="540"/>
      <c r="H254" s="540"/>
      <c r="I254" s="540"/>
      <c r="J254" s="540"/>
      <c r="K254" s="540"/>
      <c r="L254" s="540"/>
      <c r="M254" s="540"/>
    </row>
    <row r="255" spans="4:13" s="529" customFormat="1" x14ac:dyDescent="0.2">
      <c r="D255" s="549"/>
      <c r="E255" s="549"/>
      <c r="F255" s="540"/>
      <c r="G255" s="540"/>
      <c r="H255" s="540"/>
      <c r="I255" s="540"/>
      <c r="J255" s="540"/>
      <c r="K255" s="540"/>
      <c r="L255" s="540"/>
      <c r="M255" s="540"/>
    </row>
    <row r="256" spans="4:13" s="529" customFormat="1" x14ac:dyDescent="0.2">
      <c r="D256" s="549"/>
      <c r="E256" s="549"/>
      <c r="F256" s="540"/>
      <c r="G256" s="540"/>
      <c r="H256" s="540"/>
      <c r="I256" s="540"/>
      <c r="J256" s="540"/>
      <c r="K256" s="540"/>
      <c r="L256" s="540"/>
      <c r="M256" s="540"/>
    </row>
    <row r="257" spans="4:13" s="529" customFormat="1" x14ac:dyDescent="0.2">
      <c r="D257" s="549"/>
      <c r="E257" s="549"/>
      <c r="F257" s="540"/>
      <c r="G257" s="540"/>
      <c r="H257" s="540"/>
      <c r="I257" s="540"/>
      <c r="J257" s="540"/>
      <c r="K257" s="540"/>
      <c r="L257" s="540"/>
      <c r="M257" s="540"/>
    </row>
    <row r="258" spans="4:13" s="529" customFormat="1" x14ac:dyDescent="0.2">
      <c r="D258" s="549"/>
      <c r="E258" s="549"/>
      <c r="F258" s="540"/>
      <c r="G258" s="540"/>
      <c r="H258" s="540"/>
      <c r="I258" s="540"/>
      <c r="J258" s="540"/>
      <c r="K258" s="540"/>
      <c r="L258" s="540"/>
      <c r="M258" s="540"/>
    </row>
    <row r="259" spans="4:13" s="529" customFormat="1" x14ac:dyDescent="0.2">
      <c r="D259" s="549"/>
      <c r="E259" s="549"/>
      <c r="F259" s="540"/>
      <c r="G259" s="540"/>
      <c r="H259" s="540"/>
      <c r="I259" s="540"/>
      <c r="J259" s="540"/>
      <c r="K259" s="540"/>
      <c r="L259" s="540"/>
      <c r="M259" s="540"/>
    </row>
    <row r="260" spans="4:13" s="529" customFormat="1" x14ac:dyDescent="0.2">
      <c r="D260" s="549"/>
      <c r="E260" s="549"/>
      <c r="F260" s="540"/>
      <c r="G260" s="540"/>
      <c r="H260" s="540"/>
      <c r="I260" s="540"/>
      <c r="J260" s="540"/>
      <c r="K260" s="540"/>
      <c r="L260" s="540"/>
      <c r="M260" s="540"/>
    </row>
    <row r="261" spans="4:13" s="529" customFormat="1" x14ac:dyDescent="0.2">
      <c r="D261" s="549"/>
      <c r="E261" s="549"/>
      <c r="F261" s="540"/>
      <c r="G261" s="540"/>
      <c r="H261" s="540"/>
      <c r="I261" s="540"/>
      <c r="J261" s="540"/>
      <c r="K261" s="540"/>
      <c r="L261" s="540"/>
      <c r="M261" s="540"/>
    </row>
    <row r="262" spans="4:13" s="529" customFormat="1" x14ac:dyDescent="0.2">
      <c r="D262" s="549"/>
      <c r="E262" s="549"/>
      <c r="F262" s="540"/>
      <c r="G262" s="540"/>
      <c r="H262" s="540"/>
      <c r="I262" s="540"/>
      <c r="J262" s="540"/>
      <c r="K262" s="540"/>
      <c r="L262" s="540"/>
      <c r="M262" s="540"/>
    </row>
    <row r="263" spans="4:13" s="529" customFormat="1" x14ac:dyDescent="0.2">
      <c r="D263" s="549"/>
      <c r="E263" s="549"/>
      <c r="F263" s="540"/>
      <c r="G263" s="540"/>
      <c r="H263" s="540"/>
      <c r="I263" s="540"/>
      <c r="J263" s="540"/>
      <c r="K263" s="540"/>
      <c r="L263" s="540"/>
      <c r="M263" s="540"/>
    </row>
    <row r="264" spans="4:13" s="529" customFormat="1" x14ac:dyDescent="0.2">
      <c r="D264" s="549"/>
      <c r="E264" s="549"/>
      <c r="F264" s="540"/>
      <c r="G264" s="540"/>
      <c r="H264" s="540"/>
      <c r="I264" s="540"/>
      <c r="J264" s="540"/>
      <c r="K264" s="540"/>
      <c r="L264" s="540"/>
      <c r="M264" s="540"/>
    </row>
    <row r="265" spans="4:13" s="529" customFormat="1" x14ac:dyDescent="0.2">
      <c r="D265" s="549"/>
      <c r="E265" s="549"/>
      <c r="F265" s="540"/>
      <c r="G265" s="540"/>
      <c r="H265" s="540"/>
      <c r="I265" s="540"/>
      <c r="J265" s="540"/>
      <c r="K265" s="540"/>
      <c r="L265" s="540"/>
      <c r="M265" s="540"/>
    </row>
    <row r="266" spans="4:13" s="529" customFormat="1" x14ac:dyDescent="0.2">
      <c r="D266" s="549"/>
      <c r="E266" s="549"/>
      <c r="F266" s="540"/>
      <c r="G266" s="540"/>
      <c r="H266" s="540"/>
      <c r="I266" s="540"/>
      <c r="J266" s="540"/>
      <c r="K266" s="540"/>
      <c r="L266" s="540"/>
      <c r="M266" s="540"/>
    </row>
    <row r="267" spans="4:13" s="529" customFormat="1" x14ac:dyDescent="0.2">
      <c r="D267" s="549"/>
      <c r="E267" s="549"/>
      <c r="F267" s="540"/>
      <c r="G267" s="540"/>
      <c r="H267" s="540"/>
      <c r="I267" s="540"/>
      <c r="J267" s="540"/>
      <c r="K267" s="540"/>
      <c r="L267" s="540"/>
      <c r="M267" s="540"/>
    </row>
    <row r="268" spans="4:13" s="529" customFormat="1" x14ac:dyDescent="0.2">
      <c r="D268" s="549"/>
      <c r="E268" s="549"/>
      <c r="F268" s="540"/>
      <c r="G268" s="540"/>
      <c r="H268" s="540"/>
      <c r="I268" s="540"/>
      <c r="J268" s="540"/>
      <c r="K268" s="540"/>
      <c r="L268" s="540"/>
      <c r="M268" s="540"/>
    </row>
    <row r="269" spans="4:13" s="529" customFormat="1" x14ac:dyDescent="0.2">
      <c r="D269" s="549"/>
      <c r="E269" s="549"/>
      <c r="F269" s="540"/>
      <c r="G269" s="540"/>
      <c r="H269" s="540"/>
      <c r="I269" s="540"/>
      <c r="J269" s="540"/>
      <c r="K269" s="540"/>
      <c r="L269" s="540"/>
      <c r="M269" s="540"/>
    </row>
    <row r="270" spans="4:13" s="529" customFormat="1" x14ac:dyDescent="0.2">
      <c r="D270" s="549"/>
      <c r="E270" s="549"/>
      <c r="F270" s="540"/>
      <c r="G270" s="540"/>
      <c r="H270" s="540"/>
      <c r="I270" s="540"/>
      <c r="J270" s="540"/>
      <c r="K270" s="540"/>
      <c r="L270" s="540"/>
      <c r="M270" s="540"/>
    </row>
    <row r="271" spans="4:13" s="529" customFormat="1" x14ac:dyDescent="0.2">
      <c r="D271" s="549"/>
      <c r="E271" s="549"/>
      <c r="F271" s="540"/>
      <c r="G271" s="540"/>
      <c r="H271" s="540"/>
      <c r="I271" s="540"/>
      <c r="J271" s="540"/>
      <c r="K271" s="540"/>
      <c r="L271" s="540"/>
      <c r="M271" s="540"/>
    </row>
    <row r="272" spans="4:13" s="529" customFormat="1" x14ac:dyDescent="0.2">
      <c r="D272" s="549"/>
      <c r="E272" s="549"/>
      <c r="F272" s="540"/>
      <c r="G272" s="540"/>
      <c r="H272" s="540"/>
      <c r="I272" s="540"/>
      <c r="J272" s="540"/>
      <c r="K272" s="540"/>
      <c r="L272" s="540"/>
      <c r="M272" s="540"/>
    </row>
    <row r="273" spans="4:13" s="529" customFormat="1" x14ac:dyDescent="0.2">
      <c r="D273" s="549"/>
      <c r="E273" s="549"/>
      <c r="F273" s="540"/>
      <c r="G273" s="540"/>
      <c r="H273" s="540"/>
      <c r="I273" s="540"/>
      <c r="J273" s="540"/>
      <c r="K273" s="540"/>
      <c r="L273" s="540"/>
      <c r="M273" s="540"/>
    </row>
    <row r="274" spans="4:13" s="529" customFormat="1" x14ac:dyDescent="0.2">
      <c r="D274" s="549"/>
      <c r="E274" s="549"/>
      <c r="F274" s="540"/>
      <c r="G274" s="540"/>
      <c r="H274" s="540"/>
      <c r="I274" s="540"/>
      <c r="J274" s="540"/>
      <c r="K274" s="540"/>
      <c r="L274" s="540"/>
      <c r="M274" s="540"/>
    </row>
    <row r="275" spans="4:13" s="529" customFormat="1" x14ac:dyDescent="0.2">
      <c r="D275" s="549"/>
      <c r="E275" s="549"/>
      <c r="F275" s="540"/>
      <c r="G275" s="540"/>
      <c r="H275" s="540"/>
      <c r="I275" s="540"/>
      <c r="J275" s="540"/>
      <c r="K275" s="540"/>
      <c r="L275" s="540"/>
      <c r="M275" s="540"/>
    </row>
    <row r="276" spans="4:13" s="529" customFormat="1" x14ac:dyDescent="0.2">
      <c r="D276" s="549"/>
      <c r="E276" s="549"/>
      <c r="F276" s="540"/>
      <c r="G276" s="540"/>
      <c r="H276" s="540"/>
      <c r="I276" s="540"/>
      <c r="J276" s="540"/>
      <c r="K276" s="540"/>
      <c r="L276" s="540"/>
      <c r="M276" s="540"/>
    </row>
    <row r="277" spans="4:13" s="529" customFormat="1" x14ac:dyDescent="0.2">
      <c r="D277" s="549"/>
      <c r="E277" s="549"/>
      <c r="F277" s="540"/>
      <c r="G277" s="540"/>
      <c r="H277" s="540"/>
      <c r="I277" s="540"/>
      <c r="J277" s="540"/>
      <c r="K277" s="540"/>
      <c r="L277" s="540"/>
      <c r="M277" s="540"/>
    </row>
    <row r="278" spans="4:13" s="529" customFormat="1" x14ac:dyDescent="0.2">
      <c r="D278" s="549"/>
      <c r="E278" s="549"/>
      <c r="F278" s="540"/>
      <c r="G278" s="540"/>
      <c r="H278" s="540"/>
      <c r="I278" s="540"/>
      <c r="J278" s="540"/>
      <c r="K278" s="540"/>
      <c r="L278" s="540"/>
      <c r="M278" s="540"/>
    </row>
    <row r="279" spans="4:13" s="529" customFormat="1" x14ac:dyDescent="0.2">
      <c r="D279" s="549"/>
      <c r="E279" s="549"/>
      <c r="F279" s="540"/>
      <c r="G279" s="540"/>
      <c r="H279" s="540"/>
      <c r="I279" s="540"/>
      <c r="J279" s="540"/>
      <c r="K279" s="540"/>
      <c r="L279" s="540"/>
      <c r="M279" s="540"/>
    </row>
    <row r="280" spans="4:13" s="529" customFormat="1" x14ac:dyDescent="0.2">
      <c r="D280" s="549"/>
      <c r="E280" s="549"/>
      <c r="F280" s="540"/>
      <c r="G280" s="540"/>
      <c r="H280" s="540"/>
      <c r="I280" s="540"/>
      <c r="J280" s="540"/>
      <c r="K280" s="540"/>
      <c r="L280" s="540"/>
      <c r="M280" s="540"/>
    </row>
    <row r="281" spans="4:13" s="529" customFormat="1" x14ac:dyDescent="0.2">
      <c r="D281" s="549"/>
      <c r="E281" s="549"/>
      <c r="F281" s="540"/>
      <c r="G281" s="540"/>
      <c r="H281" s="540"/>
      <c r="I281" s="540"/>
      <c r="J281" s="540"/>
      <c r="K281" s="540"/>
      <c r="L281" s="540"/>
      <c r="M281" s="540"/>
    </row>
    <row r="282" spans="4:13" s="529" customFormat="1" x14ac:dyDescent="0.2">
      <c r="D282" s="549"/>
      <c r="E282" s="549"/>
      <c r="F282" s="540"/>
      <c r="G282" s="540"/>
      <c r="H282" s="540"/>
      <c r="I282" s="540"/>
      <c r="J282" s="540"/>
      <c r="K282" s="540"/>
      <c r="L282" s="540"/>
      <c r="M282" s="540"/>
    </row>
    <row r="283" spans="4:13" s="529" customFormat="1" x14ac:dyDescent="0.2">
      <c r="D283" s="549"/>
      <c r="E283" s="549"/>
      <c r="F283" s="540"/>
      <c r="G283" s="540"/>
      <c r="H283" s="540"/>
      <c r="I283" s="540"/>
      <c r="J283" s="540"/>
      <c r="K283" s="540"/>
      <c r="L283" s="540"/>
      <c r="M283" s="540"/>
    </row>
    <row r="284" spans="4:13" s="529" customFormat="1" x14ac:dyDescent="0.2">
      <c r="D284" s="549"/>
      <c r="E284" s="549"/>
      <c r="F284" s="540"/>
      <c r="G284" s="540"/>
      <c r="H284" s="540"/>
      <c r="I284" s="540"/>
      <c r="J284" s="540"/>
      <c r="K284" s="540"/>
      <c r="L284" s="540"/>
      <c r="M284" s="540"/>
    </row>
    <row r="285" spans="4:13" s="529" customFormat="1" x14ac:dyDescent="0.2">
      <c r="D285" s="549"/>
      <c r="E285" s="549"/>
      <c r="F285" s="540"/>
      <c r="G285" s="540"/>
      <c r="H285" s="540"/>
      <c r="I285" s="540"/>
      <c r="J285" s="540"/>
      <c r="K285" s="540"/>
      <c r="L285" s="540"/>
      <c r="M285" s="540"/>
    </row>
    <row r="286" spans="4:13" s="529" customFormat="1" x14ac:dyDescent="0.2">
      <c r="D286" s="549"/>
      <c r="E286" s="549"/>
      <c r="F286" s="540"/>
      <c r="G286" s="540"/>
      <c r="H286" s="540"/>
      <c r="I286" s="540"/>
      <c r="J286" s="540"/>
      <c r="K286" s="540"/>
      <c r="L286" s="540"/>
      <c r="M286" s="540"/>
    </row>
    <row r="287" spans="4:13" s="529" customFormat="1" x14ac:dyDescent="0.2">
      <c r="D287" s="549"/>
      <c r="E287" s="549"/>
      <c r="F287" s="540"/>
      <c r="G287" s="540"/>
      <c r="H287" s="540"/>
      <c r="I287" s="540"/>
      <c r="J287" s="540"/>
      <c r="K287" s="540"/>
      <c r="L287" s="540"/>
      <c r="M287" s="540"/>
    </row>
    <row r="288" spans="4:13" s="529" customFormat="1" x14ac:dyDescent="0.2">
      <c r="D288" s="549"/>
      <c r="E288" s="549"/>
      <c r="F288" s="540"/>
      <c r="G288" s="540"/>
      <c r="H288" s="540"/>
      <c r="I288" s="540"/>
      <c r="J288" s="540"/>
      <c r="K288" s="540"/>
      <c r="L288" s="540"/>
      <c r="M288" s="540"/>
    </row>
    <row r="289" spans="4:13" s="529" customFormat="1" x14ac:dyDescent="0.2">
      <c r="D289" s="549"/>
      <c r="E289" s="549"/>
      <c r="F289" s="540"/>
      <c r="G289" s="540"/>
      <c r="H289" s="540"/>
      <c r="I289" s="540"/>
      <c r="J289" s="540"/>
      <c r="K289" s="540"/>
      <c r="L289" s="540"/>
      <c r="M289" s="540"/>
    </row>
    <row r="290" spans="4:13" s="529" customFormat="1" x14ac:dyDescent="0.2">
      <c r="D290" s="549"/>
      <c r="E290" s="549"/>
      <c r="F290" s="540"/>
      <c r="G290" s="540"/>
      <c r="H290" s="540"/>
      <c r="I290" s="540"/>
      <c r="J290" s="540"/>
      <c r="K290" s="540"/>
      <c r="L290" s="540"/>
      <c r="M290" s="540"/>
    </row>
    <row r="291" spans="4:13" s="529" customFormat="1" x14ac:dyDescent="0.2">
      <c r="D291" s="549"/>
      <c r="E291" s="549"/>
      <c r="F291" s="540"/>
      <c r="G291" s="540"/>
      <c r="H291" s="540"/>
      <c r="I291" s="540"/>
      <c r="J291" s="540"/>
      <c r="K291" s="540"/>
      <c r="L291" s="540"/>
      <c r="M291" s="540"/>
    </row>
    <row r="292" spans="4:13" s="529" customFormat="1" x14ac:dyDescent="0.2">
      <c r="D292" s="549"/>
      <c r="E292" s="549"/>
      <c r="F292" s="540"/>
      <c r="G292" s="540"/>
      <c r="H292" s="540"/>
      <c r="I292" s="540"/>
      <c r="J292" s="540"/>
      <c r="K292" s="540"/>
      <c r="L292" s="540"/>
      <c r="M292" s="540"/>
    </row>
    <row r="293" spans="4:13" s="529" customFormat="1" x14ac:dyDescent="0.2">
      <c r="D293" s="549"/>
      <c r="E293" s="549"/>
      <c r="F293" s="540"/>
      <c r="G293" s="540"/>
      <c r="H293" s="540"/>
      <c r="I293" s="540"/>
      <c r="J293" s="540"/>
      <c r="K293" s="540"/>
      <c r="L293" s="540"/>
      <c r="M293" s="540"/>
    </row>
    <row r="294" spans="4:13" s="529" customFormat="1" x14ac:dyDescent="0.2">
      <c r="D294" s="549"/>
      <c r="E294" s="549"/>
      <c r="F294" s="540"/>
      <c r="G294" s="540"/>
      <c r="H294" s="540"/>
      <c r="I294" s="540"/>
      <c r="J294" s="540"/>
      <c r="K294" s="540"/>
      <c r="L294" s="540"/>
      <c r="M294" s="540"/>
    </row>
    <row r="295" spans="4:13" s="529" customFormat="1" x14ac:dyDescent="0.2">
      <c r="D295" s="549"/>
      <c r="E295" s="549"/>
      <c r="F295" s="540"/>
      <c r="G295" s="540"/>
      <c r="H295" s="540"/>
      <c r="I295" s="540"/>
      <c r="J295" s="540"/>
      <c r="K295" s="540"/>
      <c r="L295" s="540"/>
      <c r="M295" s="540"/>
    </row>
    <row r="296" spans="4:13" s="529" customFormat="1" x14ac:dyDescent="0.2">
      <c r="D296" s="549"/>
      <c r="E296" s="549"/>
      <c r="F296" s="540"/>
      <c r="G296" s="540"/>
      <c r="H296" s="540"/>
      <c r="I296" s="540"/>
      <c r="J296" s="540"/>
      <c r="K296" s="540"/>
      <c r="L296" s="540"/>
      <c r="M296" s="540"/>
    </row>
    <row r="297" spans="4:13" s="529" customFormat="1" x14ac:dyDescent="0.2">
      <c r="D297" s="549"/>
      <c r="E297" s="549"/>
      <c r="F297" s="540"/>
      <c r="G297" s="540"/>
      <c r="H297" s="540"/>
      <c r="I297" s="540"/>
      <c r="J297" s="540"/>
      <c r="K297" s="540"/>
      <c r="L297" s="540"/>
      <c r="M297" s="540"/>
    </row>
    <row r="298" spans="4:13" s="529" customFormat="1" x14ac:dyDescent="0.2">
      <c r="D298" s="549"/>
      <c r="E298" s="549"/>
      <c r="F298" s="540"/>
      <c r="G298" s="540"/>
      <c r="H298" s="540"/>
      <c r="I298" s="540"/>
      <c r="J298" s="540"/>
      <c r="K298" s="540"/>
      <c r="L298" s="540"/>
      <c r="M298" s="540"/>
    </row>
    <row r="299" spans="4:13" s="529" customFormat="1" x14ac:dyDescent="0.2">
      <c r="D299" s="549"/>
      <c r="E299" s="549"/>
      <c r="F299" s="540"/>
      <c r="G299" s="540"/>
      <c r="H299" s="540"/>
      <c r="I299" s="540"/>
      <c r="J299" s="540"/>
      <c r="K299" s="540"/>
      <c r="L299" s="540"/>
      <c r="M299" s="540"/>
    </row>
    <row r="300" spans="4:13" s="529" customFormat="1" x14ac:dyDescent="0.2">
      <c r="D300" s="549"/>
      <c r="E300" s="549"/>
      <c r="F300" s="540"/>
      <c r="G300" s="540"/>
      <c r="H300" s="540"/>
      <c r="I300" s="540"/>
      <c r="J300" s="540"/>
      <c r="K300" s="540"/>
      <c r="L300" s="540"/>
      <c r="M300" s="540"/>
    </row>
    <row r="301" spans="4:13" s="529" customFormat="1" x14ac:dyDescent="0.2">
      <c r="D301" s="549"/>
      <c r="E301" s="549"/>
      <c r="F301" s="540"/>
      <c r="G301" s="540"/>
      <c r="H301" s="540"/>
      <c r="I301" s="540"/>
      <c r="J301" s="540"/>
      <c r="K301" s="540"/>
      <c r="L301" s="540"/>
      <c r="M301" s="540"/>
    </row>
    <row r="302" spans="4:13" s="529" customFormat="1" x14ac:dyDescent="0.2">
      <c r="D302" s="549"/>
      <c r="E302" s="549"/>
      <c r="F302" s="540"/>
      <c r="G302" s="540"/>
      <c r="H302" s="540"/>
      <c r="I302" s="540"/>
      <c r="J302" s="540"/>
      <c r="K302" s="540"/>
      <c r="L302" s="540"/>
      <c r="M302" s="540"/>
    </row>
    <row r="303" spans="4:13" s="529" customFormat="1" x14ac:dyDescent="0.2">
      <c r="D303" s="549"/>
      <c r="E303" s="549"/>
      <c r="F303" s="540"/>
      <c r="G303" s="540"/>
      <c r="H303" s="540"/>
      <c r="I303" s="540"/>
      <c r="J303" s="540"/>
      <c r="K303" s="540"/>
      <c r="L303" s="540"/>
      <c r="M303" s="540"/>
    </row>
    <row r="304" spans="4:13" s="529" customFormat="1" x14ac:dyDescent="0.2">
      <c r="D304" s="549"/>
      <c r="E304" s="549"/>
      <c r="F304" s="540"/>
      <c r="G304" s="540"/>
      <c r="H304" s="540"/>
      <c r="I304" s="540"/>
      <c r="J304" s="540"/>
      <c r="K304" s="540"/>
      <c r="L304" s="540"/>
      <c r="M304" s="540"/>
    </row>
    <row r="305" spans="4:13" s="529" customFormat="1" x14ac:dyDescent="0.2">
      <c r="D305" s="549"/>
      <c r="E305" s="549"/>
      <c r="F305" s="540"/>
      <c r="G305" s="540"/>
      <c r="H305" s="540"/>
      <c r="I305" s="540"/>
      <c r="J305" s="540"/>
      <c r="K305" s="540"/>
      <c r="L305" s="540"/>
      <c r="M305" s="540"/>
    </row>
    <row r="306" spans="4:13" s="529" customFormat="1" x14ac:dyDescent="0.2">
      <c r="D306" s="549"/>
      <c r="E306" s="549"/>
      <c r="F306" s="540"/>
      <c r="G306" s="540"/>
      <c r="H306" s="540"/>
      <c r="I306" s="540"/>
      <c r="J306" s="540"/>
      <c r="K306" s="540"/>
      <c r="L306" s="540"/>
      <c r="M306" s="540"/>
    </row>
    <row r="307" spans="4:13" s="529" customFormat="1" x14ac:dyDescent="0.2">
      <c r="D307" s="549"/>
      <c r="E307" s="549"/>
      <c r="F307" s="540"/>
      <c r="G307" s="540"/>
      <c r="H307" s="540"/>
      <c r="I307" s="540"/>
      <c r="J307" s="540"/>
      <c r="K307" s="540"/>
      <c r="L307" s="540"/>
      <c r="M307" s="540"/>
    </row>
    <row r="308" spans="4:13" s="529" customFormat="1" x14ac:dyDescent="0.2">
      <c r="D308" s="549"/>
      <c r="E308" s="549"/>
      <c r="F308" s="540"/>
      <c r="G308" s="540"/>
      <c r="H308" s="540"/>
      <c r="I308" s="540"/>
      <c r="J308" s="540"/>
      <c r="K308" s="540"/>
      <c r="L308" s="540"/>
      <c r="M308" s="540"/>
    </row>
    <row r="309" spans="4:13" s="529" customFormat="1" x14ac:dyDescent="0.2">
      <c r="D309" s="549"/>
      <c r="E309" s="549"/>
      <c r="F309" s="540"/>
      <c r="G309" s="540"/>
      <c r="H309" s="540"/>
      <c r="I309" s="540"/>
      <c r="J309" s="540"/>
      <c r="K309" s="540"/>
      <c r="L309" s="540"/>
      <c r="M309" s="540"/>
    </row>
    <row r="310" spans="4:13" s="529" customFormat="1" x14ac:dyDescent="0.2">
      <c r="D310" s="549"/>
      <c r="E310" s="549"/>
      <c r="F310" s="540"/>
      <c r="G310" s="540"/>
      <c r="H310" s="540"/>
      <c r="I310" s="540"/>
      <c r="J310" s="540"/>
      <c r="K310" s="540"/>
      <c r="L310" s="540"/>
      <c r="M310" s="540"/>
    </row>
    <row r="311" spans="4:13" s="529" customFormat="1" x14ac:dyDescent="0.2">
      <c r="D311" s="549"/>
      <c r="E311" s="549"/>
      <c r="F311" s="540"/>
      <c r="G311" s="540"/>
      <c r="H311" s="540"/>
      <c r="I311" s="540"/>
      <c r="J311" s="540"/>
      <c r="K311" s="540"/>
      <c r="L311" s="540"/>
      <c r="M311" s="540"/>
    </row>
    <row r="312" spans="4:13" s="529" customFormat="1" x14ac:dyDescent="0.2">
      <c r="D312" s="549"/>
      <c r="E312" s="549"/>
      <c r="F312" s="540"/>
      <c r="G312" s="540"/>
      <c r="H312" s="540"/>
      <c r="I312" s="540"/>
      <c r="J312" s="540"/>
      <c r="K312" s="540"/>
      <c r="L312" s="540"/>
      <c r="M312" s="540"/>
    </row>
    <row r="313" spans="4:13" s="529" customFormat="1" x14ac:dyDescent="0.2">
      <c r="D313" s="549"/>
      <c r="E313" s="549"/>
      <c r="F313" s="540"/>
      <c r="G313" s="540"/>
      <c r="H313" s="540"/>
      <c r="I313" s="540"/>
      <c r="J313" s="540"/>
      <c r="K313" s="540"/>
      <c r="L313" s="540"/>
      <c r="M313" s="540"/>
    </row>
    <row r="314" spans="4:13" s="529" customFormat="1" x14ac:dyDescent="0.2">
      <c r="D314" s="549"/>
      <c r="E314" s="549"/>
      <c r="F314" s="540"/>
      <c r="G314" s="540"/>
      <c r="H314" s="540"/>
      <c r="I314" s="540"/>
      <c r="J314" s="540"/>
      <c r="K314" s="540"/>
      <c r="L314" s="540"/>
      <c r="M314" s="540"/>
    </row>
    <row r="315" spans="4:13" s="529" customFormat="1" x14ac:dyDescent="0.2">
      <c r="D315" s="549"/>
      <c r="E315" s="549"/>
      <c r="F315" s="540"/>
      <c r="G315" s="540"/>
      <c r="H315" s="540"/>
      <c r="I315" s="540"/>
      <c r="J315" s="540"/>
      <c r="K315" s="540"/>
      <c r="L315" s="540"/>
      <c r="M315" s="540"/>
    </row>
    <row r="316" spans="4:13" s="529" customFormat="1" x14ac:dyDescent="0.2">
      <c r="D316" s="549"/>
      <c r="E316" s="549"/>
      <c r="F316" s="540"/>
      <c r="G316" s="540"/>
      <c r="H316" s="540"/>
      <c r="I316" s="540"/>
      <c r="J316" s="540"/>
      <c r="K316" s="540"/>
      <c r="L316" s="540"/>
      <c r="M316" s="540"/>
    </row>
    <row r="317" spans="4:13" s="529" customFormat="1" x14ac:dyDescent="0.2">
      <c r="D317" s="549"/>
      <c r="E317" s="549"/>
      <c r="F317" s="540"/>
      <c r="G317" s="540"/>
      <c r="H317" s="540"/>
      <c r="I317" s="540"/>
      <c r="J317" s="540"/>
      <c r="K317" s="540"/>
      <c r="L317" s="540"/>
      <c r="M317" s="540"/>
    </row>
    <row r="318" spans="4:13" s="529" customFormat="1" x14ac:dyDescent="0.2">
      <c r="D318" s="549"/>
      <c r="E318" s="549"/>
      <c r="F318" s="540"/>
      <c r="G318" s="540"/>
      <c r="H318" s="540"/>
      <c r="I318" s="540"/>
      <c r="J318" s="540"/>
      <c r="K318" s="540"/>
      <c r="L318" s="540"/>
      <c r="M318" s="540"/>
    </row>
    <row r="319" spans="4:13" s="529" customFormat="1" x14ac:dyDescent="0.2">
      <c r="D319" s="549"/>
      <c r="E319" s="549"/>
      <c r="F319" s="540"/>
      <c r="G319" s="540"/>
      <c r="H319" s="540"/>
      <c r="I319" s="540"/>
      <c r="J319" s="540"/>
      <c r="K319" s="540"/>
      <c r="L319" s="540"/>
      <c r="M319" s="540"/>
    </row>
    <row r="320" spans="4:13" s="529" customFormat="1" x14ac:dyDescent="0.2">
      <c r="D320" s="549"/>
      <c r="E320" s="549"/>
      <c r="F320" s="540"/>
      <c r="G320" s="540"/>
      <c r="H320" s="540"/>
      <c r="I320" s="540"/>
      <c r="J320" s="540"/>
      <c r="K320" s="540"/>
      <c r="L320" s="540"/>
      <c r="M320" s="540"/>
    </row>
    <row r="321" spans="4:13" s="529" customFormat="1" x14ac:dyDescent="0.2">
      <c r="D321" s="549"/>
      <c r="E321" s="549"/>
      <c r="F321" s="540"/>
      <c r="G321" s="540"/>
      <c r="H321" s="540"/>
      <c r="I321" s="540"/>
      <c r="J321" s="540"/>
      <c r="K321" s="540"/>
      <c r="L321" s="540"/>
      <c r="M321" s="540"/>
    </row>
    <row r="322" spans="4:13" s="529" customFormat="1" x14ac:dyDescent="0.2">
      <c r="D322" s="549"/>
      <c r="E322" s="549"/>
      <c r="F322" s="540"/>
      <c r="G322" s="540"/>
      <c r="H322" s="540"/>
      <c r="I322" s="540"/>
      <c r="J322" s="540"/>
      <c r="K322" s="540"/>
      <c r="L322" s="540"/>
      <c r="M322" s="540"/>
    </row>
    <row r="323" spans="4:13" s="529" customFormat="1" x14ac:dyDescent="0.2">
      <c r="D323" s="549"/>
      <c r="E323" s="549"/>
      <c r="F323" s="540"/>
      <c r="G323" s="540"/>
      <c r="H323" s="540"/>
      <c r="I323" s="540"/>
      <c r="J323" s="540"/>
      <c r="K323" s="540"/>
      <c r="L323" s="540"/>
      <c r="M323" s="540"/>
    </row>
    <row r="324" spans="4:13" s="529" customFormat="1" x14ac:dyDescent="0.2">
      <c r="D324" s="549"/>
      <c r="E324" s="549"/>
      <c r="F324" s="540"/>
      <c r="G324" s="540"/>
      <c r="H324" s="540"/>
      <c r="I324" s="540"/>
      <c r="J324" s="540"/>
      <c r="K324" s="540"/>
      <c r="L324" s="540"/>
      <c r="M324" s="540"/>
    </row>
    <row r="325" spans="4:13" s="529" customFormat="1" x14ac:dyDescent="0.2">
      <c r="D325" s="549"/>
      <c r="E325" s="549"/>
      <c r="F325" s="540"/>
      <c r="G325" s="540"/>
      <c r="H325" s="540"/>
      <c r="I325" s="540"/>
      <c r="J325" s="540"/>
      <c r="K325" s="540"/>
      <c r="L325" s="540"/>
      <c r="M325" s="540"/>
    </row>
    <row r="326" spans="4:13" s="529" customFormat="1" x14ac:dyDescent="0.2">
      <c r="D326" s="549"/>
      <c r="E326" s="549"/>
      <c r="F326" s="540"/>
      <c r="G326" s="540"/>
      <c r="H326" s="540"/>
      <c r="I326" s="540"/>
      <c r="J326" s="540"/>
      <c r="K326" s="540"/>
      <c r="L326" s="540"/>
      <c r="M326" s="540"/>
    </row>
    <row r="327" spans="4:13" s="529" customFormat="1" x14ac:dyDescent="0.2">
      <c r="D327" s="549"/>
      <c r="E327" s="549"/>
      <c r="F327" s="540"/>
      <c r="G327" s="540"/>
      <c r="H327" s="540"/>
      <c r="I327" s="540"/>
      <c r="J327" s="540"/>
      <c r="K327" s="540"/>
      <c r="L327" s="540"/>
      <c r="M327" s="540"/>
    </row>
    <row r="328" spans="4:13" s="529" customFormat="1" x14ac:dyDescent="0.2">
      <c r="D328" s="549"/>
      <c r="E328" s="549"/>
      <c r="F328" s="540"/>
      <c r="G328" s="540"/>
      <c r="H328" s="540"/>
      <c r="I328" s="540"/>
      <c r="J328" s="540"/>
      <c r="K328" s="540"/>
      <c r="L328" s="540"/>
      <c r="M328" s="540"/>
    </row>
    <row r="329" spans="4:13" s="529" customFormat="1" x14ac:dyDescent="0.2">
      <c r="D329" s="549"/>
      <c r="E329" s="549"/>
      <c r="F329" s="540"/>
      <c r="G329" s="540"/>
      <c r="H329" s="540"/>
      <c r="I329" s="540"/>
      <c r="J329" s="540"/>
      <c r="K329" s="540"/>
      <c r="L329" s="540"/>
      <c r="M329" s="540"/>
    </row>
    <row r="330" spans="4:13" s="529" customFormat="1" x14ac:dyDescent="0.2">
      <c r="D330" s="549"/>
      <c r="E330" s="549"/>
      <c r="F330" s="540"/>
      <c r="G330" s="540"/>
      <c r="H330" s="540"/>
      <c r="I330" s="540"/>
      <c r="J330" s="540"/>
      <c r="K330" s="540"/>
      <c r="L330" s="540"/>
      <c r="M330" s="540"/>
    </row>
    <row r="331" spans="4:13" s="529" customFormat="1" x14ac:dyDescent="0.2">
      <c r="D331" s="549"/>
      <c r="E331" s="549"/>
      <c r="F331" s="540"/>
      <c r="G331" s="540"/>
      <c r="H331" s="540"/>
      <c r="I331" s="540"/>
      <c r="J331" s="540"/>
      <c r="K331" s="540"/>
      <c r="L331" s="540"/>
      <c r="M331" s="540"/>
    </row>
    <row r="332" spans="4:13" s="529" customFormat="1" x14ac:dyDescent="0.2">
      <c r="D332" s="549"/>
      <c r="E332" s="549"/>
      <c r="F332" s="540"/>
      <c r="G332" s="540"/>
      <c r="H332" s="540"/>
      <c r="I332" s="540"/>
      <c r="J332" s="540"/>
      <c r="K332" s="540"/>
      <c r="L332" s="540"/>
      <c r="M332" s="540"/>
    </row>
    <row r="333" spans="4:13" s="529" customFormat="1" x14ac:dyDescent="0.2">
      <c r="D333" s="549"/>
      <c r="E333" s="549"/>
      <c r="F333" s="540"/>
      <c r="G333" s="540"/>
      <c r="H333" s="540"/>
      <c r="I333" s="540"/>
      <c r="J333" s="540"/>
      <c r="K333" s="540"/>
      <c r="L333" s="540"/>
      <c r="M333" s="540"/>
    </row>
    <row r="334" spans="4:13" s="529" customFormat="1" x14ac:dyDescent="0.2">
      <c r="D334" s="549"/>
      <c r="E334" s="549"/>
      <c r="F334" s="540"/>
      <c r="G334" s="540"/>
      <c r="H334" s="540"/>
      <c r="I334" s="540"/>
      <c r="J334" s="540"/>
      <c r="K334" s="540"/>
      <c r="L334" s="540"/>
      <c r="M334" s="540"/>
    </row>
    <row r="335" spans="4:13" s="529" customFormat="1" x14ac:dyDescent="0.2">
      <c r="D335" s="549"/>
      <c r="E335" s="549"/>
      <c r="F335" s="540"/>
      <c r="G335" s="540"/>
      <c r="H335" s="540"/>
      <c r="I335" s="540"/>
      <c r="J335" s="540"/>
      <c r="K335" s="540"/>
      <c r="L335" s="540"/>
      <c r="M335" s="540"/>
    </row>
    <row r="336" spans="4:13" s="529" customFormat="1" x14ac:dyDescent="0.2">
      <c r="D336" s="549"/>
      <c r="E336" s="549"/>
      <c r="F336" s="540"/>
      <c r="G336" s="540"/>
      <c r="H336" s="540"/>
      <c r="I336" s="540"/>
      <c r="J336" s="540"/>
      <c r="K336" s="540"/>
      <c r="L336" s="540"/>
      <c r="M336" s="540"/>
    </row>
    <row r="337" spans="4:13" s="529" customFormat="1" x14ac:dyDescent="0.2">
      <c r="D337" s="549"/>
      <c r="E337" s="549"/>
      <c r="F337" s="540"/>
      <c r="G337" s="540"/>
      <c r="H337" s="540"/>
      <c r="I337" s="540"/>
      <c r="J337" s="540"/>
      <c r="K337" s="540"/>
      <c r="L337" s="540"/>
      <c r="M337" s="540"/>
    </row>
    <row r="338" spans="4:13" s="529" customFormat="1" x14ac:dyDescent="0.2">
      <c r="D338" s="549"/>
      <c r="E338" s="549"/>
      <c r="F338" s="540"/>
      <c r="G338" s="540"/>
      <c r="H338" s="540"/>
      <c r="I338" s="540"/>
      <c r="J338" s="540"/>
      <c r="K338" s="540"/>
      <c r="L338" s="540"/>
      <c r="M338" s="540"/>
    </row>
    <row r="339" spans="4:13" s="529" customFormat="1" x14ac:dyDescent="0.2">
      <c r="D339" s="549"/>
      <c r="E339" s="549"/>
      <c r="F339" s="540"/>
      <c r="G339" s="540"/>
      <c r="H339" s="540"/>
      <c r="I339" s="540"/>
      <c r="J339" s="540"/>
      <c r="K339" s="540"/>
      <c r="L339" s="540"/>
      <c r="M339" s="540"/>
    </row>
    <row r="340" spans="4:13" s="529" customFormat="1" x14ac:dyDescent="0.2">
      <c r="D340" s="549"/>
      <c r="E340" s="549"/>
      <c r="F340" s="540"/>
      <c r="G340" s="540"/>
      <c r="H340" s="540"/>
      <c r="I340" s="540"/>
      <c r="J340" s="540"/>
      <c r="K340" s="540"/>
      <c r="L340" s="540"/>
      <c r="M340" s="540"/>
    </row>
    <row r="341" spans="4:13" s="529" customFormat="1" x14ac:dyDescent="0.2">
      <c r="D341" s="549"/>
      <c r="E341" s="549"/>
      <c r="F341" s="540"/>
      <c r="G341" s="540"/>
      <c r="H341" s="540"/>
      <c r="I341" s="540"/>
      <c r="J341" s="540"/>
      <c r="K341" s="540"/>
      <c r="L341" s="540"/>
      <c r="M341" s="540"/>
    </row>
    <row r="342" spans="4:13" s="529" customFormat="1" x14ac:dyDescent="0.2">
      <c r="D342" s="549"/>
      <c r="E342" s="549"/>
      <c r="F342" s="540"/>
      <c r="G342" s="540"/>
      <c r="H342" s="540"/>
      <c r="I342" s="540"/>
      <c r="J342" s="540"/>
      <c r="K342" s="540"/>
      <c r="L342" s="540"/>
      <c r="M342" s="540"/>
    </row>
    <row r="343" spans="4:13" s="529" customFormat="1" x14ac:dyDescent="0.2">
      <c r="D343" s="549"/>
      <c r="E343" s="549"/>
      <c r="F343" s="540"/>
      <c r="G343" s="540"/>
      <c r="H343" s="540"/>
      <c r="I343" s="540"/>
      <c r="J343" s="540"/>
      <c r="K343" s="540"/>
      <c r="L343" s="540"/>
      <c r="M343" s="540"/>
    </row>
    <row r="344" spans="4:13" s="529" customFormat="1" x14ac:dyDescent="0.2">
      <c r="D344" s="549"/>
      <c r="E344" s="549"/>
      <c r="F344" s="540"/>
      <c r="G344" s="540"/>
      <c r="H344" s="540"/>
      <c r="I344" s="540"/>
      <c r="J344" s="540"/>
      <c r="K344" s="540"/>
      <c r="L344" s="540"/>
      <c r="M344" s="540"/>
    </row>
    <row r="345" spans="4:13" s="529" customFormat="1" x14ac:dyDescent="0.2">
      <c r="D345" s="549"/>
      <c r="E345" s="549"/>
      <c r="F345" s="540"/>
      <c r="G345" s="540"/>
      <c r="H345" s="540"/>
      <c r="I345" s="540"/>
      <c r="J345" s="540"/>
      <c r="K345" s="540"/>
      <c r="L345" s="540"/>
      <c r="M345" s="540"/>
    </row>
    <row r="346" spans="4:13" s="529" customFormat="1" x14ac:dyDescent="0.2">
      <c r="D346" s="549"/>
      <c r="E346" s="549"/>
      <c r="F346" s="540"/>
      <c r="G346" s="540"/>
      <c r="H346" s="540"/>
      <c r="I346" s="540"/>
      <c r="J346" s="540"/>
      <c r="K346" s="540"/>
      <c r="L346" s="540"/>
      <c r="M346" s="540"/>
    </row>
    <row r="347" spans="4:13" s="529" customFormat="1" x14ac:dyDescent="0.2">
      <c r="D347" s="549"/>
      <c r="E347" s="549"/>
      <c r="F347" s="540"/>
      <c r="G347" s="540"/>
      <c r="H347" s="540"/>
      <c r="I347" s="540"/>
      <c r="J347" s="540"/>
      <c r="K347" s="540"/>
      <c r="L347" s="540"/>
      <c r="M347" s="540"/>
    </row>
    <row r="348" spans="4:13" s="529" customFormat="1" x14ac:dyDescent="0.2">
      <c r="D348" s="549"/>
      <c r="E348" s="549"/>
      <c r="F348" s="540"/>
      <c r="G348" s="540"/>
      <c r="H348" s="540"/>
      <c r="I348" s="540"/>
      <c r="J348" s="540"/>
      <c r="K348" s="540"/>
      <c r="L348" s="540"/>
      <c r="M348" s="540"/>
    </row>
    <row r="349" spans="4:13" s="529" customFormat="1" x14ac:dyDescent="0.2">
      <c r="D349" s="549"/>
      <c r="E349" s="549"/>
      <c r="F349" s="540"/>
      <c r="G349" s="540"/>
      <c r="H349" s="540"/>
      <c r="I349" s="540"/>
      <c r="J349" s="540"/>
      <c r="K349" s="540"/>
      <c r="L349" s="540"/>
      <c r="M349" s="540"/>
    </row>
    <row r="350" spans="4:13" s="529" customFormat="1" x14ac:dyDescent="0.2">
      <c r="D350" s="549"/>
      <c r="E350" s="549"/>
      <c r="F350" s="540"/>
      <c r="G350" s="540"/>
      <c r="H350" s="540"/>
      <c r="I350" s="540"/>
      <c r="J350" s="540"/>
      <c r="K350" s="540"/>
      <c r="L350" s="540"/>
      <c r="M350" s="540"/>
    </row>
    <row r="351" spans="4:13" s="529" customFormat="1" x14ac:dyDescent="0.2">
      <c r="D351" s="549"/>
      <c r="E351" s="549"/>
      <c r="F351" s="540"/>
      <c r="G351" s="540"/>
      <c r="H351" s="540"/>
      <c r="I351" s="540"/>
      <c r="J351" s="540"/>
      <c r="K351" s="540"/>
      <c r="L351" s="540"/>
      <c r="M351" s="540"/>
    </row>
    <row r="352" spans="4:13" s="529" customFormat="1" x14ac:dyDescent="0.2">
      <c r="D352" s="549"/>
      <c r="E352" s="549"/>
      <c r="F352" s="540"/>
      <c r="G352" s="540"/>
      <c r="H352" s="540"/>
      <c r="I352" s="540"/>
      <c r="J352" s="540"/>
      <c r="K352" s="540"/>
      <c r="L352" s="540"/>
      <c r="M352" s="540"/>
    </row>
    <row r="353" spans="4:13" s="529" customFormat="1" x14ac:dyDescent="0.2">
      <c r="D353" s="549"/>
      <c r="E353" s="549"/>
      <c r="F353" s="540"/>
      <c r="G353" s="540"/>
      <c r="H353" s="540"/>
      <c r="I353" s="540"/>
      <c r="J353" s="540"/>
      <c r="K353" s="540"/>
      <c r="L353" s="540"/>
      <c r="M353" s="540"/>
    </row>
    <row r="354" spans="4:13" s="529" customFormat="1" x14ac:dyDescent="0.2">
      <c r="D354" s="549"/>
      <c r="E354" s="549"/>
      <c r="F354" s="540"/>
      <c r="G354" s="540"/>
      <c r="H354" s="540"/>
      <c r="I354" s="540"/>
      <c r="J354" s="540"/>
      <c r="K354" s="540"/>
      <c r="L354" s="540"/>
      <c r="M354" s="540"/>
    </row>
    <row r="355" spans="4:13" s="529" customFormat="1" x14ac:dyDescent="0.2">
      <c r="D355" s="549"/>
      <c r="E355" s="549"/>
      <c r="F355" s="540"/>
      <c r="G355" s="540"/>
      <c r="H355" s="540"/>
      <c r="I355" s="540"/>
      <c r="J355" s="540"/>
      <c r="K355" s="540"/>
      <c r="L355" s="540"/>
      <c r="M355" s="540"/>
    </row>
    <row r="356" spans="4:13" s="529" customFormat="1" x14ac:dyDescent="0.2">
      <c r="D356" s="549"/>
      <c r="E356" s="549"/>
      <c r="F356" s="540"/>
      <c r="G356" s="540"/>
      <c r="H356" s="540"/>
      <c r="I356" s="540"/>
      <c r="J356" s="540"/>
      <c r="K356" s="540"/>
      <c r="L356" s="540"/>
      <c r="M356" s="540"/>
    </row>
    <row r="357" spans="4:13" s="529" customFormat="1" x14ac:dyDescent="0.2">
      <c r="D357" s="549"/>
      <c r="E357" s="549"/>
      <c r="F357" s="540"/>
      <c r="G357" s="540"/>
      <c r="H357" s="540"/>
      <c r="I357" s="540"/>
      <c r="J357" s="540"/>
      <c r="K357" s="540"/>
      <c r="L357" s="540"/>
      <c r="M357" s="540"/>
    </row>
    <row r="358" spans="4:13" s="529" customFormat="1" x14ac:dyDescent="0.2">
      <c r="D358" s="549"/>
      <c r="E358" s="549"/>
      <c r="F358" s="540"/>
      <c r="G358" s="540"/>
      <c r="H358" s="540"/>
      <c r="I358" s="540"/>
      <c r="J358" s="540"/>
      <c r="K358" s="540"/>
      <c r="L358" s="540"/>
      <c r="M358" s="540"/>
    </row>
    <row r="359" spans="4:13" s="529" customFormat="1" x14ac:dyDescent="0.2">
      <c r="D359" s="549"/>
      <c r="E359" s="549"/>
      <c r="F359" s="540"/>
      <c r="G359" s="540"/>
      <c r="H359" s="540"/>
      <c r="I359" s="540"/>
      <c r="J359" s="540"/>
      <c r="K359" s="540"/>
      <c r="L359" s="540"/>
      <c r="M359" s="540"/>
    </row>
    <row r="360" spans="4:13" s="529" customFormat="1" x14ac:dyDescent="0.2">
      <c r="D360" s="549"/>
      <c r="E360" s="549"/>
      <c r="F360" s="540"/>
      <c r="G360" s="540"/>
      <c r="H360" s="540"/>
      <c r="I360" s="540"/>
      <c r="J360" s="540"/>
      <c r="K360" s="540"/>
      <c r="L360" s="540"/>
      <c r="M360" s="540"/>
    </row>
    <row r="361" spans="4:13" s="529" customFormat="1" x14ac:dyDescent="0.2">
      <c r="D361" s="549"/>
      <c r="E361" s="549"/>
      <c r="F361" s="540"/>
      <c r="G361" s="540"/>
      <c r="H361" s="540"/>
      <c r="I361" s="540"/>
      <c r="J361" s="540"/>
      <c r="K361" s="540"/>
      <c r="L361" s="540"/>
      <c r="M361" s="540"/>
    </row>
    <row r="362" spans="4:13" s="529" customFormat="1" x14ac:dyDescent="0.2">
      <c r="D362" s="549"/>
      <c r="E362" s="549"/>
      <c r="F362" s="540"/>
      <c r="G362" s="540"/>
      <c r="H362" s="540"/>
      <c r="I362" s="540"/>
      <c r="J362" s="540"/>
      <c r="K362" s="540"/>
      <c r="L362" s="540"/>
      <c r="M362" s="540"/>
    </row>
    <row r="363" spans="4:13" s="529" customFormat="1" x14ac:dyDescent="0.2">
      <c r="D363" s="549"/>
      <c r="E363" s="549"/>
      <c r="F363" s="540"/>
      <c r="G363" s="540"/>
      <c r="H363" s="540"/>
      <c r="I363" s="540"/>
      <c r="J363" s="540"/>
      <c r="K363" s="540"/>
      <c r="L363" s="540"/>
      <c r="M363" s="540"/>
    </row>
    <row r="364" spans="4:13" s="529" customFormat="1" x14ac:dyDescent="0.2">
      <c r="D364" s="549"/>
      <c r="E364" s="549"/>
      <c r="F364" s="540"/>
      <c r="G364" s="540"/>
      <c r="H364" s="540"/>
      <c r="I364" s="540"/>
      <c r="J364" s="540"/>
      <c r="K364" s="540"/>
      <c r="L364" s="540"/>
      <c r="M364" s="540"/>
    </row>
    <row r="365" spans="4:13" s="529" customFormat="1" x14ac:dyDescent="0.2">
      <c r="D365" s="549"/>
      <c r="E365" s="549"/>
      <c r="F365" s="540"/>
      <c r="G365" s="540"/>
      <c r="H365" s="540"/>
      <c r="I365" s="540"/>
      <c r="J365" s="540"/>
      <c r="K365" s="540"/>
      <c r="L365" s="540"/>
      <c r="M365" s="540"/>
    </row>
    <row r="366" spans="4:13" s="529" customFormat="1" x14ac:dyDescent="0.2">
      <c r="D366" s="549"/>
      <c r="E366" s="549"/>
      <c r="F366" s="540"/>
      <c r="G366" s="540"/>
      <c r="H366" s="540"/>
      <c r="I366" s="540"/>
      <c r="J366" s="540"/>
      <c r="K366" s="540"/>
      <c r="L366" s="540"/>
      <c r="M366" s="540"/>
    </row>
    <row r="367" spans="4:13" s="529" customFormat="1" x14ac:dyDescent="0.2">
      <c r="D367" s="549"/>
      <c r="E367" s="549"/>
      <c r="F367" s="540"/>
      <c r="G367" s="540"/>
      <c r="H367" s="540"/>
      <c r="I367" s="540"/>
      <c r="J367" s="540"/>
      <c r="K367" s="540"/>
      <c r="L367" s="540"/>
      <c r="M367" s="540"/>
    </row>
    <row r="368" spans="4:13" s="529" customFormat="1" x14ac:dyDescent="0.2">
      <c r="D368" s="549"/>
      <c r="E368" s="549"/>
      <c r="F368" s="540"/>
      <c r="G368" s="540"/>
      <c r="H368" s="540"/>
      <c r="I368" s="540"/>
      <c r="J368" s="540"/>
      <c r="K368" s="540"/>
      <c r="L368" s="540"/>
      <c r="M368" s="540"/>
    </row>
    <row r="369" spans="4:13" s="529" customFormat="1" x14ac:dyDescent="0.2">
      <c r="D369" s="549"/>
      <c r="E369" s="549"/>
      <c r="F369" s="540"/>
      <c r="G369" s="540"/>
      <c r="H369" s="540"/>
      <c r="I369" s="540"/>
      <c r="J369" s="540"/>
      <c r="K369" s="540"/>
      <c r="L369" s="540"/>
      <c r="M369" s="540"/>
    </row>
  </sheetData>
  <sheetProtection algorithmName="SHA-512" hashValue="kgipuHVbxPdYUzsKwUZKOMOiXsnZoLyOYz9PoqcPDR9vBnvERfDy2W1AFK7oo+uJK10okJYwxdyIkrwzp8aHEw==" saltValue="2pOpBHBn1nE5XXniUaWEKw==" spinCount="100000" sheet="1" objects="1" scenarios="1"/>
  <mergeCells count="1">
    <mergeCell ref="B2:M2"/>
  </mergeCells>
  <phoneticPr fontId="11" type="noConversion"/>
  <pageMargins left="0.7" right="0.7" top="0.75" bottom="0.75" header="0.3" footer="0.3"/>
  <pageSetup paperSize="8"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15053-19A7-4F07-905A-E63FB76B8A39}">
  <sheetPr>
    <pageSetUpPr fitToPage="1"/>
  </sheetPr>
  <dimension ref="A1:X22"/>
  <sheetViews>
    <sheetView showGridLines="0" tabSelected="1" zoomScale="110" zoomScaleNormal="110" zoomScaleSheetLayoutView="110" workbookViewId="0">
      <selection activeCell="C4" sqref="C4:D5"/>
    </sheetView>
  </sheetViews>
  <sheetFormatPr defaultRowHeight="12.75" x14ac:dyDescent="0.2"/>
  <cols>
    <col min="1" max="1" width="0.42578125" style="497" customWidth="1"/>
    <col min="2" max="2" width="66.5703125" style="144" customWidth="1"/>
    <col min="3" max="4" width="34.42578125" style="144" customWidth="1"/>
    <col min="5" max="5" width="34.28515625" style="145" customWidth="1"/>
    <col min="6" max="6" width="16.5703125" style="145" customWidth="1"/>
    <col min="7" max="7" width="23.42578125" style="144" customWidth="1"/>
    <col min="8" max="8" width="16.5703125" style="498" customWidth="1"/>
    <col min="9" max="10" width="16.5703125" style="145" customWidth="1"/>
    <col min="11" max="11" width="23.42578125" style="144" customWidth="1"/>
    <col min="12" max="12" width="16.28515625" style="498" customWidth="1"/>
    <col min="13" max="14" width="16.28515625" style="145" customWidth="1"/>
    <col min="15" max="15" width="23.42578125" style="144" customWidth="1"/>
    <col min="16" max="16" width="17" style="498" customWidth="1"/>
    <col min="17" max="18" width="17" style="145" customWidth="1"/>
    <col min="19" max="19" width="23.42578125" style="497" customWidth="1"/>
    <col min="20" max="20" width="16.28515625" style="499" customWidth="1"/>
    <col min="21" max="21" width="16.28515625" style="500" customWidth="1"/>
    <col min="22" max="22" width="17" style="145" customWidth="1"/>
    <col min="23" max="23" width="25.140625" style="497" customWidth="1"/>
    <col min="24" max="16384" width="9.140625" style="497"/>
  </cols>
  <sheetData>
    <row r="1" spans="1:24" ht="2.25" customHeight="1" x14ac:dyDescent="0.2"/>
    <row r="2" spans="1:24" ht="66.75" customHeight="1" x14ac:dyDescent="0.2">
      <c r="B2" s="518" t="s">
        <v>379</v>
      </c>
      <c r="C2" s="519"/>
      <c r="D2" s="519"/>
      <c r="E2" s="520"/>
      <c r="F2" s="497"/>
      <c r="G2" s="497"/>
      <c r="H2" s="497"/>
      <c r="I2" s="497"/>
      <c r="J2" s="497"/>
      <c r="K2" s="497"/>
      <c r="L2" s="497"/>
      <c r="M2" s="497"/>
      <c r="N2" s="497"/>
      <c r="O2" s="497"/>
      <c r="P2" s="497"/>
      <c r="Q2" s="497"/>
      <c r="R2" s="497"/>
      <c r="T2" s="497"/>
      <c r="U2" s="497"/>
      <c r="V2" s="497"/>
    </row>
    <row r="3" spans="1:24" s="499" customFormat="1" ht="33" customHeight="1" x14ac:dyDescent="0.2">
      <c r="B3" s="521" t="s">
        <v>16</v>
      </c>
      <c r="C3" s="522" t="s">
        <v>387</v>
      </c>
      <c r="D3" s="522" t="s">
        <v>17</v>
      </c>
      <c r="E3" s="523" t="s">
        <v>18</v>
      </c>
    </row>
    <row r="4" spans="1:24" s="501" customFormat="1" ht="33" customHeight="1" x14ac:dyDescent="0.2">
      <c r="B4" s="524" t="s">
        <v>384</v>
      </c>
      <c r="C4" s="89"/>
      <c r="D4" s="89"/>
      <c r="E4" s="90"/>
    </row>
    <row r="5" spans="1:24" s="501" customFormat="1" ht="33" customHeight="1" x14ac:dyDescent="0.2">
      <c r="B5" s="525" t="s">
        <v>385</v>
      </c>
      <c r="C5" s="91"/>
      <c r="D5" s="91"/>
      <c r="E5" s="92"/>
    </row>
    <row r="6" spans="1:24" ht="33" customHeight="1" x14ac:dyDescent="0.2">
      <c r="A6" s="501"/>
      <c r="B6" s="164" t="s">
        <v>386</v>
      </c>
      <c r="C6" s="526">
        <f>C4-C5</f>
        <v>0</v>
      </c>
      <c r="D6" s="526">
        <f>D4-D5</f>
        <v>0</v>
      </c>
      <c r="E6" s="526">
        <f>E4-E5</f>
        <v>0</v>
      </c>
      <c r="F6" s="497"/>
      <c r="G6" s="497"/>
      <c r="H6" s="497"/>
      <c r="I6" s="497"/>
      <c r="J6" s="497"/>
      <c r="K6" s="497"/>
      <c r="L6" s="497"/>
      <c r="M6" s="497"/>
      <c r="N6" s="497"/>
      <c r="O6" s="497"/>
      <c r="P6" s="497"/>
      <c r="Q6" s="497"/>
      <c r="R6" s="497"/>
      <c r="T6" s="497"/>
      <c r="U6" s="497"/>
      <c r="V6" s="497"/>
    </row>
    <row r="7" spans="1:24" s="502" customFormat="1" ht="9" customHeight="1" x14ac:dyDescent="0.2">
      <c r="B7" s="119"/>
      <c r="C7" s="120"/>
      <c r="D7" s="120"/>
      <c r="E7" s="121"/>
    </row>
    <row r="8" spans="1:24" ht="32.25" customHeight="1" x14ac:dyDescent="0.2">
      <c r="A8" s="501"/>
      <c r="B8" s="527" t="s">
        <v>388</v>
      </c>
      <c r="C8" s="528"/>
      <c r="D8" s="528"/>
      <c r="E8" s="152"/>
      <c r="F8" s="506"/>
      <c r="G8" s="501"/>
      <c r="H8" s="507"/>
      <c r="I8" s="506"/>
      <c r="J8" s="506"/>
      <c r="K8" s="497"/>
      <c r="L8" s="499"/>
      <c r="M8" s="506"/>
      <c r="N8" s="506"/>
      <c r="O8" s="508"/>
      <c r="P8" s="509"/>
      <c r="Q8" s="506"/>
      <c r="R8" s="506"/>
      <c r="S8" s="508"/>
      <c r="T8" s="509"/>
      <c r="U8" s="506"/>
      <c r="V8" s="506"/>
      <c r="X8" s="501"/>
    </row>
    <row r="9" spans="1:24" ht="32.25" customHeight="1" x14ac:dyDescent="0.2">
      <c r="A9" s="501"/>
      <c r="B9" s="527" t="s">
        <v>389</v>
      </c>
      <c r="C9" s="528"/>
      <c r="D9" s="528"/>
      <c r="E9" s="152"/>
      <c r="F9" s="506"/>
      <c r="G9" s="501"/>
      <c r="H9" s="507"/>
      <c r="I9" s="506"/>
      <c r="J9" s="506"/>
      <c r="K9" s="497"/>
      <c r="L9" s="499"/>
      <c r="M9" s="506"/>
      <c r="N9" s="506"/>
      <c r="O9" s="508"/>
      <c r="P9" s="509"/>
      <c r="Q9" s="506"/>
      <c r="R9" s="506"/>
      <c r="S9" s="508"/>
      <c r="T9" s="509"/>
      <c r="U9" s="506"/>
      <c r="V9" s="506"/>
      <c r="X9" s="501"/>
    </row>
    <row r="10" spans="1:24" ht="49.5" customHeight="1" x14ac:dyDescent="0.2">
      <c r="A10" s="501"/>
      <c r="B10" s="527" t="s">
        <v>390</v>
      </c>
      <c r="C10" s="528"/>
      <c r="D10" s="528"/>
      <c r="E10" s="152"/>
      <c r="F10" s="506"/>
      <c r="G10" s="501"/>
      <c r="H10" s="507"/>
      <c r="I10" s="506"/>
      <c r="J10" s="506"/>
      <c r="K10" s="497"/>
      <c r="L10" s="499"/>
      <c r="M10" s="506"/>
      <c r="N10" s="506"/>
      <c r="O10" s="508"/>
      <c r="P10" s="509"/>
      <c r="Q10" s="506"/>
      <c r="R10" s="506"/>
      <c r="S10" s="508"/>
      <c r="T10" s="509"/>
      <c r="U10" s="506"/>
      <c r="V10" s="506"/>
      <c r="X10" s="501"/>
    </row>
    <row r="11" spans="1:24" ht="43.5" customHeight="1" x14ac:dyDescent="0.2">
      <c r="A11" s="501"/>
      <c r="B11" s="527" t="s">
        <v>391</v>
      </c>
      <c r="C11" s="528"/>
      <c r="D11" s="528"/>
      <c r="E11" s="152"/>
      <c r="F11" s="506"/>
      <c r="G11" s="501"/>
      <c r="H11" s="507"/>
      <c r="I11" s="506"/>
      <c r="J11" s="506"/>
      <c r="K11" s="497"/>
      <c r="L11" s="499"/>
      <c r="M11" s="506"/>
      <c r="N11" s="506"/>
      <c r="O11" s="508"/>
      <c r="P11" s="509"/>
      <c r="Q11" s="506"/>
      <c r="R11" s="506"/>
      <c r="S11" s="508"/>
      <c r="T11" s="509"/>
      <c r="U11" s="506"/>
      <c r="V11" s="506"/>
      <c r="X11" s="501"/>
    </row>
    <row r="12" spans="1:24" ht="8.25" customHeight="1" x14ac:dyDescent="0.2">
      <c r="A12" s="501"/>
      <c r="B12" s="146"/>
      <c r="C12" s="147"/>
      <c r="D12" s="147"/>
      <c r="E12" s="505"/>
      <c r="F12" s="506"/>
      <c r="G12" s="501"/>
      <c r="H12" s="507"/>
      <c r="I12" s="506"/>
      <c r="J12" s="506"/>
      <c r="K12" s="497"/>
      <c r="L12" s="499"/>
      <c r="M12" s="506"/>
      <c r="N12" s="506"/>
      <c r="O12" s="508"/>
      <c r="P12" s="509"/>
      <c r="Q12" s="506"/>
      <c r="R12" s="506"/>
      <c r="S12" s="508"/>
      <c r="T12" s="509"/>
      <c r="U12" s="506"/>
      <c r="V12" s="506"/>
      <c r="X12" s="501"/>
    </row>
    <row r="13" spans="1:24" ht="24.75" customHeight="1" x14ac:dyDescent="0.2">
      <c r="B13" s="510" t="s">
        <v>19</v>
      </c>
      <c r="C13" s="511" t="s">
        <v>20</v>
      </c>
      <c r="D13" s="512"/>
      <c r="E13" s="513"/>
      <c r="F13" s="144"/>
      <c r="H13" s="507"/>
      <c r="I13" s="514"/>
      <c r="J13" s="497"/>
      <c r="K13" s="499"/>
      <c r="L13" s="514"/>
      <c r="M13" s="514"/>
      <c r="N13" s="497"/>
      <c r="O13" s="497"/>
      <c r="P13" s="497"/>
      <c r="Q13" s="497"/>
      <c r="R13" s="497"/>
      <c r="T13" s="497"/>
      <c r="U13" s="497"/>
      <c r="V13" s="497"/>
    </row>
    <row r="14" spans="1:24" ht="1.5" customHeight="1" x14ac:dyDescent="0.2">
      <c r="B14" s="515"/>
      <c r="E14" s="144"/>
      <c r="F14" s="144"/>
      <c r="H14" s="507"/>
      <c r="K14" s="497"/>
      <c r="L14" s="499"/>
      <c r="M14" s="500"/>
      <c r="O14" s="497"/>
      <c r="P14" s="497"/>
      <c r="Q14" s="497"/>
      <c r="R14" s="497"/>
      <c r="T14" s="497"/>
      <c r="U14" s="497"/>
      <c r="V14" s="497"/>
    </row>
    <row r="15" spans="1:24" x14ac:dyDescent="0.2">
      <c r="D15" s="498"/>
      <c r="F15" s="144"/>
      <c r="G15" s="498"/>
      <c r="H15" s="144"/>
      <c r="I15" s="144"/>
      <c r="J15" s="144"/>
      <c r="K15" s="507"/>
      <c r="L15" s="145"/>
      <c r="N15" s="497"/>
      <c r="O15" s="499"/>
      <c r="P15" s="500"/>
      <c r="R15" s="497"/>
      <c r="T15" s="497"/>
      <c r="U15" s="497"/>
      <c r="V15" s="497"/>
    </row>
    <row r="16" spans="1:24" x14ac:dyDescent="0.2">
      <c r="B16" s="516"/>
      <c r="E16" s="144"/>
      <c r="F16" s="144"/>
      <c r="M16" s="144"/>
      <c r="N16" s="144"/>
      <c r="P16" s="507"/>
    </row>
    <row r="17" spans="5:16" x14ac:dyDescent="0.2">
      <c r="E17" s="144"/>
      <c r="F17" s="144"/>
      <c r="M17" s="144"/>
      <c r="N17" s="144"/>
      <c r="P17" s="507"/>
    </row>
    <row r="18" spans="5:16" x14ac:dyDescent="0.2">
      <c r="P18" s="507"/>
    </row>
    <row r="22" spans="5:16" x14ac:dyDescent="0.2">
      <c r="P22" s="517"/>
    </row>
  </sheetData>
  <sheetProtection algorithmName="SHA-512" hashValue="DOhaCdaGxtVFi87kAMXqd/OyrRjZqT+3S6WEiW9asUq6wWesaGYFaWycxFvAzUH3u9TSol9qZ5lGtXyrmEXf7g==" saltValue="t/YbfEEAComrZgxxfFdkTg==" spinCount="100000" sheet="1" objects="1" scenarios="1"/>
  <protectedRanges>
    <protectedRange sqref="C4:E5" name="Range1"/>
  </protectedRanges>
  <mergeCells count="6">
    <mergeCell ref="C13:D13"/>
    <mergeCell ref="B8:D8"/>
    <mergeCell ref="B10:D10"/>
    <mergeCell ref="B11:D11"/>
    <mergeCell ref="B2:E2"/>
    <mergeCell ref="B9:D9"/>
  </mergeCells>
  <phoneticPr fontId="6" type="noConversion"/>
  <pageMargins left="0.7" right="0.7" top="0.75" bottom="0.75" header="0.3" footer="0.3"/>
  <pageSetup paperSize="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B4264-7345-465D-B8B0-F60FB6777262}">
  <sheetPr>
    <pageSetUpPr fitToPage="1"/>
  </sheetPr>
  <dimension ref="A1:X17"/>
  <sheetViews>
    <sheetView showGridLines="0" zoomScale="115" zoomScaleNormal="115" zoomScaleSheetLayoutView="100" workbookViewId="0">
      <pane xSplit="5" ySplit="2" topLeftCell="F3" activePane="bottomRight" state="frozen"/>
      <selection pane="topRight" activeCell="F1" sqref="F1"/>
      <selection pane="bottomLeft" activeCell="A3" sqref="A3"/>
      <selection pane="bottomRight" activeCell="D17" sqref="D17"/>
    </sheetView>
  </sheetViews>
  <sheetFormatPr defaultRowHeight="12.75" x14ac:dyDescent="0.2"/>
  <cols>
    <col min="1" max="1" width="0.85546875" style="497" customWidth="1"/>
    <col min="2" max="2" width="47.140625" style="144" customWidth="1"/>
    <col min="3" max="3" width="40" style="144" customWidth="1"/>
    <col min="4" max="4" width="39.5703125" style="144" customWidth="1"/>
    <col min="5" max="5" width="35.28515625" style="145" customWidth="1"/>
    <col min="6" max="6" width="16.5703125" style="145" customWidth="1"/>
    <col min="7" max="7" width="23.42578125" style="144" customWidth="1"/>
    <col min="8" max="8" width="16.5703125" style="498" customWidth="1"/>
    <col min="9" max="10" width="16.5703125" style="145" customWidth="1"/>
    <col min="11" max="11" width="23.42578125" style="144" customWidth="1"/>
    <col min="12" max="12" width="16.28515625" style="498" customWidth="1"/>
    <col min="13" max="14" width="16.28515625" style="145" customWidth="1"/>
    <col min="15" max="15" width="23.42578125" style="144" customWidth="1"/>
    <col min="16" max="16" width="17" style="498" customWidth="1"/>
    <col min="17" max="18" width="17" style="145" customWidth="1"/>
    <col min="19" max="19" width="23.42578125" style="497" customWidth="1"/>
    <col min="20" max="20" width="16.28515625" style="499" customWidth="1"/>
    <col min="21" max="21" width="16.28515625" style="500" customWidth="1"/>
    <col min="22" max="22" width="17" style="145" customWidth="1"/>
    <col min="23" max="23" width="25.140625" style="497" customWidth="1"/>
    <col min="24" max="16384" width="9.140625" style="497"/>
  </cols>
  <sheetData>
    <row r="1" spans="1:24" ht="5.0999999999999996" customHeight="1" x14ac:dyDescent="0.2"/>
    <row r="2" spans="1:24" ht="60.75" customHeight="1" x14ac:dyDescent="0.2">
      <c r="B2" s="314" t="s">
        <v>380</v>
      </c>
      <c r="C2" s="315"/>
      <c r="D2" s="315"/>
      <c r="E2" s="316"/>
      <c r="F2" s="497"/>
      <c r="G2" s="497"/>
      <c r="H2" s="497"/>
      <c r="I2" s="497"/>
      <c r="J2" s="497"/>
      <c r="K2" s="497"/>
      <c r="L2" s="497"/>
      <c r="M2" s="497"/>
      <c r="N2" s="497"/>
      <c r="O2" s="497"/>
      <c r="P2" s="497"/>
      <c r="Q2" s="497"/>
      <c r="R2" s="497"/>
      <c r="T2" s="497"/>
      <c r="U2" s="497"/>
      <c r="V2" s="497"/>
    </row>
    <row r="3" spans="1:24" ht="133.5" customHeight="1" x14ac:dyDescent="0.2">
      <c r="A3" s="501"/>
      <c r="B3" s="317" t="s">
        <v>394</v>
      </c>
      <c r="C3" s="318"/>
      <c r="D3" s="318"/>
      <c r="E3" s="319"/>
      <c r="F3" s="506"/>
      <c r="G3" s="501"/>
      <c r="H3" s="507"/>
      <c r="I3" s="506"/>
      <c r="J3" s="506"/>
      <c r="K3" s="497"/>
      <c r="L3" s="499"/>
      <c r="M3" s="506"/>
      <c r="N3" s="506"/>
      <c r="O3" s="508"/>
      <c r="P3" s="509"/>
      <c r="Q3" s="506"/>
      <c r="R3" s="506"/>
      <c r="S3" s="508"/>
      <c r="T3" s="509"/>
      <c r="U3" s="506"/>
      <c r="V3" s="506"/>
      <c r="X3" s="501"/>
    </row>
    <row r="4" spans="1:24" ht="27.75" x14ac:dyDescent="0.2">
      <c r="B4" s="149" t="s">
        <v>21</v>
      </c>
      <c r="C4" s="150" t="s">
        <v>392</v>
      </c>
      <c r="D4" s="151" t="s">
        <v>393</v>
      </c>
      <c r="E4" s="152"/>
      <c r="F4" s="144"/>
      <c r="H4" s="507"/>
      <c r="I4" s="514"/>
      <c r="J4" s="497"/>
      <c r="K4" s="499"/>
      <c r="L4" s="514"/>
      <c r="M4" s="514"/>
      <c r="N4" s="497"/>
      <c r="O4" s="497"/>
      <c r="P4" s="497"/>
      <c r="Q4" s="497"/>
      <c r="R4" s="497"/>
      <c r="T4" s="497"/>
      <c r="U4" s="497"/>
      <c r="V4" s="497"/>
    </row>
    <row r="5" spans="1:24" ht="16.5" customHeight="1" x14ac:dyDescent="0.2">
      <c r="B5" s="153" t="s">
        <v>22</v>
      </c>
      <c r="C5" s="154">
        <v>0.15</v>
      </c>
      <c r="D5" s="155">
        <v>7.4999999999999997E-2</v>
      </c>
      <c r="E5" s="152"/>
      <c r="F5" s="144"/>
      <c r="H5" s="507"/>
      <c r="K5" s="497"/>
      <c r="L5" s="499"/>
      <c r="M5" s="500"/>
      <c r="O5" s="497"/>
      <c r="P5" s="497"/>
      <c r="Q5" s="497"/>
      <c r="R5" s="497"/>
      <c r="T5" s="497"/>
      <c r="U5" s="497"/>
      <c r="V5" s="497"/>
    </row>
    <row r="6" spans="1:24" ht="16.5" customHeight="1" x14ac:dyDescent="0.2">
      <c r="B6" s="153" t="s">
        <v>23</v>
      </c>
      <c r="C6" s="154">
        <v>0.3</v>
      </c>
      <c r="D6" s="155">
        <v>0.05</v>
      </c>
      <c r="E6" s="152"/>
      <c r="F6" s="144"/>
      <c r="G6" s="498"/>
      <c r="H6" s="144"/>
      <c r="I6" s="144"/>
      <c r="J6" s="144"/>
      <c r="K6" s="507"/>
      <c r="L6" s="145"/>
      <c r="N6" s="497"/>
      <c r="O6" s="499"/>
      <c r="P6" s="500"/>
      <c r="R6" s="497"/>
      <c r="T6" s="497"/>
      <c r="U6" s="497"/>
      <c r="V6" s="497"/>
    </row>
    <row r="7" spans="1:24" ht="16.5" customHeight="1" x14ac:dyDescent="0.2">
      <c r="B7" s="153" t="s">
        <v>24</v>
      </c>
      <c r="C7" s="154">
        <v>0.5</v>
      </c>
      <c r="D7" s="155">
        <v>2.5000000000000001E-2</v>
      </c>
      <c r="E7" s="152"/>
      <c r="F7" s="144"/>
      <c r="M7" s="144"/>
      <c r="N7" s="144"/>
      <c r="P7" s="507"/>
    </row>
    <row r="8" spans="1:24" ht="16.5" customHeight="1" x14ac:dyDescent="0.2">
      <c r="B8" s="156" t="s">
        <v>25</v>
      </c>
      <c r="C8" s="157">
        <v>0.75</v>
      </c>
      <c r="D8" s="158">
        <v>0</v>
      </c>
      <c r="E8" s="152"/>
      <c r="F8" s="144"/>
      <c r="M8" s="144"/>
      <c r="N8" s="144"/>
      <c r="P8" s="507"/>
    </row>
    <row r="9" spans="1:24" ht="2.25" customHeight="1" x14ac:dyDescent="0.2">
      <c r="B9" s="159"/>
      <c r="C9" s="160"/>
      <c r="D9" s="160"/>
      <c r="E9" s="152"/>
      <c r="F9" s="144"/>
      <c r="M9" s="144"/>
      <c r="N9" s="144"/>
      <c r="P9" s="507"/>
    </row>
    <row r="10" spans="1:24" ht="69" customHeight="1" x14ac:dyDescent="0.2">
      <c r="B10" s="320" t="s">
        <v>395</v>
      </c>
      <c r="C10" s="321"/>
      <c r="D10" s="321"/>
      <c r="E10" s="322"/>
    </row>
    <row r="11" spans="1:24" s="145" customFormat="1" ht="6.75" customHeight="1" x14ac:dyDescent="0.2">
      <c r="A11" s="497"/>
      <c r="B11" s="551"/>
      <c r="C11" s="501"/>
      <c r="D11" s="497"/>
      <c r="G11" s="144"/>
      <c r="H11" s="498"/>
      <c r="K11" s="144"/>
      <c r="L11" s="498"/>
      <c r="O11" s="144"/>
      <c r="P11" s="498"/>
      <c r="S11" s="497"/>
      <c r="T11" s="499"/>
      <c r="U11" s="500"/>
      <c r="W11" s="497"/>
      <c r="X11" s="497"/>
    </row>
    <row r="12" spans="1:24" s="145" customFormat="1" ht="24" customHeight="1" x14ac:dyDescent="0.2">
      <c r="A12" s="497"/>
      <c r="B12" s="552" t="s">
        <v>19</v>
      </c>
      <c r="C12" s="553" t="s">
        <v>20</v>
      </c>
      <c r="E12" s="502"/>
      <c r="G12" s="144"/>
      <c r="H12" s="498"/>
      <c r="K12" s="144"/>
      <c r="L12" s="498"/>
      <c r="O12" s="144"/>
      <c r="P12" s="498"/>
      <c r="S12" s="497"/>
      <c r="T12" s="499"/>
      <c r="U12" s="500"/>
      <c r="W12" s="497"/>
      <c r="X12" s="497"/>
    </row>
    <row r="13" spans="1:24" s="145" customFormat="1" x14ac:dyDescent="0.2">
      <c r="A13" s="497"/>
      <c r="B13" s="551"/>
      <c r="C13" s="144"/>
      <c r="D13" s="144"/>
      <c r="E13" s="144"/>
      <c r="G13" s="144"/>
      <c r="H13" s="498"/>
      <c r="K13" s="144"/>
      <c r="L13" s="498"/>
      <c r="O13" s="144"/>
      <c r="P13" s="554"/>
      <c r="S13" s="497"/>
      <c r="T13" s="499"/>
      <c r="U13" s="500"/>
      <c r="W13" s="497"/>
      <c r="X13" s="497"/>
    </row>
    <row r="14" spans="1:24" s="145" customFormat="1" x14ac:dyDescent="0.2">
      <c r="A14" s="497"/>
      <c r="B14" s="144"/>
      <c r="C14" s="144"/>
      <c r="D14" s="498"/>
      <c r="G14" s="144"/>
      <c r="H14" s="498"/>
      <c r="K14" s="144"/>
      <c r="L14" s="498"/>
      <c r="O14" s="144"/>
      <c r="P14" s="498"/>
      <c r="S14" s="497"/>
      <c r="T14" s="499"/>
      <c r="U14" s="500"/>
      <c r="W14" s="497"/>
      <c r="X14" s="497"/>
    </row>
    <row r="15" spans="1:24" s="145" customFormat="1" x14ac:dyDescent="0.2">
      <c r="A15" s="497"/>
      <c r="B15" s="555"/>
      <c r="C15" s="144"/>
      <c r="D15" s="144"/>
      <c r="E15" s="144"/>
      <c r="G15" s="144"/>
      <c r="H15" s="498"/>
      <c r="K15" s="144"/>
      <c r="L15" s="498"/>
      <c r="O15" s="144"/>
      <c r="P15" s="498"/>
      <c r="S15" s="497"/>
      <c r="T15" s="499"/>
      <c r="U15" s="500"/>
      <c r="W15" s="497"/>
      <c r="X15" s="497"/>
    </row>
    <row r="16" spans="1:24" s="145" customFormat="1" x14ac:dyDescent="0.2">
      <c r="A16" s="497"/>
      <c r="B16" s="144"/>
      <c r="C16" s="144"/>
      <c r="D16" s="144"/>
      <c r="E16" s="144"/>
      <c r="G16" s="144"/>
      <c r="H16" s="498"/>
      <c r="K16" s="144"/>
      <c r="L16" s="498"/>
      <c r="O16" s="144"/>
      <c r="P16" s="498"/>
      <c r="S16" s="497"/>
      <c r="T16" s="499"/>
      <c r="U16" s="500"/>
      <c r="W16" s="497"/>
      <c r="X16" s="497"/>
    </row>
    <row r="17" spans="1:24" s="145" customFormat="1" x14ac:dyDescent="0.2">
      <c r="A17" s="497"/>
      <c r="B17" s="144"/>
      <c r="C17" s="144"/>
      <c r="D17" s="144"/>
      <c r="G17" s="144"/>
      <c r="H17" s="498"/>
      <c r="K17" s="144"/>
      <c r="L17" s="498"/>
      <c r="O17" s="144"/>
      <c r="P17" s="498"/>
      <c r="S17" s="497"/>
      <c r="T17" s="499"/>
      <c r="U17" s="500"/>
      <c r="W17" s="497"/>
      <c r="X17" s="497"/>
    </row>
  </sheetData>
  <mergeCells count="3">
    <mergeCell ref="B2:E2"/>
    <mergeCell ref="B3:E3"/>
    <mergeCell ref="B10:E10"/>
  </mergeCells>
  <pageMargins left="0.7" right="0.7" top="0.75" bottom="0.75" header="0.3" footer="0.3"/>
  <pageSetup paperSize="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5D22F-982F-413C-9226-70FBDCCD0364}">
  <sheetPr>
    <pageSetUpPr fitToPage="1"/>
  </sheetPr>
  <dimension ref="A1:AB85"/>
  <sheetViews>
    <sheetView showGridLines="0" zoomScale="112" zoomScaleNormal="112" zoomScaleSheetLayoutView="55" workbookViewId="0">
      <selection activeCell="E81" sqref="E81:F81"/>
    </sheetView>
  </sheetViews>
  <sheetFormatPr defaultRowHeight="12.75" x14ac:dyDescent="0.2"/>
  <cols>
    <col min="1" max="1" width="0.85546875" style="560" customWidth="1"/>
    <col min="2" max="2" width="33.7109375" style="560" customWidth="1"/>
    <col min="3" max="3" width="38.7109375" style="560" customWidth="1"/>
    <col min="4" max="4" width="7.85546875" style="564" bestFit="1" customWidth="1"/>
    <col min="5" max="5" width="15.7109375" style="565" customWidth="1"/>
    <col min="6" max="6" width="39" style="560" customWidth="1"/>
    <col min="7" max="7" width="7.85546875" style="565" bestFit="1" customWidth="1"/>
    <col min="8" max="8" width="15.85546875" style="565" customWidth="1"/>
    <col min="9" max="9" width="35.85546875" style="560" customWidth="1"/>
    <col min="10" max="10" width="7.85546875" style="565" bestFit="1" customWidth="1"/>
    <col min="11" max="11" width="15.42578125" style="565" customWidth="1"/>
    <col min="12" max="12" width="35.140625" style="560" customWidth="1"/>
    <col min="13" max="13" width="7.85546875" style="565" bestFit="1" customWidth="1"/>
    <col min="14" max="14" width="15.85546875" style="565" customWidth="1"/>
    <col min="15" max="15" width="39.28515625" style="560" customWidth="1"/>
    <col min="16" max="16" width="7.85546875" style="565" bestFit="1" customWidth="1"/>
    <col min="17" max="17" width="15.85546875" style="565" customWidth="1"/>
    <col min="18" max="18" width="37.85546875" style="560" customWidth="1"/>
    <col min="19" max="19" width="7.85546875" style="565" bestFit="1" customWidth="1"/>
    <col min="20" max="20" width="16" style="565" customWidth="1"/>
    <col min="21" max="21" width="40.5703125" style="560" customWidth="1"/>
    <col min="22" max="22" width="7.85546875" style="560" bestFit="1" customWidth="1"/>
    <col min="23" max="23" width="16" style="560" customWidth="1"/>
    <col min="24" max="24" width="9.140625" style="562"/>
    <col min="25" max="25" width="28.140625" style="562" bestFit="1" customWidth="1"/>
    <col min="26" max="26" width="9.140625" style="562"/>
    <col min="27" max="27" width="29" style="562" bestFit="1" customWidth="1"/>
    <col min="28" max="16384" width="9.140625" style="562"/>
  </cols>
  <sheetData>
    <row r="1" spans="1:23" ht="5.0999999999999996" customHeight="1" x14ac:dyDescent="0.2"/>
    <row r="2" spans="1:23" s="567" customFormat="1" ht="80.25" customHeight="1" x14ac:dyDescent="0.2">
      <c r="A2" s="566"/>
      <c r="B2" s="358" t="s">
        <v>381</v>
      </c>
      <c r="C2" s="359"/>
      <c r="D2" s="359"/>
      <c r="E2" s="359"/>
      <c r="F2" s="359"/>
      <c r="G2" s="359"/>
      <c r="H2" s="359"/>
      <c r="I2" s="359"/>
      <c r="J2" s="359"/>
      <c r="K2" s="359"/>
      <c r="L2" s="359"/>
      <c r="M2" s="359"/>
      <c r="N2" s="359"/>
      <c r="O2" s="359"/>
      <c r="P2" s="359"/>
      <c r="Q2" s="359"/>
      <c r="R2" s="359"/>
      <c r="S2" s="359"/>
      <c r="T2" s="359"/>
      <c r="U2" s="359"/>
      <c r="V2" s="359"/>
      <c r="W2" s="360"/>
    </row>
    <row r="3" spans="1:23" s="569" customFormat="1" ht="24" customHeight="1" x14ac:dyDescent="0.2">
      <c r="A3" s="568"/>
      <c r="B3" s="161"/>
      <c r="C3" s="344" t="s">
        <v>26</v>
      </c>
      <c r="D3" s="344"/>
      <c r="E3" s="344"/>
      <c r="F3" s="344" t="s">
        <v>27</v>
      </c>
      <c r="G3" s="344"/>
      <c r="H3" s="344"/>
      <c r="I3" s="344" t="s">
        <v>28</v>
      </c>
      <c r="J3" s="344"/>
      <c r="K3" s="344"/>
      <c r="L3" s="344" t="s">
        <v>29</v>
      </c>
      <c r="M3" s="344"/>
      <c r="N3" s="344"/>
      <c r="O3" s="344" t="s">
        <v>30</v>
      </c>
      <c r="P3" s="344"/>
      <c r="Q3" s="344"/>
      <c r="R3" s="344" t="s">
        <v>31</v>
      </c>
      <c r="S3" s="344"/>
      <c r="T3" s="344"/>
      <c r="U3" s="344" t="s">
        <v>32</v>
      </c>
      <c r="V3" s="344"/>
      <c r="W3" s="345"/>
    </row>
    <row r="4" spans="1:23" ht="17.25" customHeight="1" x14ac:dyDescent="0.2">
      <c r="B4" s="162" t="s">
        <v>33</v>
      </c>
      <c r="C4" s="347" t="s">
        <v>34</v>
      </c>
      <c r="D4" s="347"/>
      <c r="E4" s="347"/>
      <c r="F4" s="347" t="s">
        <v>34</v>
      </c>
      <c r="G4" s="347"/>
      <c r="H4" s="347"/>
      <c r="I4" s="338" t="s">
        <v>35</v>
      </c>
      <c r="J4" s="338"/>
      <c r="K4" s="338"/>
      <c r="L4" s="338" t="s">
        <v>36</v>
      </c>
      <c r="M4" s="338"/>
      <c r="N4" s="338"/>
      <c r="O4" s="338" t="s">
        <v>36</v>
      </c>
      <c r="P4" s="338"/>
      <c r="Q4" s="338"/>
      <c r="R4" s="338" t="s">
        <v>37</v>
      </c>
      <c r="S4" s="338"/>
      <c r="T4" s="338"/>
      <c r="U4" s="338" t="s">
        <v>38</v>
      </c>
      <c r="V4" s="338"/>
      <c r="W4" s="346"/>
    </row>
    <row r="5" spans="1:23" ht="18" customHeight="1" x14ac:dyDescent="0.2">
      <c r="B5" s="163" t="s">
        <v>39</v>
      </c>
      <c r="C5" s="325" t="s">
        <v>40</v>
      </c>
      <c r="D5" s="325"/>
      <c r="E5" s="325"/>
      <c r="F5" s="325" t="s">
        <v>41</v>
      </c>
      <c r="G5" s="325"/>
      <c r="H5" s="325"/>
      <c r="I5" s="325" t="s">
        <v>40</v>
      </c>
      <c r="J5" s="325"/>
      <c r="K5" s="325"/>
      <c r="L5" s="325" t="s">
        <v>40</v>
      </c>
      <c r="M5" s="325"/>
      <c r="N5" s="325"/>
      <c r="O5" s="325" t="s">
        <v>41</v>
      </c>
      <c r="P5" s="325"/>
      <c r="Q5" s="325"/>
      <c r="R5" s="325" t="s">
        <v>41</v>
      </c>
      <c r="S5" s="325"/>
      <c r="T5" s="325"/>
      <c r="U5" s="325" t="s">
        <v>40</v>
      </c>
      <c r="V5" s="325"/>
      <c r="W5" s="342"/>
    </row>
    <row r="6" spans="1:23" ht="18" customHeight="1" x14ac:dyDescent="0.2">
      <c r="B6" s="163" t="s">
        <v>42</v>
      </c>
      <c r="C6" s="325" t="s">
        <v>43</v>
      </c>
      <c r="D6" s="325"/>
      <c r="E6" s="325"/>
      <c r="F6" s="325" t="s">
        <v>44</v>
      </c>
      <c r="G6" s="325"/>
      <c r="H6" s="325"/>
      <c r="I6" s="325" t="s">
        <v>45</v>
      </c>
      <c r="J6" s="325"/>
      <c r="K6" s="325"/>
      <c r="L6" s="325" t="s">
        <v>43</v>
      </c>
      <c r="M6" s="325"/>
      <c r="N6" s="325"/>
      <c r="O6" s="325" t="s">
        <v>44</v>
      </c>
      <c r="P6" s="325"/>
      <c r="Q6" s="325"/>
      <c r="R6" s="325" t="s">
        <v>46</v>
      </c>
      <c r="S6" s="325"/>
      <c r="T6" s="325"/>
      <c r="U6" s="325" t="s">
        <v>43</v>
      </c>
      <c r="V6" s="325"/>
      <c r="W6" s="342"/>
    </row>
    <row r="7" spans="1:23" ht="21.75" customHeight="1" x14ac:dyDescent="0.2">
      <c r="B7" s="332" t="s">
        <v>47</v>
      </c>
      <c r="C7" s="329" t="s">
        <v>48</v>
      </c>
      <c r="D7" s="329"/>
      <c r="E7" s="329"/>
      <c r="F7" s="329" t="s">
        <v>48</v>
      </c>
      <c r="G7" s="329"/>
      <c r="H7" s="329"/>
      <c r="I7" s="329" t="s">
        <v>49</v>
      </c>
      <c r="J7" s="329"/>
      <c r="K7" s="329"/>
      <c r="L7" s="329" t="s">
        <v>48</v>
      </c>
      <c r="M7" s="329"/>
      <c r="N7" s="329"/>
      <c r="O7" s="329" t="s">
        <v>48</v>
      </c>
      <c r="P7" s="329"/>
      <c r="Q7" s="329"/>
      <c r="R7" s="329" t="s">
        <v>48</v>
      </c>
      <c r="S7" s="329"/>
      <c r="T7" s="329"/>
      <c r="U7" s="329" t="s">
        <v>48</v>
      </c>
      <c r="V7" s="329"/>
      <c r="W7" s="341"/>
    </row>
    <row r="8" spans="1:23" ht="21.75" customHeight="1" x14ac:dyDescent="0.2">
      <c r="B8" s="332"/>
      <c r="C8" s="329" t="s">
        <v>50</v>
      </c>
      <c r="D8" s="329"/>
      <c r="E8" s="329"/>
      <c r="F8" s="329" t="s">
        <v>50</v>
      </c>
      <c r="G8" s="329"/>
      <c r="H8" s="329"/>
      <c r="I8" s="329"/>
      <c r="J8" s="329"/>
      <c r="K8" s="329"/>
      <c r="L8" s="329" t="s">
        <v>51</v>
      </c>
      <c r="M8" s="329"/>
      <c r="N8" s="329"/>
      <c r="O8" s="329" t="s">
        <v>51</v>
      </c>
      <c r="P8" s="329"/>
      <c r="Q8" s="329"/>
      <c r="R8" s="329" t="s">
        <v>51</v>
      </c>
      <c r="S8" s="329"/>
      <c r="T8" s="329"/>
      <c r="U8" s="329" t="s">
        <v>51</v>
      </c>
      <c r="V8" s="329"/>
      <c r="W8" s="341"/>
    </row>
    <row r="9" spans="1:23" ht="53.25" customHeight="1" x14ac:dyDescent="0.2">
      <c r="B9" s="163" t="s">
        <v>52</v>
      </c>
      <c r="C9" s="329"/>
      <c r="D9" s="329"/>
      <c r="E9" s="329"/>
      <c r="F9" s="329"/>
      <c r="G9" s="329"/>
      <c r="H9" s="329"/>
      <c r="I9" s="329"/>
      <c r="J9" s="329"/>
      <c r="K9" s="329"/>
      <c r="L9" s="329"/>
      <c r="M9" s="329"/>
      <c r="N9" s="329"/>
      <c r="O9" s="329"/>
      <c r="P9" s="329"/>
      <c r="Q9" s="329"/>
      <c r="R9" s="329"/>
      <c r="S9" s="329"/>
      <c r="T9" s="329"/>
      <c r="U9" s="329" t="s">
        <v>53</v>
      </c>
      <c r="V9" s="329"/>
      <c r="W9" s="341"/>
    </row>
    <row r="10" spans="1:23" ht="21.75" customHeight="1" x14ac:dyDescent="0.2">
      <c r="B10" s="163" t="s">
        <v>54</v>
      </c>
      <c r="C10" s="325" t="s">
        <v>55</v>
      </c>
      <c r="D10" s="325"/>
      <c r="E10" s="325"/>
      <c r="F10" s="325" t="s">
        <v>55</v>
      </c>
      <c r="G10" s="325"/>
      <c r="H10" s="325"/>
      <c r="I10" s="325" t="s">
        <v>55</v>
      </c>
      <c r="J10" s="325"/>
      <c r="K10" s="325"/>
      <c r="L10" s="325" t="s">
        <v>55</v>
      </c>
      <c r="M10" s="325"/>
      <c r="N10" s="325"/>
      <c r="O10" s="325" t="s">
        <v>55</v>
      </c>
      <c r="P10" s="325"/>
      <c r="Q10" s="325"/>
      <c r="R10" s="325" t="s">
        <v>55</v>
      </c>
      <c r="S10" s="325"/>
      <c r="T10" s="325"/>
      <c r="U10" s="325" t="s">
        <v>55</v>
      </c>
      <c r="V10" s="325"/>
      <c r="W10" s="342"/>
    </row>
    <row r="11" spans="1:23" ht="21.75" customHeight="1" x14ac:dyDescent="0.2">
      <c r="B11" s="163" t="s">
        <v>56</v>
      </c>
      <c r="C11" s="329" t="s">
        <v>57</v>
      </c>
      <c r="D11" s="329"/>
      <c r="E11" s="329"/>
      <c r="F11" s="329" t="s">
        <v>57</v>
      </c>
      <c r="G11" s="329"/>
      <c r="H11" s="329"/>
      <c r="I11" s="329" t="s">
        <v>58</v>
      </c>
      <c r="J11" s="329"/>
      <c r="K11" s="329"/>
      <c r="L11" s="329" t="s">
        <v>57</v>
      </c>
      <c r="M11" s="329"/>
      <c r="N11" s="329"/>
      <c r="O11" s="329" t="s">
        <v>57</v>
      </c>
      <c r="P11" s="329"/>
      <c r="Q11" s="329"/>
      <c r="R11" s="329" t="s">
        <v>59</v>
      </c>
      <c r="S11" s="329"/>
      <c r="T11" s="329"/>
      <c r="U11" s="329" t="s">
        <v>57</v>
      </c>
      <c r="V11" s="329"/>
      <c r="W11" s="341"/>
    </row>
    <row r="12" spans="1:23" ht="21.75" customHeight="1" x14ac:dyDescent="0.2">
      <c r="B12" s="163" t="s">
        <v>60</v>
      </c>
      <c r="C12" s="329" t="s">
        <v>61</v>
      </c>
      <c r="D12" s="329"/>
      <c r="E12" s="329"/>
      <c r="F12" s="329" t="s">
        <v>61</v>
      </c>
      <c r="G12" s="329"/>
      <c r="H12" s="329"/>
      <c r="I12" s="329" t="s">
        <v>61</v>
      </c>
      <c r="J12" s="329"/>
      <c r="K12" s="329"/>
      <c r="L12" s="329" t="s">
        <v>61</v>
      </c>
      <c r="M12" s="329"/>
      <c r="N12" s="329"/>
      <c r="O12" s="329" t="s">
        <v>61</v>
      </c>
      <c r="P12" s="329"/>
      <c r="Q12" s="329"/>
      <c r="R12" s="329" t="s">
        <v>62</v>
      </c>
      <c r="S12" s="329"/>
      <c r="T12" s="329"/>
      <c r="U12" s="329" t="s">
        <v>61</v>
      </c>
      <c r="V12" s="329"/>
      <c r="W12" s="341"/>
    </row>
    <row r="13" spans="1:23" ht="21.75" customHeight="1" x14ac:dyDescent="0.2">
      <c r="B13" s="163" t="s">
        <v>63</v>
      </c>
      <c r="C13" s="329" t="s">
        <v>64</v>
      </c>
      <c r="D13" s="329"/>
      <c r="E13" s="329"/>
      <c r="F13" s="329" t="s">
        <v>64</v>
      </c>
      <c r="G13" s="329"/>
      <c r="H13" s="329"/>
      <c r="I13" s="329" t="s">
        <v>65</v>
      </c>
      <c r="J13" s="329"/>
      <c r="K13" s="329"/>
      <c r="L13" s="329" t="s">
        <v>66</v>
      </c>
      <c r="M13" s="329"/>
      <c r="N13" s="329"/>
      <c r="O13" s="329" t="s">
        <v>66</v>
      </c>
      <c r="P13" s="329"/>
      <c r="Q13" s="329"/>
      <c r="R13" s="329" t="s">
        <v>67</v>
      </c>
      <c r="S13" s="329"/>
      <c r="T13" s="329"/>
      <c r="U13" s="329" t="s">
        <v>64</v>
      </c>
      <c r="V13" s="329"/>
      <c r="W13" s="341"/>
    </row>
    <row r="14" spans="1:23" ht="21.75" customHeight="1" x14ac:dyDescent="0.2">
      <c r="B14" s="163" t="s">
        <v>68</v>
      </c>
      <c r="C14" s="325" t="s">
        <v>69</v>
      </c>
      <c r="D14" s="325"/>
      <c r="E14" s="325"/>
      <c r="F14" s="325" t="s">
        <v>69</v>
      </c>
      <c r="G14" s="325"/>
      <c r="H14" s="325"/>
      <c r="I14" s="325" t="s">
        <v>69</v>
      </c>
      <c r="J14" s="325"/>
      <c r="K14" s="325"/>
      <c r="L14" s="325" t="s">
        <v>69</v>
      </c>
      <c r="M14" s="325"/>
      <c r="N14" s="325"/>
      <c r="O14" s="325" t="s">
        <v>69</v>
      </c>
      <c r="P14" s="325"/>
      <c r="Q14" s="325"/>
      <c r="R14" s="325" t="s">
        <v>69</v>
      </c>
      <c r="S14" s="325"/>
      <c r="T14" s="325"/>
      <c r="U14" s="325" t="s">
        <v>69</v>
      </c>
      <c r="V14" s="325"/>
      <c r="W14" s="342"/>
    </row>
    <row r="15" spans="1:23" ht="21.75" customHeight="1" x14ac:dyDescent="0.2">
      <c r="B15" s="163" t="s">
        <v>70</v>
      </c>
      <c r="C15" s="325" t="s">
        <v>71</v>
      </c>
      <c r="D15" s="325"/>
      <c r="E15" s="325"/>
      <c r="F15" s="325" t="s">
        <v>71</v>
      </c>
      <c r="G15" s="325"/>
      <c r="H15" s="325"/>
      <c r="I15" s="325" t="s">
        <v>71</v>
      </c>
      <c r="J15" s="325"/>
      <c r="K15" s="325"/>
      <c r="L15" s="325" t="s">
        <v>71</v>
      </c>
      <c r="M15" s="325"/>
      <c r="N15" s="325"/>
      <c r="O15" s="325" t="s">
        <v>71</v>
      </c>
      <c r="P15" s="325"/>
      <c r="Q15" s="325"/>
      <c r="R15" s="325" t="s">
        <v>71</v>
      </c>
      <c r="S15" s="325"/>
      <c r="T15" s="325"/>
      <c r="U15" s="325" t="s">
        <v>71</v>
      </c>
      <c r="V15" s="325"/>
      <c r="W15" s="342"/>
    </row>
    <row r="16" spans="1:23" ht="21.75" customHeight="1" x14ac:dyDescent="0.2">
      <c r="B16" s="332" t="s">
        <v>72</v>
      </c>
      <c r="C16" s="329" t="s">
        <v>73</v>
      </c>
      <c r="D16" s="329"/>
      <c r="E16" s="329"/>
      <c r="F16" s="329" t="s">
        <v>73</v>
      </c>
      <c r="G16" s="329"/>
      <c r="H16" s="329"/>
      <c r="I16" s="329" t="s">
        <v>73</v>
      </c>
      <c r="J16" s="329"/>
      <c r="K16" s="329"/>
      <c r="L16" s="329" t="s">
        <v>73</v>
      </c>
      <c r="M16" s="329"/>
      <c r="N16" s="329"/>
      <c r="O16" s="329" t="s">
        <v>73</v>
      </c>
      <c r="P16" s="329"/>
      <c r="Q16" s="329"/>
      <c r="R16" s="329" t="s">
        <v>73</v>
      </c>
      <c r="S16" s="329"/>
      <c r="T16" s="329"/>
      <c r="U16" s="329" t="s">
        <v>74</v>
      </c>
      <c r="V16" s="329"/>
      <c r="W16" s="341"/>
    </row>
    <row r="17" spans="2:23" ht="39.75" customHeight="1" x14ac:dyDescent="0.2">
      <c r="B17" s="332"/>
      <c r="C17" s="329" t="s">
        <v>75</v>
      </c>
      <c r="D17" s="329"/>
      <c r="E17" s="329"/>
      <c r="F17" s="329" t="s">
        <v>76</v>
      </c>
      <c r="G17" s="329"/>
      <c r="H17" s="329"/>
      <c r="I17" s="329" t="s">
        <v>77</v>
      </c>
      <c r="J17" s="329"/>
      <c r="K17" s="329"/>
      <c r="L17" s="329" t="s">
        <v>78</v>
      </c>
      <c r="M17" s="329"/>
      <c r="N17" s="329"/>
      <c r="O17" s="329" t="s">
        <v>78</v>
      </c>
      <c r="P17" s="329"/>
      <c r="Q17" s="329"/>
      <c r="R17" s="329" t="s">
        <v>78</v>
      </c>
      <c r="S17" s="329"/>
      <c r="T17" s="329"/>
      <c r="U17" s="329" t="s">
        <v>79</v>
      </c>
      <c r="V17" s="329"/>
      <c r="W17" s="341"/>
    </row>
    <row r="18" spans="2:23" ht="32.25" customHeight="1" x14ac:dyDescent="0.2">
      <c r="B18" s="332"/>
      <c r="C18" s="329" t="s">
        <v>80</v>
      </c>
      <c r="D18" s="329"/>
      <c r="E18" s="329"/>
      <c r="F18" s="329" t="s">
        <v>80</v>
      </c>
      <c r="G18" s="329"/>
      <c r="H18" s="329"/>
      <c r="I18" s="329" t="s">
        <v>80</v>
      </c>
      <c r="J18" s="329"/>
      <c r="K18" s="329"/>
      <c r="L18" s="329" t="s">
        <v>80</v>
      </c>
      <c r="M18" s="329"/>
      <c r="N18" s="329"/>
      <c r="O18" s="329" t="s">
        <v>80</v>
      </c>
      <c r="P18" s="329"/>
      <c r="Q18" s="329"/>
      <c r="R18" s="329" t="s">
        <v>80</v>
      </c>
      <c r="S18" s="329"/>
      <c r="T18" s="329"/>
      <c r="U18" s="329"/>
      <c r="V18" s="329"/>
      <c r="W18" s="341"/>
    </row>
    <row r="19" spans="2:23" ht="21.75" customHeight="1" x14ac:dyDescent="0.2">
      <c r="B19" s="163" t="s">
        <v>81</v>
      </c>
      <c r="C19" s="325" t="s">
        <v>82</v>
      </c>
      <c r="D19" s="325"/>
      <c r="E19" s="325"/>
      <c r="F19" s="325" t="s">
        <v>82</v>
      </c>
      <c r="G19" s="325"/>
      <c r="H19" s="325"/>
      <c r="I19" s="325" t="s">
        <v>82</v>
      </c>
      <c r="J19" s="325"/>
      <c r="K19" s="325"/>
      <c r="L19" s="325" t="s">
        <v>82</v>
      </c>
      <c r="M19" s="325"/>
      <c r="N19" s="325"/>
      <c r="O19" s="325" t="s">
        <v>82</v>
      </c>
      <c r="P19" s="325"/>
      <c r="Q19" s="325"/>
      <c r="R19" s="325" t="s">
        <v>82</v>
      </c>
      <c r="S19" s="325"/>
      <c r="T19" s="325"/>
      <c r="U19" s="325" t="s">
        <v>82</v>
      </c>
      <c r="V19" s="325"/>
      <c r="W19" s="342"/>
    </row>
    <row r="20" spans="2:23" ht="21.75" customHeight="1" x14ac:dyDescent="0.2">
      <c r="B20" s="163" t="s">
        <v>83</v>
      </c>
      <c r="C20" s="325" t="s">
        <v>84</v>
      </c>
      <c r="D20" s="325"/>
      <c r="E20" s="325"/>
      <c r="F20" s="325" t="s">
        <v>84</v>
      </c>
      <c r="G20" s="325"/>
      <c r="H20" s="325"/>
      <c r="I20" s="325" t="s">
        <v>84</v>
      </c>
      <c r="J20" s="325"/>
      <c r="K20" s="325"/>
      <c r="L20" s="325" t="s">
        <v>84</v>
      </c>
      <c r="M20" s="325"/>
      <c r="N20" s="325"/>
      <c r="O20" s="325" t="s">
        <v>84</v>
      </c>
      <c r="P20" s="325"/>
      <c r="Q20" s="325"/>
      <c r="R20" s="325" t="s">
        <v>84</v>
      </c>
      <c r="S20" s="325"/>
      <c r="T20" s="325"/>
      <c r="U20" s="325" t="s">
        <v>84</v>
      </c>
      <c r="V20" s="325"/>
      <c r="W20" s="342"/>
    </row>
    <row r="21" spans="2:23" ht="21.75" customHeight="1" x14ac:dyDescent="0.2">
      <c r="B21" s="163" t="s">
        <v>85</v>
      </c>
      <c r="C21" s="325" t="s">
        <v>86</v>
      </c>
      <c r="D21" s="325"/>
      <c r="E21" s="325"/>
      <c r="F21" s="325" t="s">
        <v>86</v>
      </c>
      <c r="G21" s="325"/>
      <c r="H21" s="325"/>
      <c r="I21" s="325" t="s">
        <v>86</v>
      </c>
      <c r="J21" s="325"/>
      <c r="K21" s="325"/>
      <c r="L21" s="325" t="s">
        <v>86</v>
      </c>
      <c r="M21" s="325"/>
      <c r="N21" s="325"/>
      <c r="O21" s="325" t="s">
        <v>86</v>
      </c>
      <c r="P21" s="325"/>
      <c r="Q21" s="325"/>
      <c r="R21" s="325" t="s">
        <v>86</v>
      </c>
      <c r="S21" s="325"/>
      <c r="T21" s="325"/>
      <c r="U21" s="325" t="s">
        <v>86</v>
      </c>
      <c r="V21" s="325"/>
      <c r="W21" s="342"/>
    </row>
    <row r="22" spans="2:23" ht="21.75" customHeight="1" x14ac:dyDescent="0.2">
      <c r="B22" s="332" t="s">
        <v>87</v>
      </c>
      <c r="C22" s="325" t="s">
        <v>88</v>
      </c>
      <c r="D22" s="325"/>
      <c r="E22" s="325"/>
      <c r="F22" s="325" t="s">
        <v>88</v>
      </c>
      <c r="G22" s="325"/>
      <c r="H22" s="325"/>
      <c r="I22" s="325" t="s">
        <v>88</v>
      </c>
      <c r="J22" s="325"/>
      <c r="K22" s="325"/>
      <c r="L22" s="325" t="s">
        <v>88</v>
      </c>
      <c r="M22" s="325"/>
      <c r="N22" s="325"/>
      <c r="O22" s="325" t="s">
        <v>88</v>
      </c>
      <c r="P22" s="325"/>
      <c r="Q22" s="325"/>
      <c r="R22" s="325" t="s">
        <v>88</v>
      </c>
      <c r="S22" s="325"/>
      <c r="T22" s="325"/>
      <c r="U22" s="325" t="s">
        <v>88</v>
      </c>
      <c r="V22" s="325"/>
      <c r="W22" s="342"/>
    </row>
    <row r="23" spans="2:23" ht="21.75" customHeight="1" x14ac:dyDescent="0.2">
      <c r="B23" s="332"/>
      <c r="C23" s="325" t="s">
        <v>89</v>
      </c>
      <c r="D23" s="325"/>
      <c r="E23" s="325"/>
      <c r="F23" s="325" t="s">
        <v>89</v>
      </c>
      <c r="G23" s="325"/>
      <c r="H23" s="325"/>
      <c r="I23" s="325" t="s">
        <v>89</v>
      </c>
      <c r="J23" s="325"/>
      <c r="K23" s="325"/>
      <c r="L23" s="325" t="s">
        <v>89</v>
      </c>
      <c r="M23" s="325"/>
      <c r="N23" s="325"/>
      <c r="O23" s="325" t="s">
        <v>89</v>
      </c>
      <c r="P23" s="325"/>
      <c r="Q23" s="325"/>
      <c r="R23" s="325" t="s">
        <v>89</v>
      </c>
      <c r="S23" s="325"/>
      <c r="T23" s="325"/>
      <c r="U23" s="325" t="s">
        <v>89</v>
      </c>
      <c r="V23" s="325"/>
      <c r="W23" s="342"/>
    </row>
    <row r="24" spans="2:23" ht="50.25" customHeight="1" x14ac:dyDescent="0.2">
      <c r="B24" s="332"/>
      <c r="C24" s="325" t="s">
        <v>90</v>
      </c>
      <c r="D24" s="325"/>
      <c r="E24" s="325"/>
      <c r="F24" s="325" t="s">
        <v>90</v>
      </c>
      <c r="G24" s="325"/>
      <c r="H24" s="325"/>
      <c r="I24" s="325" t="s">
        <v>90</v>
      </c>
      <c r="J24" s="325"/>
      <c r="K24" s="325"/>
      <c r="L24" s="325" t="s">
        <v>90</v>
      </c>
      <c r="M24" s="325"/>
      <c r="N24" s="325"/>
      <c r="O24" s="325" t="s">
        <v>90</v>
      </c>
      <c r="P24" s="325"/>
      <c r="Q24" s="325"/>
      <c r="R24" s="325" t="s">
        <v>90</v>
      </c>
      <c r="S24" s="325"/>
      <c r="T24" s="325"/>
      <c r="U24" s="325" t="s">
        <v>90</v>
      </c>
      <c r="V24" s="325"/>
      <c r="W24" s="342"/>
    </row>
    <row r="25" spans="2:23" ht="21.75" customHeight="1" x14ac:dyDescent="0.2">
      <c r="B25" s="332"/>
      <c r="C25" s="325" t="s">
        <v>91</v>
      </c>
      <c r="D25" s="325"/>
      <c r="E25" s="325"/>
      <c r="F25" s="325" t="s">
        <v>91</v>
      </c>
      <c r="G25" s="325"/>
      <c r="H25" s="325"/>
      <c r="I25" s="325" t="s">
        <v>91</v>
      </c>
      <c r="J25" s="325"/>
      <c r="K25" s="325"/>
      <c r="L25" s="325" t="s">
        <v>91</v>
      </c>
      <c r="M25" s="325"/>
      <c r="N25" s="325"/>
      <c r="O25" s="325" t="s">
        <v>91</v>
      </c>
      <c r="P25" s="325"/>
      <c r="Q25" s="325"/>
      <c r="R25" s="325" t="s">
        <v>91</v>
      </c>
      <c r="S25" s="325"/>
      <c r="T25" s="325"/>
      <c r="U25" s="325" t="s">
        <v>91</v>
      </c>
      <c r="V25" s="325"/>
      <c r="W25" s="342"/>
    </row>
    <row r="26" spans="2:23" ht="21.75" customHeight="1" x14ac:dyDescent="0.2">
      <c r="B26" s="332"/>
      <c r="C26" s="325" t="s">
        <v>92</v>
      </c>
      <c r="D26" s="325"/>
      <c r="E26" s="325"/>
      <c r="F26" s="325" t="s">
        <v>92</v>
      </c>
      <c r="G26" s="325"/>
      <c r="H26" s="325"/>
      <c r="I26" s="325" t="s">
        <v>92</v>
      </c>
      <c r="J26" s="325"/>
      <c r="K26" s="325"/>
      <c r="L26" s="325" t="s">
        <v>92</v>
      </c>
      <c r="M26" s="325"/>
      <c r="N26" s="325"/>
      <c r="O26" s="325" t="s">
        <v>92</v>
      </c>
      <c r="P26" s="325"/>
      <c r="Q26" s="325"/>
      <c r="R26" s="325" t="s">
        <v>92</v>
      </c>
      <c r="S26" s="325"/>
      <c r="T26" s="325"/>
      <c r="U26" s="325" t="s">
        <v>92</v>
      </c>
      <c r="V26" s="325"/>
      <c r="W26" s="342"/>
    </row>
    <row r="27" spans="2:23" ht="21.75" customHeight="1" x14ac:dyDescent="0.2">
      <c r="B27" s="332"/>
      <c r="C27" s="325" t="s">
        <v>93</v>
      </c>
      <c r="D27" s="325"/>
      <c r="E27" s="325"/>
      <c r="F27" s="325" t="s">
        <v>93</v>
      </c>
      <c r="G27" s="325"/>
      <c r="H27" s="325"/>
      <c r="I27" s="325" t="s">
        <v>93</v>
      </c>
      <c r="J27" s="325"/>
      <c r="K27" s="325"/>
      <c r="L27" s="325" t="s">
        <v>93</v>
      </c>
      <c r="M27" s="325"/>
      <c r="N27" s="325"/>
      <c r="O27" s="325" t="s">
        <v>93</v>
      </c>
      <c r="P27" s="325"/>
      <c r="Q27" s="325"/>
      <c r="R27" s="325" t="s">
        <v>93</v>
      </c>
      <c r="S27" s="325"/>
      <c r="T27" s="325"/>
      <c r="U27" s="325" t="s">
        <v>93</v>
      </c>
      <c r="V27" s="325"/>
      <c r="W27" s="342"/>
    </row>
    <row r="28" spans="2:23" ht="28.5" customHeight="1" x14ac:dyDescent="0.2">
      <c r="B28" s="163" t="s">
        <v>94</v>
      </c>
      <c r="C28" s="325" t="s">
        <v>95</v>
      </c>
      <c r="D28" s="325"/>
      <c r="E28" s="325"/>
      <c r="F28" s="325" t="s">
        <v>95</v>
      </c>
      <c r="G28" s="325"/>
      <c r="H28" s="325"/>
      <c r="I28" s="325" t="s">
        <v>95</v>
      </c>
      <c r="J28" s="325"/>
      <c r="K28" s="325"/>
      <c r="L28" s="325" t="s">
        <v>95</v>
      </c>
      <c r="M28" s="325"/>
      <c r="N28" s="325"/>
      <c r="O28" s="325" t="s">
        <v>95</v>
      </c>
      <c r="P28" s="325"/>
      <c r="Q28" s="325"/>
      <c r="R28" s="325" t="s">
        <v>95</v>
      </c>
      <c r="S28" s="325"/>
      <c r="T28" s="325"/>
      <c r="U28" s="325" t="s">
        <v>95</v>
      </c>
      <c r="V28" s="325"/>
      <c r="W28" s="342"/>
    </row>
    <row r="29" spans="2:23" ht="21.75" customHeight="1" x14ac:dyDescent="0.2">
      <c r="B29" s="163" t="s">
        <v>96</v>
      </c>
      <c r="C29" s="325" t="s">
        <v>97</v>
      </c>
      <c r="D29" s="325"/>
      <c r="E29" s="325"/>
      <c r="F29" s="325" t="s">
        <v>97</v>
      </c>
      <c r="G29" s="325"/>
      <c r="H29" s="325"/>
      <c r="I29" s="325" t="s">
        <v>97</v>
      </c>
      <c r="J29" s="325"/>
      <c r="K29" s="325"/>
      <c r="L29" s="325" t="s">
        <v>97</v>
      </c>
      <c r="M29" s="325"/>
      <c r="N29" s="325"/>
      <c r="O29" s="325" t="s">
        <v>97</v>
      </c>
      <c r="P29" s="325"/>
      <c r="Q29" s="325"/>
      <c r="R29" s="325" t="s">
        <v>97</v>
      </c>
      <c r="S29" s="325"/>
      <c r="T29" s="325"/>
      <c r="U29" s="325" t="s">
        <v>97</v>
      </c>
      <c r="V29" s="325"/>
      <c r="W29" s="342"/>
    </row>
    <row r="30" spans="2:23" ht="21.75" customHeight="1" x14ac:dyDescent="0.2">
      <c r="B30" s="163" t="s">
        <v>98</v>
      </c>
      <c r="C30" s="325" t="s">
        <v>99</v>
      </c>
      <c r="D30" s="325"/>
      <c r="E30" s="325"/>
      <c r="F30" s="325" t="s">
        <v>99</v>
      </c>
      <c r="G30" s="325"/>
      <c r="H30" s="325"/>
      <c r="I30" s="325" t="s">
        <v>99</v>
      </c>
      <c r="J30" s="325"/>
      <c r="K30" s="325"/>
      <c r="L30" s="325" t="s">
        <v>99</v>
      </c>
      <c r="M30" s="325"/>
      <c r="N30" s="325"/>
      <c r="O30" s="325" t="s">
        <v>99</v>
      </c>
      <c r="P30" s="325"/>
      <c r="Q30" s="325"/>
      <c r="R30" s="325" t="s">
        <v>99</v>
      </c>
      <c r="S30" s="325"/>
      <c r="T30" s="325"/>
      <c r="U30" s="325" t="s">
        <v>99</v>
      </c>
      <c r="V30" s="325"/>
      <c r="W30" s="342"/>
    </row>
    <row r="31" spans="2:23" ht="21.75" customHeight="1" x14ac:dyDescent="0.2">
      <c r="B31" s="163" t="s">
        <v>100</v>
      </c>
      <c r="C31" s="329" t="s">
        <v>101</v>
      </c>
      <c r="D31" s="329"/>
      <c r="E31" s="329"/>
      <c r="F31" s="329" t="s">
        <v>101</v>
      </c>
      <c r="G31" s="329"/>
      <c r="H31" s="329"/>
      <c r="I31" s="329" t="s">
        <v>101</v>
      </c>
      <c r="J31" s="329"/>
      <c r="K31" s="329"/>
      <c r="L31" s="329"/>
      <c r="M31" s="329"/>
      <c r="N31" s="329"/>
      <c r="O31" s="329"/>
      <c r="P31" s="329"/>
      <c r="Q31" s="329"/>
      <c r="R31" s="329"/>
      <c r="S31" s="329"/>
      <c r="T31" s="329"/>
      <c r="U31" s="329" t="s">
        <v>101</v>
      </c>
      <c r="V31" s="329"/>
      <c r="W31" s="341"/>
    </row>
    <row r="32" spans="2:23" ht="21.75" customHeight="1" x14ac:dyDescent="0.2">
      <c r="B32" s="163" t="s">
        <v>102</v>
      </c>
      <c r="C32" s="325" t="s">
        <v>103</v>
      </c>
      <c r="D32" s="325"/>
      <c r="E32" s="325"/>
      <c r="F32" s="325" t="s">
        <v>103</v>
      </c>
      <c r="G32" s="325"/>
      <c r="H32" s="325"/>
      <c r="I32" s="325" t="s">
        <v>103</v>
      </c>
      <c r="J32" s="325"/>
      <c r="K32" s="325"/>
      <c r="L32" s="325" t="s">
        <v>103</v>
      </c>
      <c r="M32" s="325"/>
      <c r="N32" s="325"/>
      <c r="O32" s="325" t="s">
        <v>103</v>
      </c>
      <c r="P32" s="325"/>
      <c r="Q32" s="325"/>
      <c r="R32" s="325" t="s">
        <v>103</v>
      </c>
      <c r="S32" s="325"/>
      <c r="T32" s="325"/>
      <c r="U32" s="325" t="s">
        <v>103</v>
      </c>
      <c r="V32" s="325"/>
      <c r="W32" s="342"/>
    </row>
    <row r="33" spans="1:24" ht="37.5" customHeight="1" x14ac:dyDescent="0.2">
      <c r="B33" s="163" t="s">
        <v>104</v>
      </c>
      <c r="C33" s="339" t="s">
        <v>105</v>
      </c>
      <c r="D33" s="325"/>
      <c r="E33" s="325"/>
      <c r="F33" s="339" t="s">
        <v>105</v>
      </c>
      <c r="G33" s="325"/>
      <c r="H33" s="325"/>
      <c r="I33" s="339" t="s">
        <v>105</v>
      </c>
      <c r="J33" s="325"/>
      <c r="K33" s="325"/>
      <c r="L33" s="339" t="s">
        <v>105</v>
      </c>
      <c r="M33" s="325"/>
      <c r="N33" s="325"/>
      <c r="O33" s="339" t="s">
        <v>105</v>
      </c>
      <c r="P33" s="325"/>
      <c r="Q33" s="325"/>
      <c r="R33" s="339" t="s">
        <v>105</v>
      </c>
      <c r="S33" s="339"/>
      <c r="T33" s="339"/>
      <c r="U33" s="339" t="s">
        <v>105</v>
      </c>
      <c r="V33" s="325"/>
      <c r="W33" s="342"/>
    </row>
    <row r="34" spans="1:24" ht="21.75" customHeight="1" x14ac:dyDescent="0.2">
      <c r="B34" s="163" t="s">
        <v>106</v>
      </c>
      <c r="C34" s="325" t="s">
        <v>107</v>
      </c>
      <c r="D34" s="325"/>
      <c r="E34" s="325"/>
      <c r="F34" s="325" t="s">
        <v>107</v>
      </c>
      <c r="G34" s="325"/>
      <c r="H34" s="325"/>
      <c r="I34" s="325" t="s">
        <v>107</v>
      </c>
      <c r="J34" s="325"/>
      <c r="K34" s="325"/>
      <c r="L34" s="325" t="s">
        <v>107</v>
      </c>
      <c r="M34" s="325"/>
      <c r="N34" s="325"/>
      <c r="O34" s="325" t="s">
        <v>107</v>
      </c>
      <c r="P34" s="325"/>
      <c r="Q34" s="325"/>
      <c r="R34" s="325" t="s">
        <v>107</v>
      </c>
      <c r="S34" s="325"/>
      <c r="T34" s="325"/>
      <c r="U34" s="325" t="s">
        <v>107</v>
      </c>
      <c r="V34" s="325"/>
      <c r="W34" s="342"/>
    </row>
    <row r="35" spans="1:24" ht="21.75" customHeight="1" x14ac:dyDescent="0.2">
      <c r="B35" s="163" t="s">
        <v>108</v>
      </c>
      <c r="C35" s="325" t="s">
        <v>109</v>
      </c>
      <c r="D35" s="325"/>
      <c r="E35" s="325"/>
      <c r="F35" s="325" t="s">
        <v>109</v>
      </c>
      <c r="G35" s="325"/>
      <c r="H35" s="325"/>
      <c r="I35" s="325" t="s">
        <v>109</v>
      </c>
      <c r="J35" s="325"/>
      <c r="K35" s="325"/>
      <c r="L35" s="325" t="s">
        <v>109</v>
      </c>
      <c r="M35" s="325"/>
      <c r="N35" s="325"/>
      <c r="O35" s="325" t="s">
        <v>109</v>
      </c>
      <c r="P35" s="325"/>
      <c r="Q35" s="325"/>
      <c r="R35" s="325" t="s">
        <v>109</v>
      </c>
      <c r="S35" s="325"/>
      <c r="T35" s="325"/>
      <c r="U35" s="325" t="s">
        <v>109</v>
      </c>
      <c r="V35" s="325"/>
      <c r="W35" s="342"/>
    </row>
    <row r="36" spans="1:24" ht="21.75" customHeight="1" x14ac:dyDescent="0.2">
      <c r="B36" s="164" t="s">
        <v>110</v>
      </c>
      <c r="C36" s="328" t="s">
        <v>111</v>
      </c>
      <c r="D36" s="328"/>
      <c r="E36" s="328"/>
      <c r="F36" s="328" t="s">
        <v>111</v>
      </c>
      <c r="G36" s="328"/>
      <c r="H36" s="328"/>
      <c r="I36" s="328" t="s">
        <v>111</v>
      </c>
      <c r="J36" s="328"/>
      <c r="K36" s="328"/>
      <c r="L36" s="328" t="s">
        <v>111</v>
      </c>
      <c r="M36" s="328"/>
      <c r="N36" s="328"/>
      <c r="O36" s="328" t="s">
        <v>111</v>
      </c>
      <c r="P36" s="328"/>
      <c r="Q36" s="328"/>
      <c r="R36" s="328" t="s">
        <v>111</v>
      </c>
      <c r="S36" s="328"/>
      <c r="T36" s="328"/>
      <c r="U36" s="328" t="s">
        <v>111</v>
      </c>
      <c r="V36" s="328"/>
      <c r="W36" s="343"/>
    </row>
    <row r="37" spans="1:24" ht="4.5" customHeight="1" x14ac:dyDescent="0.2">
      <c r="B37" s="165"/>
      <c r="C37" s="326"/>
      <c r="D37" s="326"/>
      <c r="E37" s="326"/>
      <c r="F37" s="326"/>
      <c r="G37" s="326"/>
      <c r="H37" s="326"/>
      <c r="I37" s="326"/>
      <c r="J37" s="326"/>
      <c r="K37" s="326"/>
      <c r="L37" s="326"/>
      <c r="M37" s="326"/>
      <c r="N37" s="327"/>
      <c r="O37" s="340"/>
      <c r="P37" s="326"/>
      <c r="Q37" s="326"/>
      <c r="R37" s="340"/>
      <c r="S37" s="326"/>
      <c r="T37" s="326"/>
      <c r="U37" s="326"/>
      <c r="V37" s="326"/>
      <c r="W37" s="326"/>
    </row>
    <row r="38" spans="1:24" ht="24" customHeight="1" x14ac:dyDescent="0.2">
      <c r="B38" s="166" t="s">
        <v>112</v>
      </c>
      <c r="C38" s="337">
        <f>(910+15+375)*0.1</f>
        <v>130</v>
      </c>
      <c r="D38" s="337"/>
      <c r="E38" s="337"/>
      <c r="F38" s="337">
        <f>(910+15+375)*0.9</f>
        <v>1170</v>
      </c>
      <c r="G38" s="337"/>
      <c r="H38" s="337"/>
      <c r="I38" s="337">
        <v>15</v>
      </c>
      <c r="J38" s="337"/>
      <c r="K38" s="337"/>
      <c r="L38" s="337">
        <f>890*0.1+1</f>
        <v>90</v>
      </c>
      <c r="M38" s="337"/>
      <c r="N38" s="337"/>
      <c r="O38" s="337">
        <f>890*0.9-1</f>
        <v>800</v>
      </c>
      <c r="P38" s="337"/>
      <c r="Q38" s="337"/>
      <c r="R38" s="337">
        <v>360</v>
      </c>
      <c r="S38" s="337"/>
      <c r="T38" s="337"/>
      <c r="U38" s="337">
        <v>5</v>
      </c>
      <c r="V38" s="337"/>
      <c r="W38" s="367"/>
      <c r="X38" s="570"/>
    </row>
    <row r="39" spans="1:24" s="220" customFormat="1" ht="4.5" customHeight="1" x14ac:dyDescent="0.2">
      <c r="A39" s="502"/>
      <c r="B39" s="503"/>
      <c r="C39" s="502"/>
      <c r="D39" s="502"/>
      <c r="E39" s="502"/>
      <c r="F39" s="502"/>
      <c r="G39" s="502"/>
      <c r="H39" s="502"/>
      <c r="I39" s="502"/>
      <c r="J39" s="502"/>
      <c r="K39" s="502"/>
      <c r="L39" s="502"/>
      <c r="M39" s="502"/>
      <c r="N39" s="502"/>
      <c r="O39" s="502"/>
      <c r="P39" s="502"/>
      <c r="Q39" s="502"/>
      <c r="R39" s="502"/>
      <c r="S39" s="502"/>
      <c r="T39" s="502"/>
      <c r="U39" s="502"/>
      <c r="V39" s="502"/>
      <c r="W39" s="504"/>
    </row>
    <row r="40" spans="1:24" ht="22.5" customHeight="1" x14ac:dyDescent="0.2">
      <c r="B40" s="561" t="s">
        <v>5</v>
      </c>
      <c r="C40" s="348"/>
      <c r="D40" s="348"/>
      <c r="E40" s="348"/>
      <c r="F40" s="348"/>
      <c r="G40" s="348"/>
      <c r="H40" s="348"/>
      <c r="I40" s="330"/>
      <c r="J40" s="330"/>
      <c r="K40" s="330"/>
      <c r="L40" s="330"/>
      <c r="M40" s="330"/>
      <c r="N40" s="330"/>
      <c r="O40" s="330"/>
      <c r="P40" s="330"/>
      <c r="Q40" s="330"/>
      <c r="R40" s="330"/>
      <c r="S40" s="330"/>
      <c r="T40" s="330"/>
      <c r="U40" s="330"/>
      <c r="V40" s="330"/>
      <c r="W40" s="333"/>
    </row>
    <row r="41" spans="1:24" ht="24" customHeight="1" x14ac:dyDescent="0.2">
      <c r="B41" s="563" t="s">
        <v>113</v>
      </c>
      <c r="C41" s="323"/>
      <c r="D41" s="323"/>
      <c r="E41" s="323"/>
      <c r="F41" s="323"/>
      <c r="G41" s="323"/>
      <c r="H41" s="323"/>
      <c r="I41" s="323"/>
      <c r="J41" s="323"/>
      <c r="K41" s="323"/>
      <c r="L41" s="323"/>
      <c r="M41" s="323"/>
      <c r="N41" s="323"/>
      <c r="O41" s="323"/>
      <c r="P41" s="323"/>
      <c r="Q41" s="323"/>
      <c r="R41" s="323"/>
      <c r="S41" s="323"/>
      <c r="T41" s="323"/>
      <c r="U41" s="323"/>
      <c r="V41" s="323"/>
      <c r="W41" s="334"/>
    </row>
    <row r="42" spans="1:24" ht="24" customHeight="1" x14ac:dyDescent="0.2">
      <c r="B42" s="167" t="s">
        <v>114</v>
      </c>
      <c r="C42" s="335">
        <f>C41*C38</f>
        <v>0</v>
      </c>
      <c r="D42" s="335"/>
      <c r="E42" s="335"/>
      <c r="F42" s="335">
        <f>F41*F38</f>
        <v>0</v>
      </c>
      <c r="G42" s="335"/>
      <c r="H42" s="335"/>
      <c r="I42" s="335">
        <f>I41*I38</f>
        <v>0</v>
      </c>
      <c r="J42" s="335"/>
      <c r="K42" s="335"/>
      <c r="L42" s="335">
        <f>L41*L38</f>
        <v>0</v>
      </c>
      <c r="M42" s="335"/>
      <c r="N42" s="335"/>
      <c r="O42" s="335">
        <f>O41*O38</f>
        <v>0</v>
      </c>
      <c r="P42" s="335"/>
      <c r="Q42" s="335"/>
      <c r="R42" s="335">
        <f>R41*R38</f>
        <v>0</v>
      </c>
      <c r="S42" s="335"/>
      <c r="T42" s="335"/>
      <c r="U42" s="335">
        <f>U41*U38</f>
        <v>0</v>
      </c>
      <c r="V42" s="335"/>
      <c r="W42" s="336"/>
    </row>
    <row r="43" spans="1:24" ht="24" customHeight="1" x14ac:dyDescent="0.2">
      <c r="B43" s="167" t="s">
        <v>115</v>
      </c>
      <c r="C43" s="335">
        <f>C42*0.15</f>
        <v>0</v>
      </c>
      <c r="D43" s="335"/>
      <c r="E43" s="335"/>
      <c r="F43" s="335">
        <f>F42*0.15</f>
        <v>0</v>
      </c>
      <c r="G43" s="335"/>
      <c r="H43" s="335"/>
      <c r="I43" s="335">
        <f>I42*0.15</f>
        <v>0</v>
      </c>
      <c r="J43" s="335"/>
      <c r="K43" s="335"/>
      <c r="L43" s="335">
        <f>L42*0.15</f>
        <v>0</v>
      </c>
      <c r="M43" s="335"/>
      <c r="N43" s="335"/>
      <c r="O43" s="335">
        <f>O42*0.15</f>
        <v>0</v>
      </c>
      <c r="P43" s="335"/>
      <c r="Q43" s="335"/>
      <c r="R43" s="335">
        <f>R42*0.15</f>
        <v>0</v>
      </c>
      <c r="S43" s="335"/>
      <c r="T43" s="335"/>
      <c r="U43" s="335">
        <f>U42*0.15</f>
        <v>0</v>
      </c>
      <c r="V43" s="335"/>
      <c r="W43" s="336"/>
    </row>
    <row r="44" spans="1:24" ht="24" customHeight="1" x14ac:dyDescent="0.2">
      <c r="B44" s="168" t="s">
        <v>116</v>
      </c>
      <c r="C44" s="324">
        <f>C42+C43</f>
        <v>0</v>
      </c>
      <c r="D44" s="324"/>
      <c r="E44" s="324"/>
      <c r="F44" s="324">
        <f>F42+F43</f>
        <v>0</v>
      </c>
      <c r="G44" s="324"/>
      <c r="H44" s="324"/>
      <c r="I44" s="324">
        <f>I42+I43</f>
        <v>0</v>
      </c>
      <c r="J44" s="324"/>
      <c r="K44" s="324"/>
      <c r="L44" s="324">
        <f>L42+L43</f>
        <v>0</v>
      </c>
      <c r="M44" s="324"/>
      <c r="N44" s="324"/>
      <c r="O44" s="324">
        <f>O42+O43</f>
        <v>0</v>
      </c>
      <c r="P44" s="324"/>
      <c r="Q44" s="324"/>
      <c r="R44" s="324">
        <f>R42+R43</f>
        <v>0</v>
      </c>
      <c r="S44" s="324"/>
      <c r="T44" s="324"/>
      <c r="U44" s="324">
        <f>U42+U43</f>
        <v>0</v>
      </c>
      <c r="V44" s="324"/>
      <c r="W44" s="331"/>
    </row>
    <row r="45" spans="1:24" s="575" customFormat="1" ht="5.0999999999999996" customHeight="1" x14ac:dyDescent="0.2">
      <c r="A45" s="571"/>
      <c r="B45" s="572"/>
      <c r="C45" s="573"/>
      <c r="D45" s="573"/>
      <c r="E45" s="573"/>
      <c r="F45" s="573"/>
      <c r="G45" s="573"/>
      <c r="H45" s="573"/>
      <c r="I45" s="572"/>
      <c r="J45" s="574"/>
      <c r="K45" s="574"/>
      <c r="L45" s="573"/>
      <c r="M45" s="573"/>
      <c r="N45" s="573"/>
      <c r="O45" s="573"/>
      <c r="P45" s="573"/>
      <c r="Q45" s="573"/>
      <c r="R45" s="573"/>
      <c r="S45" s="573"/>
      <c r="T45" s="573"/>
      <c r="U45" s="573"/>
      <c r="V45" s="573"/>
      <c r="W45" s="573"/>
    </row>
    <row r="46" spans="1:24" s="575" customFormat="1" ht="24" customHeight="1" x14ac:dyDescent="0.2">
      <c r="A46" s="571"/>
      <c r="B46" s="171" t="s">
        <v>117</v>
      </c>
      <c r="C46" s="172" t="s">
        <v>118</v>
      </c>
      <c r="D46" s="173" t="s">
        <v>119</v>
      </c>
      <c r="E46" s="172" t="s">
        <v>120</v>
      </c>
      <c r="F46" s="172" t="s">
        <v>121</v>
      </c>
      <c r="G46" s="173" t="s">
        <v>119</v>
      </c>
      <c r="H46" s="172" t="s">
        <v>120</v>
      </c>
      <c r="I46" s="172" t="s">
        <v>122</v>
      </c>
      <c r="J46" s="173" t="s">
        <v>119</v>
      </c>
      <c r="K46" s="172" t="s">
        <v>120</v>
      </c>
      <c r="L46" s="172" t="s">
        <v>123</v>
      </c>
      <c r="M46" s="173" t="s">
        <v>119</v>
      </c>
      <c r="N46" s="172" t="s">
        <v>120</v>
      </c>
      <c r="O46" s="172" t="s">
        <v>124</v>
      </c>
      <c r="P46" s="173" t="s">
        <v>119</v>
      </c>
      <c r="Q46" s="172" t="s">
        <v>120</v>
      </c>
      <c r="R46" s="172" t="s">
        <v>125</v>
      </c>
      <c r="S46" s="173" t="s">
        <v>119</v>
      </c>
      <c r="T46" s="172" t="s">
        <v>120</v>
      </c>
      <c r="U46" s="172" t="s">
        <v>126</v>
      </c>
      <c r="V46" s="173" t="s">
        <v>119</v>
      </c>
      <c r="W46" s="174" t="s">
        <v>120</v>
      </c>
    </row>
    <row r="47" spans="1:24" ht="21" customHeight="1" x14ac:dyDescent="0.2">
      <c r="B47" s="352" t="s">
        <v>127</v>
      </c>
      <c r="C47" s="353" t="s">
        <v>128</v>
      </c>
      <c r="D47" s="350">
        <v>108</v>
      </c>
      <c r="E47" s="349"/>
      <c r="F47" s="353" t="s">
        <v>128</v>
      </c>
      <c r="G47" s="350">
        <v>972</v>
      </c>
      <c r="H47" s="349"/>
      <c r="I47" s="175"/>
      <c r="J47" s="176"/>
      <c r="K47" s="576"/>
      <c r="L47" s="175" t="s">
        <v>128</v>
      </c>
      <c r="M47" s="350">
        <v>1</v>
      </c>
      <c r="N47" s="351"/>
      <c r="O47" s="175" t="s">
        <v>128</v>
      </c>
      <c r="P47" s="350">
        <v>1</v>
      </c>
      <c r="Q47" s="351"/>
      <c r="R47" s="175" t="s">
        <v>128</v>
      </c>
      <c r="S47" s="350">
        <v>1</v>
      </c>
      <c r="T47" s="351"/>
      <c r="U47" s="175"/>
      <c r="V47" s="176"/>
      <c r="W47" s="577"/>
    </row>
    <row r="48" spans="1:24" ht="21" customHeight="1" x14ac:dyDescent="0.2">
      <c r="B48" s="352"/>
      <c r="C48" s="353"/>
      <c r="D48" s="350"/>
      <c r="E48" s="349"/>
      <c r="F48" s="353"/>
      <c r="G48" s="350"/>
      <c r="H48" s="349"/>
      <c r="I48" s="175"/>
      <c r="J48" s="176"/>
      <c r="K48" s="578"/>
      <c r="L48" s="177" t="s">
        <v>129</v>
      </c>
      <c r="M48" s="350"/>
      <c r="N48" s="351"/>
      <c r="O48" s="177" t="s">
        <v>129</v>
      </c>
      <c r="P48" s="350"/>
      <c r="Q48" s="351"/>
      <c r="R48" s="177" t="s">
        <v>129</v>
      </c>
      <c r="S48" s="350"/>
      <c r="T48" s="351"/>
      <c r="U48" s="175"/>
      <c r="V48" s="176"/>
      <c r="W48" s="577"/>
    </row>
    <row r="49" spans="1:23" s="575" customFormat="1" ht="19.5" customHeight="1" x14ac:dyDescent="0.2">
      <c r="A49" s="571"/>
      <c r="B49" s="352"/>
      <c r="C49" s="178" t="s">
        <v>130</v>
      </c>
      <c r="D49" s="179">
        <v>112</v>
      </c>
      <c r="E49" s="101"/>
      <c r="F49" s="178" t="s">
        <v>130</v>
      </c>
      <c r="G49" s="179">
        <f>1125-112</f>
        <v>1013</v>
      </c>
      <c r="H49" s="101"/>
      <c r="I49" s="178" t="s">
        <v>130</v>
      </c>
      <c r="J49" s="179">
        <v>15</v>
      </c>
      <c r="K49" s="100"/>
      <c r="L49" s="175" t="s">
        <v>130</v>
      </c>
      <c r="M49" s="179">
        <v>1</v>
      </c>
      <c r="N49" s="100"/>
      <c r="O49" s="175" t="s">
        <v>130</v>
      </c>
      <c r="P49" s="179">
        <v>1</v>
      </c>
      <c r="Q49" s="100"/>
      <c r="R49" s="175" t="s">
        <v>130</v>
      </c>
      <c r="S49" s="179">
        <v>1</v>
      </c>
      <c r="T49" s="100"/>
      <c r="U49" s="175"/>
      <c r="V49" s="179"/>
      <c r="W49" s="577"/>
    </row>
    <row r="50" spans="1:23" s="575" customFormat="1" ht="18.75" customHeight="1" x14ac:dyDescent="0.2">
      <c r="A50" s="571"/>
      <c r="B50" s="352"/>
      <c r="C50" s="178" t="s">
        <v>131</v>
      </c>
      <c r="D50" s="179">
        <v>1</v>
      </c>
      <c r="E50" s="101"/>
      <c r="F50" s="178" t="s">
        <v>131</v>
      </c>
      <c r="G50" s="179">
        <v>1</v>
      </c>
      <c r="H50" s="101"/>
      <c r="I50" s="178" t="s">
        <v>131</v>
      </c>
      <c r="J50" s="179">
        <v>1</v>
      </c>
      <c r="K50" s="100"/>
      <c r="L50" s="178" t="s">
        <v>131</v>
      </c>
      <c r="M50" s="179">
        <v>1</v>
      </c>
      <c r="N50" s="100"/>
      <c r="O50" s="178" t="s">
        <v>131</v>
      </c>
      <c r="P50" s="179">
        <v>1</v>
      </c>
      <c r="Q50" s="100"/>
      <c r="R50" s="178" t="s">
        <v>131</v>
      </c>
      <c r="S50" s="179">
        <v>1</v>
      </c>
      <c r="T50" s="100"/>
      <c r="U50" s="175"/>
      <c r="V50" s="179"/>
      <c r="W50" s="577"/>
    </row>
    <row r="51" spans="1:23" s="575" customFormat="1" ht="25.5" customHeight="1" x14ac:dyDescent="0.2">
      <c r="A51" s="571"/>
      <c r="B51" s="352"/>
      <c r="C51" s="175"/>
      <c r="D51" s="179"/>
      <c r="E51" s="579"/>
      <c r="F51" s="175"/>
      <c r="G51" s="179"/>
      <c r="H51" s="578"/>
      <c r="I51" s="175"/>
      <c r="J51" s="179"/>
      <c r="K51" s="580"/>
      <c r="L51" s="175"/>
      <c r="M51" s="179"/>
      <c r="N51" s="580"/>
      <c r="O51" s="175"/>
      <c r="P51" s="179"/>
      <c r="Q51" s="580"/>
      <c r="R51" s="175"/>
      <c r="S51" s="179"/>
      <c r="T51" s="580"/>
      <c r="U51" s="175" t="s">
        <v>132</v>
      </c>
      <c r="V51" s="179">
        <v>5</v>
      </c>
      <c r="W51" s="98"/>
    </row>
    <row r="52" spans="1:23" s="575" customFormat="1" ht="21" customHeight="1" x14ac:dyDescent="0.2">
      <c r="A52" s="571"/>
      <c r="B52" s="356" t="s">
        <v>133</v>
      </c>
      <c r="C52" s="178" t="s">
        <v>134</v>
      </c>
      <c r="D52" s="179">
        <v>1</v>
      </c>
      <c r="E52" s="99"/>
      <c r="F52" s="178" t="s">
        <v>134</v>
      </c>
      <c r="G52" s="179">
        <v>1</v>
      </c>
      <c r="H52" s="99"/>
      <c r="I52" s="175" t="s">
        <v>135</v>
      </c>
      <c r="J52" s="179">
        <v>1</v>
      </c>
      <c r="K52" s="100"/>
      <c r="L52" s="175" t="s">
        <v>136</v>
      </c>
      <c r="M52" s="179"/>
      <c r="N52" s="580"/>
      <c r="O52" s="175" t="s">
        <v>137</v>
      </c>
      <c r="P52" s="179"/>
      <c r="Q52" s="580"/>
      <c r="R52" s="175" t="s">
        <v>138</v>
      </c>
      <c r="S52" s="179">
        <v>1</v>
      </c>
      <c r="T52" s="100"/>
      <c r="U52" s="175"/>
      <c r="V52" s="179"/>
      <c r="W52" s="577"/>
    </row>
    <row r="53" spans="1:23" s="575" customFormat="1" ht="21" customHeight="1" x14ac:dyDescent="0.2">
      <c r="A53" s="571"/>
      <c r="B53" s="356"/>
      <c r="C53" s="175"/>
      <c r="D53" s="179"/>
      <c r="E53" s="578"/>
      <c r="F53" s="175"/>
      <c r="G53" s="179"/>
      <c r="H53" s="578"/>
      <c r="I53" s="175"/>
      <c r="J53" s="179"/>
      <c r="K53" s="580"/>
      <c r="L53" s="175"/>
      <c r="M53" s="179"/>
      <c r="N53" s="580"/>
      <c r="O53" s="175"/>
      <c r="P53" s="179"/>
      <c r="Q53" s="580"/>
      <c r="R53" s="175" t="s">
        <v>137</v>
      </c>
      <c r="S53" s="179">
        <v>1</v>
      </c>
      <c r="T53" s="100"/>
      <c r="U53" s="175"/>
      <c r="V53" s="179"/>
      <c r="W53" s="577"/>
    </row>
    <row r="54" spans="1:23" s="575" customFormat="1" ht="21" customHeight="1" x14ac:dyDescent="0.2">
      <c r="A54" s="571"/>
      <c r="B54" s="356"/>
      <c r="C54" s="178" t="s">
        <v>139</v>
      </c>
      <c r="D54" s="179">
        <v>1</v>
      </c>
      <c r="E54" s="99"/>
      <c r="F54" s="178" t="s">
        <v>139</v>
      </c>
      <c r="G54" s="179">
        <v>1</v>
      </c>
      <c r="H54" s="99"/>
      <c r="I54" s="175"/>
      <c r="J54" s="179"/>
      <c r="K54" s="580"/>
      <c r="L54" s="175"/>
      <c r="M54" s="179"/>
      <c r="N54" s="580"/>
      <c r="O54" s="175"/>
      <c r="P54" s="179"/>
      <c r="Q54" s="580"/>
      <c r="R54" s="175"/>
      <c r="S54" s="179"/>
      <c r="T54" s="580"/>
      <c r="U54" s="175"/>
      <c r="V54" s="179"/>
      <c r="W54" s="577"/>
    </row>
    <row r="55" spans="1:23" s="575" customFormat="1" ht="21" customHeight="1" x14ac:dyDescent="0.2">
      <c r="A55" s="571"/>
      <c r="B55" s="356"/>
      <c r="C55" s="178" t="s">
        <v>140</v>
      </c>
      <c r="D55" s="179">
        <v>1</v>
      </c>
      <c r="E55" s="99"/>
      <c r="F55" s="178" t="s">
        <v>140</v>
      </c>
      <c r="G55" s="179">
        <v>1</v>
      </c>
      <c r="H55" s="99"/>
      <c r="I55" s="178" t="s">
        <v>140</v>
      </c>
      <c r="J55" s="179">
        <v>1</v>
      </c>
      <c r="K55" s="100"/>
      <c r="L55" s="175" t="s">
        <v>141</v>
      </c>
      <c r="M55" s="179">
        <v>1</v>
      </c>
      <c r="N55" s="100"/>
      <c r="O55" s="175" t="s">
        <v>141</v>
      </c>
      <c r="P55" s="179">
        <v>1</v>
      </c>
      <c r="Q55" s="100"/>
      <c r="R55" s="175"/>
      <c r="S55" s="179"/>
      <c r="T55" s="580"/>
      <c r="U55" s="175"/>
      <c r="V55" s="179"/>
      <c r="W55" s="577"/>
    </row>
    <row r="56" spans="1:23" s="575" customFormat="1" ht="21" customHeight="1" x14ac:dyDescent="0.2">
      <c r="A56" s="571"/>
      <c r="B56" s="356"/>
      <c r="C56" s="178" t="s">
        <v>142</v>
      </c>
      <c r="D56" s="179">
        <v>1</v>
      </c>
      <c r="E56" s="99"/>
      <c r="F56" s="178" t="s">
        <v>142</v>
      </c>
      <c r="G56" s="179">
        <v>1</v>
      </c>
      <c r="H56" s="99"/>
      <c r="I56" s="175" t="s">
        <v>143</v>
      </c>
      <c r="J56" s="179">
        <v>1</v>
      </c>
      <c r="K56" s="100"/>
      <c r="L56" s="178" t="s">
        <v>140</v>
      </c>
      <c r="M56" s="179">
        <v>1</v>
      </c>
      <c r="N56" s="100"/>
      <c r="O56" s="178" t="s">
        <v>140</v>
      </c>
      <c r="P56" s="179">
        <v>1</v>
      </c>
      <c r="Q56" s="100"/>
      <c r="R56" s="175"/>
      <c r="S56" s="179"/>
      <c r="T56" s="580"/>
      <c r="U56" s="175"/>
      <c r="V56" s="179"/>
      <c r="W56" s="577"/>
    </row>
    <row r="57" spans="1:23" s="575" customFormat="1" ht="25.5" x14ac:dyDescent="0.2">
      <c r="A57" s="571"/>
      <c r="B57" s="356"/>
      <c r="C57" s="178" t="s">
        <v>49</v>
      </c>
      <c r="D57" s="179">
        <v>1</v>
      </c>
      <c r="E57" s="99"/>
      <c r="F57" s="178" t="s">
        <v>49</v>
      </c>
      <c r="G57" s="179">
        <v>1</v>
      </c>
      <c r="H57" s="99"/>
      <c r="I57" s="175" t="s">
        <v>144</v>
      </c>
      <c r="J57" s="179">
        <v>1</v>
      </c>
      <c r="K57" s="100"/>
      <c r="L57" s="175" t="s">
        <v>144</v>
      </c>
      <c r="M57" s="179">
        <v>1</v>
      </c>
      <c r="N57" s="100"/>
      <c r="O57" s="175" t="s">
        <v>144</v>
      </c>
      <c r="P57" s="179">
        <v>1</v>
      </c>
      <c r="Q57" s="100"/>
      <c r="R57" s="175" t="s">
        <v>144</v>
      </c>
      <c r="S57" s="179">
        <v>1</v>
      </c>
      <c r="T57" s="100"/>
      <c r="U57" s="175" t="s">
        <v>144</v>
      </c>
      <c r="V57" s="179">
        <v>1</v>
      </c>
      <c r="W57" s="100"/>
    </row>
    <row r="58" spans="1:23" s="575" customFormat="1" ht="25.5" x14ac:dyDescent="0.2">
      <c r="A58" s="571"/>
      <c r="B58" s="356"/>
      <c r="C58" s="178" t="s">
        <v>144</v>
      </c>
      <c r="D58" s="179">
        <v>1</v>
      </c>
      <c r="E58" s="99"/>
      <c r="F58" s="178" t="s">
        <v>144</v>
      </c>
      <c r="G58" s="179">
        <v>1</v>
      </c>
      <c r="H58" s="99"/>
      <c r="I58" s="175" t="s">
        <v>145</v>
      </c>
      <c r="J58" s="179">
        <v>1</v>
      </c>
      <c r="K58" s="100"/>
      <c r="L58" s="175" t="s">
        <v>145</v>
      </c>
      <c r="M58" s="179">
        <v>1</v>
      </c>
      <c r="N58" s="100"/>
      <c r="O58" s="175" t="s">
        <v>145</v>
      </c>
      <c r="P58" s="179">
        <v>1</v>
      </c>
      <c r="Q58" s="100"/>
      <c r="R58" s="175" t="s">
        <v>145</v>
      </c>
      <c r="S58" s="179">
        <v>1</v>
      </c>
      <c r="T58" s="100"/>
      <c r="U58" s="175" t="s">
        <v>145</v>
      </c>
      <c r="V58" s="179">
        <v>1</v>
      </c>
      <c r="W58" s="100"/>
    </row>
    <row r="59" spans="1:23" s="575" customFormat="1" ht="25.5" x14ac:dyDescent="0.2">
      <c r="A59" s="571"/>
      <c r="B59" s="356"/>
      <c r="C59" s="178" t="s">
        <v>145</v>
      </c>
      <c r="D59" s="179">
        <v>1</v>
      </c>
      <c r="E59" s="99"/>
      <c r="F59" s="178" t="s">
        <v>145</v>
      </c>
      <c r="G59" s="179">
        <v>1</v>
      </c>
      <c r="H59" s="99"/>
      <c r="I59" s="175" t="s">
        <v>146</v>
      </c>
      <c r="J59" s="179">
        <v>1</v>
      </c>
      <c r="K59" s="100"/>
      <c r="L59" s="175" t="s">
        <v>146</v>
      </c>
      <c r="M59" s="179">
        <v>1</v>
      </c>
      <c r="N59" s="100"/>
      <c r="O59" s="175" t="s">
        <v>146</v>
      </c>
      <c r="P59" s="179">
        <v>1</v>
      </c>
      <c r="Q59" s="100"/>
      <c r="R59" s="175" t="s">
        <v>146</v>
      </c>
      <c r="S59" s="179">
        <v>1</v>
      </c>
      <c r="T59" s="100"/>
      <c r="U59" s="175" t="s">
        <v>146</v>
      </c>
      <c r="V59" s="179">
        <v>1</v>
      </c>
      <c r="W59" s="100"/>
    </row>
    <row r="60" spans="1:23" s="575" customFormat="1" ht="21" customHeight="1" x14ac:dyDescent="0.2">
      <c r="A60" s="571"/>
      <c r="B60" s="356"/>
      <c r="C60" s="178" t="s">
        <v>146</v>
      </c>
      <c r="D60" s="179">
        <v>1</v>
      </c>
      <c r="E60" s="99"/>
      <c r="F60" s="178" t="s">
        <v>146</v>
      </c>
      <c r="G60" s="179">
        <v>1</v>
      </c>
      <c r="H60" s="99"/>
      <c r="I60" s="175" t="s">
        <v>147</v>
      </c>
      <c r="J60" s="179">
        <v>1</v>
      </c>
      <c r="K60" s="100"/>
      <c r="L60" s="175" t="s">
        <v>147</v>
      </c>
      <c r="M60" s="179">
        <v>1</v>
      </c>
      <c r="N60" s="100"/>
      <c r="O60" s="175" t="s">
        <v>147</v>
      </c>
      <c r="P60" s="179">
        <v>1</v>
      </c>
      <c r="Q60" s="100"/>
      <c r="R60" s="175" t="s">
        <v>147</v>
      </c>
      <c r="S60" s="179">
        <v>1</v>
      </c>
      <c r="T60" s="100"/>
      <c r="U60" s="175" t="s">
        <v>147</v>
      </c>
      <c r="V60" s="179">
        <v>1</v>
      </c>
      <c r="W60" s="100"/>
    </row>
    <row r="61" spans="1:23" s="575" customFormat="1" ht="21" customHeight="1" x14ac:dyDescent="0.2">
      <c r="A61" s="571"/>
      <c r="B61" s="356"/>
      <c r="C61" s="178" t="s">
        <v>147</v>
      </c>
      <c r="D61" s="179">
        <v>1</v>
      </c>
      <c r="E61" s="99"/>
      <c r="F61" s="178" t="s">
        <v>147</v>
      </c>
      <c r="G61" s="179">
        <v>1</v>
      </c>
      <c r="H61" s="99"/>
      <c r="I61" s="175" t="s">
        <v>148</v>
      </c>
      <c r="J61" s="179"/>
      <c r="K61" s="100"/>
      <c r="L61" s="175" t="s">
        <v>148</v>
      </c>
      <c r="M61" s="179">
        <v>1</v>
      </c>
      <c r="N61" s="100"/>
      <c r="O61" s="175" t="s">
        <v>148</v>
      </c>
      <c r="P61" s="179">
        <v>1</v>
      </c>
      <c r="Q61" s="100"/>
      <c r="R61" s="175"/>
      <c r="S61" s="176"/>
      <c r="T61" s="580"/>
      <c r="U61" s="175" t="s">
        <v>148</v>
      </c>
      <c r="V61" s="179">
        <v>1</v>
      </c>
      <c r="W61" s="100"/>
    </row>
    <row r="62" spans="1:23" s="575" customFormat="1" ht="21" customHeight="1" x14ac:dyDescent="0.2">
      <c r="A62" s="571"/>
      <c r="B62" s="356"/>
      <c r="C62" s="178" t="s">
        <v>149</v>
      </c>
      <c r="D62" s="179">
        <v>1</v>
      </c>
      <c r="E62" s="99"/>
      <c r="F62" s="178" t="s">
        <v>149</v>
      </c>
      <c r="G62" s="179">
        <v>1</v>
      </c>
      <c r="H62" s="99"/>
      <c r="I62" s="178" t="s">
        <v>150</v>
      </c>
      <c r="J62" s="179">
        <v>1</v>
      </c>
      <c r="K62" s="100"/>
      <c r="L62" s="175"/>
      <c r="M62" s="179"/>
      <c r="N62" s="100"/>
      <c r="O62" s="175"/>
      <c r="P62" s="179"/>
      <c r="Q62" s="581"/>
      <c r="R62" s="175"/>
      <c r="S62" s="176"/>
      <c r="T62" s="580"/>
      <c r="U62" s="175"/>
      <c r="V62" s="179"/>
      <c r="W62" s="577"/>
    </row>
    <row r="63" spans="1:23" s="575" customFormat="1" ht="21" customHeight="1" x14ac:dyDescent="0.2">
      <c r="A63" s="571"/>
      <c r="B63" s="356"/>
      <c r="C63" s="178" t="s">
        <v>148</v>
      </c>
      <c r="D63" s="179">
        <v>1</v>
      </c>
      <c r="E63" s="99"/>
      <c r="F63" s="178" t="s">
        <v>148</v>
      </c>
      <c r="G63" s="179">
        <v>1</v>
      </c>
      <c r="H63" s="99"/>
      <c r="I63" s="175"/>
      <c r="J63" s="179"/>
      <c r="K63" s="578"/>
      <c r="L63" s="175" t="s">
        <v>151</v>
      </c>
      <c r="M63" s="179">
        <v>1</v>
      </c>
      <c r="N63" s="100"/>
      <c r="O63" s="175" t="s">
        <v>151</v>
      </c>
      <c r="P63" s="179">
        <v>1</v>
      </c>
      <c r="Q63" s="100"/>
      <c r="R63" s="175"/>
      <c r="S63" s="176"/>
      <c r="T63" s="580"/>
      <c r="U63" s="175"/>
      <c r="V63" s="176"/>
      <c r="W63" s="577"/>
    </row>
    <row r="64" spans="1:23" s="575" customFormat="1" ht="25.5" x14ac:dyDescent="0.2">
      <c r="A64" s="571"/>
      <c r="B64" s="356"/>
      <c r="C64" s="178" t="s">
        <v>152</v>
      </c>
      <c r="D64" s="179">
        <v>1</v>
      </c>
      <c r="E64" s="99"/>
      <c r="F64" s="178" t="s">
        <v>152</v>
      </c>
      <c r="G64" s="179">
        <v>1</v>
      </c>
      <c r="H64" s="99"/>
      <c r="I64" s="175"/>
      <c r="J64" s="179"/>
      <c r="K64" s="578"/>
      <c r="L64" s="175"/>
      <c r="M64" s="176"/>
      <c r="N64" s="578"/>
      <c r="O64" s="175"/>
      <c r="P64" s="179"/>
      <c r="Q64" s="578"/>
      <c r="R64" s="175"/>
      <c r="S64" s="176"/>
      <c r="T64" s="580"/>
      <c r="U64" s="175"/>
      <c r="V64" s="176"/>
      <c r="W64" s="577"/>
    </row>
    <row r="65" spans="1:28" s="575" customFormat="1" ht="25.5" x14ac:dyDescent="0.2">
      <c r="A65" s="571"/>
      <c r="B65" s="356"/>
      <c r="C65" s="178" t="s">
        <v>153</v>
      </c>
      <c r="D65" s="179">
        <v>1</v>
      </c>
      <c r="E65" s="99"/>
      <c r="F65" s="178" t="s">
        <v>153</v>
      </c>
      <c r="G65" s="179">
        <v>1</v>
      </c>
      <c r="H65" s="99"/>
      <c r="I65" s="175"/>
      <c r="J65" s="179"/>
      <c r="K65" s="578"/>
      <c r="L65" s="175"/>
      <c r="M65" s="176"/>
      <c r="N65" s="578"/>
      <c r="O65" s="175"/>
      <c r="P65" s="176"/>
      <c r="Q65" s="578"/>
      <c r="R65" s="175"/>
      <c r="S65" s="176"/>
      <c r="T65" s="578"/>
      <c r="U65" s="175"/>
      <c r="V65" s="176"/>
      <c r="W65" s="577"/>
    </row>
    <row r="66" spans="1:28" s="575" customFormat="1" ht="25.5" x14ac:dyDescent="0.2">
      <c r="A66" s="571"/>
      <c r="B66" s="356"/>
      <c r="C66" s="178" t="s">
        <v>154</v>
      </c>
      <c r="D66" s="179">
        <v>1</v>
      </c>
      <c r="E66" s="99"/>
      <c r="F66" s="178" t="s">
        <v>154</v>
      </c>
      <c r="G66" s="179">
        <v>1</v>
      </c>
      <c r="H66" s="99"/>
      <c r="I66" s="175"/>
      <c r="J66" s="179"/>
      <c r="K66" s="578"/>
      <c r="L66" s="175"/>
      <c r="M66" s="176"/>
      <c r="N66" s="576"/>
      <c r="O66" s="175"/>
      <c r="P66" s="176"/>
      <c r="Q66" s="576"/>
      <c r="R66" s="175"/>
      <c r="S66" s="176"/>
      <c r="T66" s="578"/>
      <c r="U66" s="175"/>
      <c r="V66" s="176"/>
      <c r="W66" s="577"/>
    </row>
    <row r="67" spans="1:28" s="575" customFormat="1" ht="20.25" customHeight="1" x14ac:dyDescent="0.2">
      <c r="A67" s="571"/>
      <c r="B67" s="356"/>
      <c r="C67" s="178" t="s">
        <v>155</v>
      </c>
      <c r="D67" s="179">
        <v>1</v>
      </c>
      <c r="E67" s="99"/>
      <c r="F67" s="178" t="s">
        <v>155</v>
      </c>
      <c r="G67" s="179">
        <v>1</v>
      </c>
      <c r="H67" s="99"/>
      <c r="I67" s="175"/>
      <c r="J67" s="176"/>
      <c r="K67" s="578"/>
      <c r="L67" s="175"/>
      <c r="M67" s="176"/>
      <c r="N67" s="576"/>
      <c r="O67" s="175"/>
      <c r="P67" s="176"/>
      <c r="Q67" s="576"/>
      <c r="R67" s="175"/>
      <c r="S67" s="176"/>
      <c r="T67" s="578"/>
      <c r="U67" s="175"/>
      <c r="V67" s="176"/>
      <c r="W67" s="577"/>
    </row>
    <row r="68" spans="1:28" s="575" customFormat="1" ht="20.25" customHeight="1" x14ac:dyDescent="0.2">
      <c r="A68" s="571"/>
      <c r="B68" s="356"/>
      <c r="C68" s="178" t="s">
        <v>83</v>
      </c>
      <c r="D68" s="179">
        <v>1</v>
      </c>
      <c r="E68" s="99"/>
      <c r="F68" s="178" t="s">
        <v>83</v>
      </c>
      <c r="G68" s="179">
        <v>1</v>
      </c>
      <c r="H68" s="99"/>
      <c r="I68" s="175"/>
      <c r="J68" s="176"/>
      <c r="K68" s="578"/>
      <c r="L68" s="175"/>
      <c r="M68" s="176"/>
      <c r="N68" s="576"/>
      <c r="O68" s="175"/>
      <c r="P68" s="176"/>
      <c r="Q68" s="576"/>
      <c r="R68" s="175"/>
      <c r="S68" s="176"/>
      <c r="T68" s="578"/>
      <c r="U68" s="175"/>
      <c r="V68" s="176"/>
      <c r="W68" s="577"/>
    </row>
    <row r="69" spans="1:28" s="575" customFormat="1" ht="20.25" customHeight="1" x14ac:dyDescent="0.2">
      <c r="A69" s="571"/>
      <c r="B69" s="357"/>
      <c r="C69" s="180" t="s">
        <v>156</v>
      </c>
      <c r="D69" s="181">
        <v>1</v>
      </c>
      <c r="E69" s="99"/>
      <c r="F69" s="180" t="s">
        <v>156</v>
      </c>
      <c r="G69" s="181">
        <v>1</v>
      </c>
      <c r="H69" s="99"/>
      <c r="I69" s="182"/>
      <c r="J69" s="183"/>
      <c r="K69" s="582"/>
      <c r="L69" s="182"/>
      <c r="M69" s="183"/>
      <c r="N69" s="583"/>
      <c r="O69" s="182"/>
      <c r="P69" s="183"/>
      <c r="Q69" s="583"/>
      <c r="R69" s="182"/>
      <c r="S69" s="183"/>
      <c r="T69" s="582"/>
      <c r="U69" s="182"/>
      <c r="V69" s="183"/>
      <c r="W69" s="584"/>
    </row>
    <row r="70" spans="1:28" s="575" customFormat="1" ht="21.75" customHeight="1" x14ac:dyDescent="0.2">
      <c r="A70" s="571"/>
      <c r="B70" s="363" t="s">
        <v>157</v>
      </c>
      <c r="C70" s="364"/>
      <c r="D70" s="364"/>
      <c r="E70" s="184">
        <f>D47*E47+D49*E49+D50*E50+D52*E52+D54*E54+D55*E55+D56*E56+D57*E57+D58*E58+D59*E59+D60*E60+D61*E61+D62*E62+D63*E63+D64*E64+D65*E65+D66*E66+D67*E67+D68*E68+D69*E69</f>
        <v>0</v>
      </c>
      <c r="F70" s="185"/>
      <c r="G70" s="185"/>
      <c r="H70" s="186">
        <f>G47*H47+G49*H49+G50*H50+G52*H52+G54*H54+G55*H55+G56*H56+G57*H57+G58*H58+G59*H59+G60*H60+G61*H61+G62*H62+G63*H63+G64*H64+G65*H65+G66*H66+G67*H67+G68*H68+G69*H69</f>
        <v>0</v>
      </c>
      <c r="I70" s="185"/>
      <c r="J70" s="185"/>
      <c r="K70" s="186">
        <f>J49*K49+J50*K50+J52*K52+J55*K55+J56*K56+J57*K57+J58*K58+J59*K59+J60*K60+J61*K61+J62*K62</f>
        <v>0</v>
      </c>
      <c r="L70" s="185"/>
      <c r="M70" s="185"/>
      <c r="N70" s="186">
        <f>M47*N47+M49*N49+M50*N50+M55*N55+M56*N56+M57*N57+M58*N58+M59*N59+M60*N60+M61*N61+M63*N63</f>
        <v>0</v>
      </c>
      <c r="O70" s="185"/>
      <c r="P70" s="185"/>
      <c r="Q70" s="186">
        <f>P47*Q47+P49*Q49+P50*Q50+P55*Q55+P56*Q56+P57*Q57+P58*Q58+P59*Q59+P60*Q60+P61*Q61+P63*Q63</f>
        <v>0</v>
      </c>
      <c r="R70" s="185"/>
      <c r="S70" s="185"/>
      <c r="T70" s="186">
        <f>S47*T47+S49*T49+S50*T50+S52*T52+S53*T53+S57*T57+S58*T58+S59*T59+S60*T60</f>
        <v>0</v>
      </c>
      <c r="U70" s="185"/>
      <c r="V70" s="185"/>
      <c r="W70" s="186">
        <f>V51*W51+V57*W57+V58*W58+V59*W59+V60*W60+V61*W61</f>
        <v>0</v>
      </c>
    </row>
    <row r="71" spans="1:28" s="575" customFormat="1" ht="21.75" customHeight="1" x14ac:dyDescent="0.2">
      <c r="A71" s="571"/>
      <c r="B71" s="365" t="s">
        <v>158</v>
      </c>
      <c r="C71" s="366"/>
      <c r="D71" s="366"/>
      <c r="E71" s="187">
        <f>E70*0.15</f>
        <v>0</v>
      </c>
      <c r="F71" s="185"/>
      <c r="G71" s="185"/>
      <c r="H71" s="188">
        <f>H70*0.15</f>
        <v>0</v>
      </c>
      <c r="I71" s="185"/>
      <c r="J71" s="185"/>
      <c r="K71" s="188">
        <f>K70*0.15</f>
        <v>0</v>
      </c>
      <c r="L71" s="185"/>
      <c r="M71" s="185"/>
      <c r="N71" s="188">
        <f>N70*0.15</f>
        <v>0</v>
      </c>
      <c r="O71" s="185"/>
      <c r="P71" s="185"/>
      <c r="Q71" s="188">
        <f>Q70*0.15</f>
        <v>0</v>
      </c>
      <c r="R71" s="185"/>
      <c r="S71" s="185"/>
      <c r="T71" s="188">
        <f>T70*0.15</f>
        <v>0</v>
      </c>
      <c r="U71" s="185"/>
      <c r="V71" s="185"/>
      <c r="W71" s="188">
        <f>W70*0.15</f>
        <v>0</v>
      </c>
    </row>
    <row r="72" spans="1:28" s="575" customFormat="1" ht="21.75" customHeight="1" x14ac:dyDescent="0.2">
      <c r="A72" s="571"/>
      <c r="B72" s="361" t="s">
        <v>159</v>
      </c>
      <c r="C72" s="362"/>
      <c r="D72" s="362"/>
      <c r="E72" s="189">
        <f>E70+E71</f>
        <v>0</v>
      </c>
      <c r="F72" s="185"/>
      <c r="G72" s="185"/>
      <c r="H72" s="190">
        <f>H70+H71</f>
        <v>0</v>
      </c>
      <c r="I72" s="185"/>
      <c r="J72" s="185"/>
      <c r="K72" s="190">
        <f>K70+K71</f>
        <v>0</v>
      </c>
      <c r="L72" s="185"/>
      <c r="M72" s="185"/>
      <c r="N72" s="190">
        <f>N70+N71</f>
        <v>0</v>
      </c>
      <c r="O72" s="185"/>
      <c r="P72" s="185"/>
      <c r="Q72" s="190">
        <f>Q70+Q71</f>
        <v>0</v>
      </c>
      <c r="R72" s="185"/>
      <c r="S72" s="185"/>
      <c r="T72" s="190">
        <f>T70+T71</f>
        <v>0</v>
      </c>
      <c r="U72" s="185"/>
      <c r="V72" s="185"/>
      <c r="W72" s="190">
        <f>W70+W71</f>
        <v>0</v>
      </c>
    </row>
    <row r="73" spans="1:28" s="586" customFormat="1" ht="21.75" customHeight="1" x14ac:dyDescent="0.2">
      <c r="A73" s="585"/>
      <c r="B73" s="191"/>
      <c r="C73" s="191"/>
      <c r="D73" s="192"/>
      <c r="E73" s="193"/>
      <c r="F73" s="194"/>
      <c r="G73" s="194"/>
      <c r="H73" s="193"/>
      <c r="I73" s="194"/>
      <c r="J73" s="194"/>
      <c r="K73" s="193"/>
      <c r="L73" s="194"/>
      <c r="M73" s="194"/>
      <c r="N73" s="193"/>
      <c r="O73" s="194"/>
      <c r="P73" s="194"/>
      <c r="Q73" s="193"/>
      <c r="R73" s="194"/>
      <c r="S73" s="194"/>
      <c r="T73" s="193"/>
      <c r="U73" s="194"/>
      <c r="V73" s="194"/>
      <c r="W73" s="193"/>
      <c r="Y73" s="575"/>
      <c r="Z73" s="575"/>
      <c r="AA73" s="575"/>
      <c r="AB73" s="575"/>
    </row>
    <row r="74" spans="1:28" s="575" customFormat="1" ht="21.75" customHeight="1" x14ac:dyDescent="0.2">
      <c r="A74" s="571"/>
      <c r="B74" s="363" t="s">
        <v>160</v>
      </c>
      <c r="C74" s="364"/>
      <c r="D74" s="364"/>
      <c r="E74" s="184">
        <f>C44</f>
        <v>0</v>
      </c>
      <c r="F74" s="185"/>
      <c r="G74" s="185"/>
      <c r="H74" s="186">
        <f>F44</f>
        <v>0</v>
      </c>
      <c r="I74" s="185"/>
      <c r="J74" s="185"/>
      <c r="K74" s="186">
        <f>I44</f>
        <v>0</v>
      </c>
      <c r="L74" s="185"/>
      <c r="M74" s="185"/>
      <c r="N74" s="186">
        <f>L44</f>
        <v>0</v>
      </c>
      <c r="O74" s="185"/>
      <c r="P74" s="185"/>
      <c r="Q74" s="186">
        <f>O44</f>
        <v>0</v>
      </c>
      <c r="R74" s="185"/>
      <c r="S74" s="185"/>
      <c r="T74" s="186">
        <f>R44</f>
        <v>0</v>
      </c>
      <c r="U74" s="185"/>
      <c r="V74" s="185"/>
      <c r="W74" s="186">
        <f>U44</f>
        <v>0</v>
      </c>
    </row>
    <row r="75" spans="1:28" s="575" customFormat="1" ht="21.75" customHeight="1" x14ac:dyDescent="0.2">
      <c r="A75" s="571"/>
      <c r="B75" s="361" t="s">
        <v>161</v>
      </c>
      <c r="C75" s="362"/>
      <c r="D75" s="362"/>
      <c r="E75" s="189">
        <f>E74+E72</f>
        <v>0</v>
      </c>
      <c r="F75" s="185"/>
      <c r="G75" s="185"/>
      <c r="H75" s="190">
        <f>H74+H72</f>
        <v>0</v>
      </c>
      <c r="I75" s="185"/>
      <c r="J75" s="185"/>
      <c r="K75" s="190">
        <f>K74+K72</f>
        <v>0</v>
      </c>
      <c r="L75" s="185"/>
      <c r="M75" s="185"/>
      <c r="N75" s="190">
        <f>N74+N72</f>
        <v>0</v>
      </c>
      <c r="O75" s="185"/>
      <c r="P75" s="185"/>
      <c r="Q75" s="190">
        <f>Q74+Q72</f>
        <v>0</v>
      </c>
      <c r="R75" s="185"/>
      <c r="S75" s="185"/>
      <c r="T75" s="190">
        <f>T74+T72</f>
        <v>0</v>
      </c>
      <c r="U75" s="185"/>
      <c r="V75" s="185"/>
      <c r="W75" s="190">
        <f>W74+W72</f>
        <v>0</v>
      </c>
    </row>
    <row r="76" spans="1:28" s="586" customFormat="1" ht="3" customHeight="1" x14ac:dyDescent="0.2">
      <c r="A76" s="585"/>
      <c r="B76" s="195"/>
      <c r="C76" s="195"/>
      <c r="D76" s="192"/>
      <c r="E76" s="193"/>
      <c r="F76" s="195"/>
      <c r="G76" s="195"/>
      <c r="H76" s="195"/>
      <c r="I76" s="195"/>
      <c r="J76" s="195"/>
      <c r="K76" s="195"/>
      <c r="L76" s="195"/>
      <c r="M76" s="195"/>
      <c r="N76" s="195"/>
      <c r="O76" s="194"/>
      <c r="P76" s="194"/>
      <c r="Q76" s="195"/>
      <c r="R76" s="195"/>
      <c r="S76" s="195"/>
      <c r="T76" s="195"/>
      <c r="U76" s="195"/>
      <c r="V76" s="195"/>
      <c r="W76" s="195"/>
      <c r="Y76" s="575"/>
      <c r="Z76" s="575"/>
      <c r="AA76" s="575"/>
      <c r="AB76" s="575"/>
    </row>
    <row r="77" spans="1:28" s="575" customFormat="1" ht="4.5" customHeight="1" x14ac:dyDescent="0.2">
      <c r="A77" s="587"/>
      <c r="B77" s="196"/>
      <c r="C77" s="196"/>
      <c r="D77" s="197"/>
      <c r="E77" s="198"/>
      <c r="F77" s="199"/>
      <c r="G77" s="199"/>
      <c r="H77" s="199"/>
      <c r="I77" s="199"/>
      <c r="J77" s="199"/>
      <c r="K77" s="199"/>
      <c r="L77" s="199"/>
      <c r="M77" s="199"/>
      <c r="N77" s="199"/>
      <c r="O77" s="199"/>
      <c r="P77" s="199"/>
      <c r="Q77" s="199"/>
      <c r="R77" s="199"/>
      <c r="S77" s="199"/>
      <c r="T77" s="199"/>
      <c r="U77" s="199"/>
      <c r="V77" s="199"/>
      <c r="W77" s="199"/>
    </row>
    <row r="78" spans="1:28" ht="4.5" customHeight="1" x14ac:dyDescent="0.2">
      <c r="A78" s="571"/>
      <c r="B78" s="169"/>
      <c r="C78" s="200"/>
      <c r="D78" s="201"/>
      <c r="E78" s="202"/>
      <c r="F78" s="200"/>
      <c r="G78" s="202"/>
      <c r="H78" s="202"/>
      <c r="I78" s="200"/>
      <c r="J78" s="200"/>
      <c r="K78" s="169"/>
      <c r="L78" s="199"/>
      <c r="M78" s="199"/>
      <c r="N78" s="199"/>
      <c r="O78" s="169"/>
      <c r="P78" s="202"/>
      <c r="Q78" s="202"/>
      <c r="R78" s="203"/>
      <c r="S78" s="204"/>
      <c r="T78" s="204"/>
      <c r="U78" s="200"/>
      <c r="V78" s="169"/>
      <c r="W78" s="169"/>
      <c r="Y78" s="575"/>
      <c r="Z78" s="575"/>
      <c r="AA78" s="575"/>
      <c r="AB78" s="575"/>
    </row>
    <row r="79" spans="1:28" s="208" customFormat="1" ht="53.25" customHeight="1" x14ac:dyDescent="0.2">
      <c r="A79" s="588"/>
      <c r="B79" s="354" t="s">
        <v>375</v>
      </c>
      <c r="C79" s="355"/>
      <c r="D79" s="355"/>
      <c r="E79" s="355"/>
      <c r="F79" s="355"/>
      <c r="G79" s="355"/>
      <c r="H79" s="205"/>
      <c r="I79" s="205"/>
      <c r="J79" s="205"/>
      <c r="K79" s="205"/>
      <c r="L79" s="205"/>
      <c r="M79" s="205"/>
      <c r="N79" s="205"/>
      <c r="O79" s="205"/>
      <c r="P79" s="205"/>
      <c r="Q79" s="205"/>
      <c r="R79" s="205"/>
      <c r="S79" s="205"/>
      <c r="T79" s="205"/>
      <c r="U79" s="205"/>
      <c r="V79" s="205"/>
      <c r="W79" s="206"/>
      <c r="Y79" s="575"/>
      <c r="Z79" s="575"/>
      <c r="AA79" s="575"/>
      <c r="AB79" s="575"/>
    </row>
    <row r="80" spans="1:28" ht="36" customHeight="1" x14ac:dyDescent="0.2">
      <c r="A80" s="571"/>
      <c r="B80" s="354" t="s">
        <v>363</v>
      </c>
      <c r="C80" s="355"/>
      <c r="D80" s="355"/>
      <c r="E80" s="355"/>
      <c r="F80" s="355"/>
      <c r="G80" s="170"/>
      <c r="H80" s="170"/>
      <c r="I80" s="169"/>
      <c r="J80" s="169"/>
      <c r="K80" s="169"/>
      <c r="L80" s="169"/>
      <c r="M80" s="202"/>
      <c r="N80" s="202"/>
      <c r="O80" s="169"/>
      <c r="P80" s="202"/>
      <c r="Q80" s="202"/>
      <c r="R80" s="203"/>
      <c r="S80" s="207"/>
      <c r="T80" s="207"/>
      <c r="U80" s="200"/>
      <c r="V80" s="169"/>
      <c r="W80" s="169"/>
    </row>
    <row r="81" spans="2:20" ht="36.75" customHeight="1" x14ac:dyDescent="0.25">
      <c r="B81" s="557" t="s">
        <v>19</v>
      </c>
      <c r="C81" s="558"/>
      <c r="D81" s="559"/>
      <c r="E81" s="557" t="s">
        <v>20</v>
      </c>
      <c r="F81" s="559"/>
      <c r="G81" s="502"/>
      <c r="H81" s="502"/>
      <c r="I81" s="589"/>
      <c r="J81" s="589"/>
      <c r="K81" s="589"/>
      <c r="L81" s="589"/>
      <c r="M81" s="589"/>
      <c r="N81" s="589"/>
      <c r="O81" s="589"/>
      <c r="P81" s="589"/>
      <c r="Q81" s="589"/>
      <c r="R81" s="589"/>
      <c r="S81" s="589"/>
      <c r="T81" s="589"/>
    </row>
    <row r="82" spans="2:20" x14ac:dyDescent="0.2">
      <c r="B82" s="571"/>
      <c r="D82" s="590"/>
      <c r="E82" s="560"/>
      <c r="G82" s="560"/>
      <c r="H82" s="560"/>
      <c r="I82" s="589"/>
      <c r="J82" s="589"/>
      <c r="K82" s="589"/>
      <c r="L82" s="589"/>
      <c r="M82" s="589"/>
      <c r="N82" s="589"/>
      <c r="O82" s="589"/>
      <c r="P82" s="589"/>
      <c r="Q82" s="589"/>
      <c r="R82" s="589"/>
      <c r="S82" s="589"/>
    </row>
    <row r="83" spans="2:20" x14ac:dyDescent="0.2">
      <c r="D83" s="590"/>
      <c r="E83" s="560"/>
      <c r="G83" s="560"/>
      <c r="H83" s="560"/>
      <c r="I83" s="589"/>
      <c r="J83" s="589"/>
      <c r="K83" s="589"/>
      <c r="L83" s="589"/>
      <c r="M83" s="589"/>
      <c r="N83" s="589"/>
      <c r="O83" s="589"/>
      <c r="P83" s="589"/>
      <c r="Q83" s="589"/>
      <c r="R83" s="589"/>
      <c r="S83" s="589"/>
    </row>
    <row r="84" spans="2:20" x14ac:dyDescent="0.2">
      <c r="B84" s="571"/>
      <c r="D84" s="590"/>
      <c r="E84" s="560"/>
      <c r="G84" s="560"/>
      <c r="H84" s="560"/>
      <c r="M84" s="560"/>
      <c r="N84" s="560"/>
      <c r="P84" s="560"/>
      <c r="Q84" s="560"/>
    </row>
    <row r="85" spans="2:20" x14ac:dyDescent="0.2">
      <c r="D85" s="590"/>
      <c r="E85" s="560"/>
      <c r="G85" s="560"/>
      <c r="H85" s="560"/>
      <c r="M85" s="560"/>
      <c r="N85" s="560"/>
      <c r="P85" s="560"/>
      <c r="Q85" s="560"/>
    </row>
  </sheetData>
  <sheetProtection algorithmName="SHA-512" hashValue="V6EuOjA9Uq5BL7Rx4j8KwhRlmFr3EnIY8+4ka5teh8H7HtCrEmLWWv/vkdaA8th7GO6ROwR1dfroN+G9rxnc1Q==" saltValue="gYAHihtS8V9VDFJM0IwKYQ==" spinCount="100000" sheet="1" selectLockedCells="1"/>
  <mergeCells count="320">
    <mergeCell ref="B2:W2"/>
    <mergeCell ref="B75:D75"/>
    <mergeCell ref="B74:D74"/>
    <mergeCell ref="B72:D72"/>
    <mergeCell ref="B71:D71"/>
    <mergeCell ref="B70:D70"/>
    <mergeCell ref="I38:K38"/>
    <mergeCell ref="R38:T38"/>
    <mergeCell ref="U38:W38"/>
    <mergeCell ref="C4:E4"/>
    <mergeCell ref="C5:E5"/>
    <mergeCell ref="C6:E6"/>
    <mergeCell ref="C7:E7"/>
    <mergeCell ref="C13:E13"/>
    <mergeCell ref="C3:E3"/>
    <mergeCell ref="C26:E26"/>
    <mergeCell ref="C27:E27"/>
    <mergeCell ref="C28:E28"/>
    <mergeCell ref="C29:E29"/>
    <mergeCell ref="C30:E30"/>
    <mergeCell ref="C31:E31"/>
    <mergeCell ref="C20:E20"/>
    <mergeCell ref="C21:E21"/>
    <mergeCell ref="C25:E25"/>
    <mergeCell ref="C14:E14"/>
    <mergeCell ref="C15:E15"/>
    <mergeCell ref="S47:S48"/>
    <mergeCell ref="T47:T48"/>
    <mergeCell ref="B52:B69"/>
    <mergeCell ref="C41:E41"/>
    <mergeCell ref="C42:E42"/>
    <mergeCell ref="C43:E43"/>
    <mergeCell ref="C32:E32"/>
    <mergeCell ref="C33:E33"/>
    <mergeCell ref="C34:E34"/>
    <mergeCell ref="C35:E35"/>
    <mergeCell ref="C36:E36"/>
    <mergeCell ref="F33:H33"/>
    <mergeCell ref="F34:H34"/>
    <mergeCell ref="F35:H35"/>
    <mergeCell ref="F36:H36"/>
    <mergeCell ref="F37:H37"/>
    <mergeCell ref="F40:H40"/>
    <mergeCell ref="F42:H42"/>
    <mergeCell ref="F43:H43"/>
    <mergeCell ref="R18:T18"/>
    <mergeCell ref="R14:T14"/>
    <mergeCell ref="I31:K31"/>
    <mergeCell ref="E81:F81"/>
    <mergeCell ref="H47:H48"/>
    <mergeCell ref="M47:M48"/>
    <mergeCell ref="N47:N48"/>
    <mergeCell ref="P47:P48"/>
    <mergeCell ref="Q47:Q48"/>
    <mergeCell ref="B47:B51"/>
    <mergeCell ref="C47:C48"/>
    <mergeCell ref="D47:D48"/>
    <mergeCell ref="E47:E48"/>
    <mergeCell ref="F47:F48"/>
    <mergeCell ref="G47:G48"/>
    <mergeCell ref="B81:D81"/>
    <mergeCell ref="B79:G79"/>
    <mergeCell ref="B80:F80"/>
    <mergeCell ref="F3:H3"/>
    <mergeCell ref="F4:H4"/>
    <mergeCell ref="F5:H5"/>
    <mergeCell ref="F6:H6"/>
    <mergeCell ref="F7:H7"/>
    <mergeCell ref="F8:H8"/>
    <mergeCell ref="C40:E40"/>
    <mergeCell ref="C38:E38"/>
    <mergeCell ref="F38:H38"/>
    <mergeCell ref="C16:E16"/>
    <mergeCell ref="C17:E17"/>
    <mergeCell ref="C18:E18"/>
    <mergeCell ref="C19:E19"/>
    <mergeCell ref="C8:E8"/>
    <mergeCell ref="C9:E9"/>
    <mergeCell ref="C10:E10"/>
    <mergeCell ref="C11:E11"/>
    <mergeCell ref="C12:E12"/>
    <mergeCell ref="F30:H30"/>
    <mergeCell ref="F31:H31"/>
    <mergeCell ref="F32:H32"/>
    <mergeCell ref="C22:E22"/>
    <mergeCell ref="C23:E23"/>
    <mergeCell ref="C24:E24"/>
    <mergeCell ref="I3:K3"/>
    <mergeCell ref="L3:N3"/>
    <mergeCell ref="I4:K4"/>
    <mergeCell ref="I5:K5"/>
    <mergeCell ref="I6:K6"/>
    <mergeCell ref="I7:K7"/>
    <mergeCell ref="F27:H27"/>
    <mergeCell ref="F28:H28"/>
    <mergeCell ref="F29:H29"/>
    <mergeCell ref="F21:H21"/>
    <mergeCell ref="F22:H22"/>
    <mergeCell ref="F23:H23"/>
    <mergeCell ref="F24:H24"/>
    <mergeCell ref="F25:H25"/>
    <mergeCell ref="F26:H26"/>
    <mergeCell ref="F15:H15"/>
    <mergeCell ref="F16:H16"/>
    <mergeCell ref="F17:H17"/>
    <mergeCell ref="F18:H18"/>
    <mergeCell ref="F19:H19"/>
    <mergeCell ref="F20:H20"/>
    <mergeCell ref="F9:H9"/>
    <mergeCell ref="F10:H10"/>
    <mergeCell ref="F11:H11"/>
    <mergeCell ref="U7:W7"/>
    <mergeCell ref="U8:W8"/>
    <mergeCell ref="U9:W9"/>
    <mergeCell ref="U10:W10"/>
    <mergeCell ref="U11:W11"/>
    <mergeCell ref="U12:W12"/>
    <mergeCell ref="O3:Q3"/>
    <mergeCell ref="R3:T3"/>
    <mergeCell ref="U3:W3"/>
    <mergeCell ref="U4:W4"/>
    <mergeCell ref="U5:W5"/>
    <mergeCell ref="U6:W6"/>
    <mergeCell ref="R4:T4"/>
    <mergeCell ref="R5:T5"/>
    <mergeCell ref="R6:T6"/>
    <mergeCell ref="O4:Q4"/>
    <mergeCell ref="R7:T7"/>
    <mergeCell ref="R12:T12"/>
    <mergeCell ref="R11:T11"/>
    <mergeCell ref="R10:T10"/>
    <mergeCell ref="R9:T9"/>
    <mergeCell ref="R8:T8"/>
    <mergeCell ref="O5:Q5"/>
    <mergeCell ref="O6:Q6"/>
    <mergeCell ref="U19:W19"/>
    <mergeCell ref="U20:W20"/>
    <mergeCell ref="U21:W21"/>
    <mergeCell ref="U22:W22"/>
    <mergeCell ref="U23:W23"/>
    <mergeCell ref="U24:W24"/>
    <mergeCell ref="U13:W13"/>
    <mergeCell ref="U14:W14"/>
    <mergeCell ref="U15:W15"/>
    <mergeCell ref="U16:W16"/>
    <mergeCell ref="U17:W17"/>
    <mergeCell ref="U18:W18"/>
    <mergeCell ref="U31:W31"/>
    <mergeCell ref="U32:W32"/>
    <mergeCell ref="U33:W33"/>
    <mergeCell ref="U34:W34"/>
    <mergeCell ref="U35:W35"/>
    <mergeCell ref="U36:W36"/>
    <mergeCell ref="U25:W25"/>
    <mergeCell ref="U26:W26"/>
    <mergeCell ref="U27:W27"/>
    <mergeCell ref="U28:W28"/>
    <mergeCell ref="U29:W29"/>
    <mergeCell ref="U30:W30"/>
    <mergeCell ref="I32:K32"/>
    <mergeCell ref="I33:K33"/>
    <mergeCell ref="I13:K13"/>
    <mergeCell ref="O26:Q26"/>
    <mergeCell ref="O27:Q27"/>
    <mergeCell ref="O28:Q28"/>
    <mergeCell ref="R22:T22"/>
    <mergeCell ref="R21:T21"/>
    <mergeCell ref="R20:T20"/>
    <mergeCell ref="R19:T19"/>
    <mergeCell ref="R30:T30"/>
    <mergeCell ref="R29:T29"/>
    <mergeCell ref="R28:T28"/>
    <mergeCell ref="R27:T27"/>
    <mergeCell ref="R26:T26"/>
    <mergeCell ref="R25:T25"/>
    <mergeCell ref="I23:K23"/>
    <mergeCell ref="I24:K24"/>
    <mergeCell ref="R24:T24"/>
    <mergeCell ref="R23:T23"/>
    <mergeCell ref="R17:T17"/>
    <mergeCell ref="R16:T16"/>
    <mergeCell ref="R15:T15"/>
    <mergeCell ref="R13:T13"/>
    <mergeCell ref="O7:Q7"/>
    <mergeCell ref="O8:Q8"/>
    <mergeCell ref="O9:Q9"/>
    <mergeCell ref="O10:Q10"/>
    <mergeCell ref="I20:K20"/>
    <mergeCell ref="I21:K21"/>
    <mergeCell ref="I22:K22"/>
    <mergeCell ref="I14:K14"/>
    <mergeCell ref="I15:K15"/>
    <mergeCell ref="I16:K16"/>
    <mergeCell ref="I17:K17"/>
    <mergeCell ref="I18:K18"/>
    <mergeCell ref="I19:K19"/>
    <mergeCell ref="I8:K8"/>
    <mergeCell ref="I9:K9"/>
    <mergeCell ref="O17:Q17"/>
    <mergeCell ref="I10:K10"/>
    <mergeCell ref="I11:K11"/>
    <mergeCell ref="I12:K12"/>
    <mergeCell ref="F12:H12"/>
    <mergeCell ref="F13:H13"/>
    <mergeCell ref="F14:H14"/>
    <mergeCell ref="O23:Q23"/>
    <mergeCell ref="O24:Q24"/>
    <mergeCell ref="O25:Q25"/>
    <mergeCell ref="O18:Q18"/>
    <mergeCell ref="O19:Q19"/>
    <mergeCell ref="O20:Q20"/>
    <mergeCell ref="O21:Q21"/>
    <mergeCell ref="O22:Q22"/>
    <mergeCell ref="O15:Q15"/>
    <mergeCell ref="O16:Q16"/>
    <mergeCell ref="L22:N22"/>
    <mergeCell ref="L21:N21"/>
    <mergeCell ref="L20:N20"/>
    <mergeCell ref="L19:N19"/>
    <mergeCell ref="L18:N18"/>
    <mergeCell ref="L24:N24"/>
    <mergeCell ref="O29:Q29"/>
    <mergeCell ref="O30:Q30"/>
    <mergeCell ref="O31:Q31"/>
    <mergeCell ref="O32:Q32"/>
    <mergeCell ref="O33:Q33"/>
    <mergeCell ref="O34:Q34"/>
    <mergeCell ref="O11:Q11"/>
    <mergeCell ref="O12:Q12"/>
    <mergeCell ref="O13:Q13"/>
    <mergeCell ref="O14:Q14"/>
    <mergeCell ref="R36:T36"/>
    <mergeCell ref="R35:T35"/>
    <mergeCell ref="R34:T34"/>
    <mergeCell ref="R33:T33"/>
    <mergeCell ref="R32:T32"/>
    <mergeCell ref="R31:T31"/>
    <mergeCell ref="L40:N40"/>
    <mergeCell ref="O40:Q40"/>
    <mergeCell ref="R37:T37"/>
    <mergeCell ref="R40:T40"/>
    <mergeCell ref="O37:Q37"/>
    <mergeCell ref="O35:Q35"/>
    <mergeCell ref="O36:Q36"/>
    <mergeCell ref="L35:N35"/>
    <mergeCell ref="L34:N34"/>
    <mergeCell ref="L33:N33"/>
    <mergeCell ref="R45:T45"/>
    <mergeCell ref="O45:Q45"/>
    <mergeCell ref="R44:T44"/>
    <mergeCell ref="L45:N45"/>
    <mergeCell ref="L43:N43"/>
    <mergeCell ref="R41:T41"/>
    <mergeCell ref="R42:T42"/>
    <mergeCell ref="R43:T43"/>
    <mergeCell ref="O41:Q41"/>
    <mergeCell ref="O42:Q42"/>
    <mergeCell ref="O43:Q43"/>
    <mergeCell ref="L4:N4"/>
    <mergeCell ref="L5:N5"/>
    <mergeCell ref="L6:N6"/>
    <mergeCell ref="L7:N7"/>
    <mergeCell ref="L17:N17"/>
    <mergeCell ref="L16:N16"/>
    <mergeCell ref="L15:N15"/>
    <mergeCell ref="L14:N14"/>
    <mergeCell ref="L13:N13"/>
    <mergeCell ref="L12:N12"/>
    <mergeCell ref="L9:N9"/>
    <mergeCell ref="L8:N8"/>
    <mergeCell ref="L11:N11"/>
    <mergeCell ref="L10:N10"/>
    <mergeCell ref="U44:W44"/>
    <mergeCell ref="U45:W45"/>
    <mergeCell ref="B7:B8"/>
    <mergeCell ref="B16:B18"/>
    <mergeCell ref="B22:B27"/>
    <mergeCell ref="U37:W37"/>
    <mergeCell ref="U40:W40"/>
    <mergeCell ref="U41:W41"/>
    <mergeCell ref="U42:W42"/>
    <mergeCell ref="U43:W43"/>
    <mergeCell ref="I41:K41"/>
    <mergeCell ref="I42:K42"/>
    <mergeCell ref="I43:K43"/>
    <mergeCell ref="I44:K44"/>
    <mergeCell ref="L44:N44"/>
    <mergeCell ref="O38:Q38"/>
    <mergeCell ref="L38:N38"/>
    <mergeCell ref="O44:Q44"/>
    <mergeCell ref="C37:E37"/>
    <mergeCell ref="L30:N30"/>
    <mergeCell ref="L42:N42"/>
    <mergeCell ref="L41:N41"/>
    <mergeCell ref="L23:N23"/>
    <mergeCell ref="C44:E44"/>
    <mergeCell ref="C45:E45"/>
    <mergeCell ref="F41:H41"/>
    <mergeCell ref="F44:H44"/>
    <mergeCell ref="F45:H45"/>
    <mergeCell ref="L28:N28"/>
    <mergeCell ref="L27:N27"/>
    <mergeCell ref="L26:N26"/>
    <mergeCell ref="L25:N25"/>
    <mergeCell ref="L37:N37"/>
    <mergeCell ref="L36:N36"/>
    <mergeCell ref="L32:N32"/>
    <mergeCell ref="L31:N31"/>
    <mergeCell ref="I25:K25"/>
    <mergeCell ref="I40:K40"/>
    <mergeCell ref="I34:K34"/>
    <mergeCell ref="I35:K35"/>
    <mergeCell ref="I36:K36"/>
    <mergeCell ref="I26:K26"/>
    <mergeCell ref="I27:K27"/>
    <mergeCell ref="I28:K28"/>
    <mergeCell ref="I29:K29"/>
    <mergeCell ref="I30:K30"/>
    <mergeCell ref="I37:K37"/>
    <mergeCell ref="L29:N29"/>
  </mergeCells>
  <pageMargins left="0.7" right="0.7" top="0.75" bottom="0.75" header="0.3" footer="0.3"/>
  <pageSetup paperSize="9" scale="48" fitToWidth="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FF90F-0F1F-4E18-AD21-95AB7FDAC49A}">
  <sheetPr>
    <pageSetUpPr fitToPage="1"/>
  </sheetPr>
  <dimension ref="A1:AI99"/>
  <sheetViews>
    <sheetView showGridLines="0" zoomScale="98" zoomScaleNormal="98" zoomScaleSheetLayoutView="85" workbookViewId="0">
      <selection activeCell="A8" sqref="A8"/>
    </sheetView>
  </sheetViews>
  <sheetFormatPr defaultRowHeight="12.75" x14ac:dyDescent="0.2"/>
  <cols>
    <col min="1" max="1" width="0.85546875" style="591" customWidth="1"/>
    <col min="2" max="2" width="33.7109375" style="592" customWidth="1"/>
    <col min="3" max="3" width="38.7109375" style="305" customWidth="1"/>
    <col min="4" max="4" width="11.85546875" style="593" customWidth="1"/>
    <col min="5" max="5" width="18.42578125" style="594" customWidth="1"/>
    <col min="6" max="6" width="38" style="305" customWidth="1"/>
    <col min="7" max="7" width="11.7109375" style="593" customWidth="1"/>
    <col min="8" max="8" width="18.42578125" style="594" customWidth="1"/>
    <col min="9" max="9" width="38.42578125" style="305" customWidth="1"/>
    <col min="10" max="10" width="11.7109375" style="593" customWidth="1"/>
    <col min="11" max="11" width="18.42578125" style="594" customWidth="1"/>
    <col min="12" max="12" width="38.42578125" style="305" customWidth="1"/>
    <col min="13" max="13" width="11.140625" style="593" customWidth="1"/>
    <col min="14" max="14" width="18.42578125" style="594" customWidth="1"/>
    <col min="15" max="15" width="37.7109375" style="305" customWidth="1"/>
    <col min="16" max="16" width="11.5703125" style="593" customWidth="1"/>
    <col min="17" max="17" width="18.42578125" style="594" customWidth="1"/>
    <col min="18" max="18" width="9.140625" style="591"/>
    <col min="19" max="19" width="27.7109375" style="591" customWidth="1"/>
    <col min="20" max="20" width="9.140625" style="591"/>
    <col min="21" max="21" width="27.7109375" style="591" customWidth="1"/>
    <col min="22" max="22" width="16.28515625" style="591" bestFit="1" customWidth="1"/>
    <col min="23" max="16384" width="9.140625" style="591"/>
  </cols>
  <sheetData>
    <row r="1" spans="2:35" ht="5.0999999999999996" customHeight="1" x14ac:dyDescent="0.2">
      <c r="B1" s="221"/>
      <c r="C1" s="222"/>
      <c r="D1" s="223"/>
      <c r="E1" s="224"/>
      <c r="F1" s="222"/>
      <c r="G1" s="223"/>
      <c r="H1" s="224"/>
      <c r="I1" s="222"/>
      <c r="J1" s="223"/>
      <c r="K1" s="224"/>
      <c r="L1" s="222"/>
      <c r="M1" s="223"/>
      <c r="N1" s="224"/>
      <c r="O1" s="222"/>
      <c r="P1" s="223"/>
      <c r="Q1" s="224"/>
    </row>
    <row r="2" spans="2:35" ht="80.25" customHeight="1" x14ac:dyDescent="0.2">
      <c r="B2" s="402" t="s">
        <v>382</v>
      </c>
      <c r="C2" s="403"/>
      <c r="D2" s="403"/>
      <c r="E2" s="403"/>
      <c r="F2" s="403"/>
      <c r="G2" s="403"/>
      <c r="H2" s="403"/>
      <c r="I2" s="403"/>
      <c r="J2" s="403"/>
      <c r="K2" s="403"/>
      <c r="L2" s="403"/>
      <c r="M2" s="403"/>
      <c r="N2" s="403"/>
      <c r="O2" s="403"/>
      <c r="P2" s="403"/>
      <c r="Q2" s="404"/>
      <c r="R2" s="220"/>
      <c r="S2" s="220"/>
      <c r="T2" s="220"/>
      <c r="U2" s="220"/>
      <c r="V2" s="220"/>
      <c r="W2" s="220"/>
      <c r="X2" s="220"/>
      <c r="Y2" s="220"/>
      <c r="Z2" s="220"/>
      <c r="AA2" s="220"/>
      <c r="AB2" s="220"/>
      <c r="AC2" s="220"/>
      <c r="AD2" s="220"/>
      <c r="AE2" s="220"/>
      <c r="AF2" s="220"/>
      <c r="AG2" s="220"/>
      <c r="AH2" s="220"/>
      <c r="AI2" s="220"/>
    </row>
    <row r="3" spans="2:35" s="595" customFormat="1" ht="24" customHeight="1" x14ac:dyDescent="0.2">
      <c r="B3" s="225"/>
      <c r="C3" s="421" t="s">
        <v>162</v>
      </c>
      <c r="D3" s="421"/>
      <c r="E3" s="421"/>
      <c r="F3" s="421" t="s">
        <v>163</v>
      </c>
      <c r="G3" s="421"/>
      <c r="H3" s="421"/>
      <c r="I3" s="421" t="s">
        <v>164</v>
      </c>
      <c r="J3" s="421"/>
      <c r="K3" s="421"/>
      <c r="L3" s="421" t="s">
        <v>165</v>
      </c>
      <c r="M3" s="421"/>
      <c r="N3" s="421"/>
      <c r="O3" s="421" t="s">
        <v>166</v>
      </c>
      <c r="P3" s="421"/>
      <c r="Q3" s="422"/>
      <c r="R3" s="596"/>
      <c r="S3" s="596"/>
      <c r="T3" s="596"/>
      <c r="U3" s="596"/>
      <c r="V3" s="596"/>
      <c r="W3" s="596"/>
      <c r="X3" s="596"/>
      <c r="Y3" s="596"/>
      <c r="Z3" s="596"/>
      <c r="AA3" s="596"/>
      <c r="AB3" s="596"/>
      <c r="AC3" s="596"/>
      <c r="AD3" s="596"/>
      <c r="AE3" s="596"/>
      <c r="AF3" s="596"/>
      <c r="AG3" s="596"/>
      <c r="AH3" s="596"/>
      <c r="AI3" s="596"/>
    </row>
    <row r="4" spans="2:35" s="208" customFormat="1" ht="19.5" customHeight="1" x14ac:dyDescent="0.2">
      <c r="B4" s="226" t="s">
        <v>167</v>
      </c>
      <c r="C4" s="399" t="s">
        <v>168</v>
      </c>
      <c r="D4" s="399"/>
      <c r="E4" s="399"/>
      <c r="F4" s="399" t="s">
        <v>168</v>
      </c>
      <c r="G4" s="399"/>
      <c r="H4" s="399"/>
      <c r="I4" s="399" t="s">
        <v>168</v>
      </c>
      <c r="J4" s="399"/>
      <c r="K4" s="399"/>
      <c r="L4" s="399" t="s">
        <v>169</v>
      </c>
      <c r="M4" s="399"/>
      <c r="N4" s="399"/>
      <c r="O4" s="399" t="s">
        <v>169</v>
      </c>
      <c r="P4" s="399"/>
      <c r="Q4" s="400"/>
      <c r="R4" s="220"/>
      <c r="S4" s="220"/>
      <c r="T4" s="220"/>
      <c r="U4" s="220"/>
      <c r="V4" s="220"/>
      <c r="W4" s="220"/>
      <c r="X4" s="220"/>
      <c r="Y4" s="220"/>
      <c r="Z4" s="220"/>
      <c r="AA4" s="220"/>
      <c r="AB4" s="220"/>
      <c r="AC4" s="220"/>
      <c r="AD4" s="220"/>
      <c r="AE4" s="220"/>
      <c r="AF4" s="220"/>
      <c r="AG4" s="220"/>
      <c r="AH4" s="220"/>
      <c r="AI4" s="220"/>
    </row>
    <row r="5" spans="2:35" s="208" customFormat="1" ht="19.5" customHeight="1" x14ac:dyDescent="0.2">
      <c r="B5" s="227" t="s">
        <v>39</v>
      </c>
      <c r="C5" s="394" t="s">
        <v>40</v>
      </c>
      <c r="D5" s="394"/>
      <c r="E5" s="394"/>
      <c r="F5" s="394" t="s">
        <v>40</v>
      </c>
      <c r="G5" s="394"/>
      <c r="H5" s="394"/>
      <c r="I5" s="394" t="s">
        <v>41</v>
      </c>
      <c r="J5" s="394"/>
      <c r="K5" s="394"/>
      <c r="L5" s="394" t="s">
        <v>40</v>
      </c>
      <c r="M5" s="394"/>
      <c r="N5" s="394"/>
      <c r="O5" s="394" t="s">
        <v>41</v>
      </c>
      <c r="P5" s="394"/>
      <c r="Q5" s="395"/>
      <c r="R5" s="220"/>
      <c r="S5" s="220"/>
      <c r="T5" s="220"/>
      <c r="U5" s="220"/>
      <c r="V5" s="220"/>
      <c r="W5" s="220"/>
      <c r="X5" s="220"/>
      <c r="Y5" s="220"/>
      <c r="Z5" s="220"/>
      <c r="AA5" s="220"/>
      <c r="AB5" s="220"/>
      <c r="AC5" s="220"/>
      <c r="AD5" s="220"/>
      <c r="AE5" s="220"/>
      <c r="AF5" s="220"/>
      <c r="AG5" s="220"/>
      <c r="AH5" s="220"/>
      <c r="AI5" s="220"/>
    </row>
    <row r="6" spans="2:35" s="208" customFormat="1" ht="19.5" customHeight="1" x14ac:dyDescent="0.2">
      <c r="B6" s="227" t="s">
        <v>42</v>
      </c>
      <c r="C6" s="394" t="s">
        <v>170</v>
      </c>
      <c r="D6" s="394"/>
      <c r="E6" s="394"/>
      <c r="F6" s="394" t="s">
        <v>43</v>
      </c>
      <c r="G6" s="394"/>
      <c r="H6" s="394"/>
      <c r="I6" s="394" t="s">
        <v>44</v>
      </c>
      <c r="J6" s="394"/>
      <c r="K6" s="394"/>
      <c r="L6" s="394" t="s">
        <v>43</v>
      </c>
      <c r="M6" s="394"/>
      <c r="N6" s="394"/>
      <c r="O6" s="394" t="s">
        <v>44</v>
      </c>
      <c r="P6" s="394"/>
      <c r="Q6" s="395"/>
      <c r="R6" s="220"/>
      <c r="S6" s="220"/>
      <c r="T6" s="220"/>
      <c r="U6" s="220"/>
      <c r="V6" s="220"/>
      <c r="W6" s="220"/>
      <c r="X6" s="220"/>
      <c r="Y6" s="220"/>
      <c r="Z6" s="220"/>
      <c r="AA6" s="220"/>
      <c r="AB6" s="220"/>
      <c r="AC6" s="220"/>
      <c r="AD6" s="220"/>
      <c r="AE6" s="220"/>
      <c r="AF6" s="220"/>
      <c r="AG6" s="220"/>
      <c r="AH6" s="220"/>
      <c r="AI6" s="220"/>
    </row>
    <row r="7" spans="2:35" s="208" customFormat="1" ht="19.5" customHeight="1" x14ac:dyDescent="0.2">
      <c r="B7" s="227" t="s">
        <v>47</v>
      </c>
      <c r="C7" s="394" t="s">
        <v>171</v>
      </c>
      <c r="D7" s="394"/>
      <c r="E7" s="394"/>
      <c r="F7" s="394" t="s">
        <v>48</v>
      </c>
      <c r="G7" s="394"/>
      <c r="H7" s="394"/>
      <c r="I7" s="394" t="s">
        <v>48</v>
      </c>
      <c r="J7" s="394"/>
      <c r="K7" s="394"/>
      <c r="L7" s="394" t="s">
        <v>48</v>
      </c>
      <c r="M7" s="394"/>
      <c r="N7" s="394"/>
      <c r="O7" s="394" t="s">
        <v>48</v>
      </c>
      <c r="P7" s="394"/>
      <c r="Q7" s="395"/>
      <c r="R7" s="220"/>
      <c r="S7" s="220"/>
      <c r="T7" s="220"/>
      <c r="U7" s="220"/>
      <c r="V7" s="220"/>
      <c r="W7" s="220"/>
      <c r="X7" s="220"/>
      <c r="Y7" s="220"/>
      <c r="Z7" s="220"/>
      <c r="AA7" s="220"/>
      <c r="AB7" s="220"/>
      <c r="AC7" s="220"/>
      <c r="AD7" s="220"/>
      <c r="AE7" s="220"/>
      <c r="AF7" s="220"/>
      <c r="AG7" s="220"/>
      <c r="AH7" s="220"/>
      <c r="AI7" s="220"/>
    </row>
    <row r="8" spans="2:35" s="208" customFormat="1" ht="19.5" customHeight="1" x14ac:dyDescent="0.2">
      <c r="B8" s="227" t="s">
        <v>52</v>
      </c>
      <c r="C8" s="394" t="s">
        <v>172</v>
      </c>
      <c r="D8" s="394"/>
      <c r="E8" s="394"/>
      <c r="F8" s="394" t="s">
        <v>172</v>
      </c>
      <c r="G8" s="394"/>
      <c r="H8" s="394"/>
      <c r="I8" s="394" t="s">
        <v>172</v>
      </c>
      <c r="J8" s="394"/>
      <c r="K8" s="394"/>
      <c r="L8" s="394" t="s">
        <v>172</v>
      </c>
      <c r="M8" s="394"/>
      <c r="N8" s="394"/>
      <c r="O8" s="394" t="s">
        <v>172</v>
      </c>
      <c r="P8" s="394"/>
      <c r="Q8" s="395"/>
      <c r="R8" s="220"/>
      <c r="S8" s="220"/>
      <c r="T8" s="220"/>
      <c r="U8" s="220"/>
      <c r="V8" s="220"/>
      <c r="W8" s="220"/>
      <c r="X8" s="220"/>
      <c r="Y8" s="220"/>
      <c r="Z8" s="220"/>
      <c r="AA8" s="220"/>
      <c r="AB8" s="220"/>
      <c r="AC8" s="220"/>
      <c r="AD8" s="220"/>
      <c r="AE8" s="220"/>
      <c r="AF8" s="220"/>
      <c r="AG8" s="220"/>
      <c r="AH8" s="220"/>
      <c r="AI8" s="220"/>
    </row>
    <row r="9" spans="2:35" s="208" customFormat="1" ht="19.5" customHeight="1" x14ac:dyDescent="0.2">
      <c r="B9" s="227" t="s">
        <v>173</v>
      </c>
      <c r="C9" s="394" t="s">
        <v>174</v>
      </c>
      <c r="D9" s="394"/>
      <c r="E9" s="394"/>
      <c r="F9" s="394" t="s">
        <v>174</v>
      </c>
      <c r="G9" s="394"/>
      <c r="H9" s="394"/>
      <c r="I9" s="394" t="s">
        <v>174</v>
      </c>
      <c r="J9" s="394"/>
      <c r="K9" s="394"/>
      <c r="L9" s="394" t="s">
        <v>174</v>
      </c>
      <c r="M9" s="394"/>
      <c r="N9" s="394"/>
      <c r="O9" s="394" t="s">
        <v>174</v>
      </c>
      <c r="P9" s="394"/>
      <c r="Q9" s="395"/>
      <c r="R9" s="220"/>
      <c r="S9" s="220"/>
      <c r="T9" s="220"/>
      <c r="U9" s="220"/>
      <c r="V9" s="220"/>
      <c r="W9" s="220"/>
      <c r="X9" s="220"/>
      <c r="Y9" s="220"/>
      <c r="Z9" s="220"/>
      <c r="AA9" s="220"/>
      <c r="AB9" s="220"/>
      <c r="AC9" s="220"/>
      <c r="AD9" s="220"/>
      <c r="AE9" s="220"/>
      <c r="AF9" s="220"/>
      <c r="AG9" s="220"/>
      <c r="AH9" s="220"/>
      <c r="AI9" s="220"/>
    </row>
    <row r="10" spans="2:35" s="208" customFormat="1" ht="19.5" customHeight="1" x14ac:dyDescent="0.2">
      <c r="B10" s="227" t="s">
        <v>54</v>
      </c>
      <c r="C10" s="394" t="s">
        <v>175</v>
      </c>
      <c r="D10" s="394"/>
      <c r="E10" s="394"/>
      <c r="F10" s="394" t="s">
        <v>175</v>
      </c>
      <c r="G10" s="394"/>
      <c r="H10" s="394"/>
      <c r="I10" s="394" t="s">
        <v>175</v>
      </c>
      <c r="J10" s="394"/>
      <c r="K10" s="394"/>
      <c r="L10" s="394" t="s">
        <v>175</v>
      </c>
      <c r="M10" s="394"/>
      <c r="N10" s="394"/>
      <c r="O10" s="394" t="s">
        <v>175</v>
      </c>
      <c r="P10" s="394"/>
      <c r="Q10" s="395"/>
      <c r="R10" s="220"/>
      <c r="S10" s="220"/>
      <c r="T10" s="220"/>
      <c r="U10" s="220"/>
      <c r="V10" s="220"/>
      <c r="W10" s="220"/>
      <c r="X10" s="220"/>
      <c r="Y10" s="220"/>
      <c r="Z10" s="220"/>
      <c r="AA10" s="220"/>
      <c r="AB10" s="220"/>
      <c r="AC10" s="220"/>
      <c r="AD10" s="220"/>
      <c r="AE10" s="220"/>
      <c r="AF10" s="220"/>
      <c r="AG10" s="220"/>
      <c r="AH10" s="220"/>
      <c r="AI10" s="220"/>
    </row>
    <row r="11" spans="2:35" s="208" customFormat="1" ht="19.5" customHeight="1" x14ac:dyDescent="0.2">
      <c r="B11" s="227" t="s">
        <v>56</v>
      </c>
      <c r="C11" s="394" t="s">
        <v>58</v>
      </c>
      <c r="D11" s="394"/>
      <c r="E11" s="394"/>
      <c r="F11" s="394" t="s">
        <v>57</v>
      </c>
      <c r="G11" s="394"/>
      <c r="H11" s="394"/>
      <c r="I11" s="394" t="s">
        <v>57</v>
      </c>
      <c r="J11" s="394"/>
      <c r="K11" s="394"/>
      <c r="L11" s="394" t="s">
        <v>57</v>
      </c>
      <c r="M11" s="394"/>
      <c r="N11" s="394"/>
      <c r="O11" s="394" t="s">
        <v>57</v>
      </c>
      <c r="P11" s="394"/>
      <c r="Q11" s="395"/>
      <c r="R11" s="220"/>
      <c r="S11" s="220"/>
      <c r="T11" s="220"/>
      <c r="U11" s="220"/>
      <c r="V11" s="220"/>
      <c r="W11" s="220"/>
      <c r="X11" s="220"/>
      <c r="Y11" s="220"/>
      <c r="Z11" s="220"/>
      <c r="AA11" s="220"/>
      <c r="AB11" s="220"/>
      <c r="AC11" s="220"/>
      <c r="AD11" s="220"/>
      <c r="AE11" s="220"/>
      <c r="AF11" s="220"/>
      <c r="AG11" s="220"/>
      <c r="AH11" s="220"/>
      <c r="AI11" s="220"/>
    </row>
    <row r="12" spans="2:35" s="208" customFormat="1" ht="19.5" customHeight="1" x14ac:dyDescent="0.2">
      <c r="B12" s="227" t="s">
        <v>60</v>
      </c>
      <c r="C12" s="394" t="s">
        <v>176</v>
      </c>
      <c r="D12" s="394"/>
      <c r="E12" s="394"/>
      <c r="F12" s="394" t="s">
        <v>176</v>
      </c>
      <c r="G12" s="394"/>
      <c r="H12" s="394"/>
      <c r="I12" s="394" t="s">
        <v>176</v>
      </c>
      <c r="J12" s="394"/>
      <c r="K12" s="394"/>
      <c r="L12" s="394" t="s">
        <v>176</v>
      </c>
      <c r="M12" s="394"/>
      <c r="N12" s="394"/>
      <c r="O12" s="394" t="s">
        <v>176</v>
      </c>
      <c r="P12" s="394"/>
      <c r="Q12" s="395"/>
      <c r="R12" s="220"/>
      <c r="S12" s="220"/>
      <c r="T12" s="220"/>
      <c r="U12" s="220"/>
      <c r="V12" s="220"/>
      <c r="W12" s="220"/>
      <c r="X12" s="220"/>
      <c r="Y12" s="220"/>
      <c r="Z12" s="220"/>
      <c r="AA12" s="220"/>
      <c r="AB12" s="220"/>
      <c r="AC12" s="220"/>
      <c r="AD12" s="220"/>
      <c r="AE12" s="220"/>
      <c r="AF12" s="220"/>
      <c r="AG12" s="220"/>
      <c r="AH12" s="220"/>
      <c r="AI12" s="220"/>
    </row>
    <row r="13" spans="2:35" s="208" customFormat="1" ht="19.5" customHeight="1" x14ac:dyDescent="0.2">
      <c r="B13" s="227" t="s">
        <v>63</v>
      </c>
      <c r="C13" s="394" t="s">
        <v>177</v>
      </c>
      <c r="D13" s="394"/>
      <c r="E13" s="394"/>
      <c r="F13" s="394" t="s">
        <v>178</v>
      </c>
      <c r="G13" s="394"/>
      <c r="H13" s="394"/>
      <c r="I13" s="394" t="s">
        <v>178</v>
      </c>
      <c r="J13" s="394"/>
      <c r="K13" s="394"/>
      <c r="L13" s="394" t="s">
        <v>179</v>
      </c>
      <c r="M13" s="394"/>
      <c r="N13" s="394"/>
      <c r="O13" s="394" t="s">
        <v>179</v>
      </c>
      <c r="P13" s="394"/>
      <c r="Q13" s="395"/>
      <c r="R13" s="220"/>
      <c r="S13" s="220"/>
      <c r="T13" s="220"/>
      <c r="U13" s="220"/>
      <c r="V13" s="220"/>
      <c r="W13" s="220"/>
      <c r="X13" s="220"/>
      <c r="Y13" s="220"/>
      <c r="Z13" s="220"/>
      <c r="AA13" s="220"/>
      <c r="AB13" s="220"/>
      <c r="AC13" s="220"/>
      <c r="AD13" s="220"/>
      <c r="AE13" s="220"/>
      <c r="AF13" s="220"/>
      <c r="AG13" s="220"/>
      <c r="AH13" s="220"/>
      <c r="AI13" s="220"/>
    </row>
    <row r="14" spans="2:35" s="208" customFormat="1" ht="19.5" customHeight="1" x14ac:dyDescent="0.2">
      <c r="B14" s="227" t="s">
        <v>70</v>
      </c>
      <c r="C14" s="394" t="s">
        <v>180</v>
      </c>
      <c r="D14" s="394"/>
      <c r="E14" s="394"/>
      <c r="F14" s="394" t="s">
        <v>180</v>
      </c>
      <c r="G14" s="394"/>
      <c r="H14" s="394"/>
      <c r="I14" s="394" t="s">
        <v>180</v>
      </c>
      <c r="J14" s="394"/>
      <c r="K14" s="394"/>
      <c r="L14" s="394" t="s">
        <v>180</v>
      </c>
      <c r="M14" s="394"/>
      <c r="N14" s="394"/>
      <c r="O14" s="394" t="s">
        <v>180</v>
      </c>
      <c r="P14" s="394"/>
      <c r="Q14" s="395"/>
      <c r="R14" s="220"/>
      <c r="S14" s="220"/>
      <c r="T14" s="220"/>
      <c r="U14" s="220"/>
      <c r="V14" s="220"/>
      <c r="W14" s="220"/>
      <c r="X14" s="220"/>
      <c r="Y14" s="220"/>
      <c r="Z14" s="220"/>
      <c r="AA14" s="220"/>
      <c r="AB14" s="220"/>
      <c r="AC14" s="220"/>
      <c r="AD14" s="220"/>
      <c r="AE14" s="220"/>
      <c r="AF14" s="220"/>
      <c r="AG14" s="220"/>
      <c r="AH14" s="220"/>
      <c r="AI14" s="220"/>
    </row>
    <row r="15" spans="2:35" s="208" customFormat="1" ht="19.5" customHeight="1" x14ac:dyDescent="0.2">
      <c r="B15" s="227" t="s">
        <v>181</v>
      </c>
      <c r="C15" s="394" t="s">
        <v>182</v>
      </c>
      <c r="D15" s="394"/>
      <c r="E15" s="394"/>
      <c r="F15" s="396" t="s">
        <v>182</v>
      </c>
      <c r="G15" s="397"/>
      <c r="H15" s="401"/>
      <c r="I15" s="396" t="s">
        <v>182</v>
      </c>
      <c r="J15" s="397"/>
      <c r="K15" s="401"/>
      <c r="L15" s="396" t="s">
        <v>182</v>
      </c>
      <c r="M15" s="397"/>
      <c r="N15" s="401"/>
      <c r="O15" s="396" t="s">
        <v>182</v>
      </c>
      <c r="P15" s="397"/>
      <c r="Q15" s="398"/>
      <c r="R15" s="220"/>
      <c r="S15" s="220"/>
      <c r="T15" s="220"/>
      <c r="U15" s="220"/>
      <c r="V15" s="220"/>
      <c r="W15" s="220"/>
      <c r="X15" s="220"/>
      <c r="Y15" s="220"/>
      <c r="Z15" s="220"/>
      <c r="AA15" s="220"/>
      <c r="AB15" s="220"/>
      <c r="AC15" s="220"/>
      <c r="AD15" s="220"/>
      <c r="AE15" s="220"/>
      <c r="AF15" s="220"/>
      <c r="AG15" s="220"/>
      <c r="AH15" s="220"/>
      <c r="AI15" s="220"/>
    </row>
    <row r="16" spans="2:35" s="208" customFormat="1" ht="19.5" customHeight="1" x14ac:dyDescent="0.2">
      <c r="B16" s="227" t="s">
        <v>183</v>
      </c>
      <c r="C16" s="394" t="s">
        <v>184</v>
      </c>
      <c r="D16" s="394"/>
      <c r="E16" s="394"/>
      <c r="F16" s="394" t="s">
        <v>184</v>
      </c>
      <c r="G16" s="394"/>
      <c r="H16" s="394"/>
      <c r="I16" s="394" t="s">
        <v>184</v>
      </c>
      <c r="J16" s="394"/>
      <c r="K16" s="394"/>
      <c r="L16" s="394" t="s">
        <v>184</v>
      </c>
      <c r="M16" s="394"/>
      <c r="N16" s="394"/>
      <c r="O16" s="394" t="s">
        <v>184</v>
      </c>
      <c r="P16" s="394"/>
      <c r="Q16" s="395"/>
      <c r="R16" s="220"/>
      <c r="S16" s="220"/>
      <c r="T16" s="220"/>
      <c r="U16" s="220"/>
      <c r="V16" s="220"/>
      <c r="W16" s="220"/>
      <c r="X16" s="220"/>
      <c r="Y16" s="220"/>
      <c r="Z16" s="220"/>
      <c r="AA16" s="220"/>
      <c r="AB16" s="220"/>
      <c r="AC16" s="220"/>
      <c r="AD16" s="220"/>
      <c r="AE16" s="220"/>
      <c r="AF16" s="220"/>
      <c r="AG16" s="220"/>
      <c r="AH16" s="220"/>
      <c r="AI16" s="220"/>
    </row>
    <row r="17" spans="2:35" s="208" customFormat="1" ht="19.5" customHeight="1" x14ac:dyDescent="0.2">
      <c r="B17" s="227" t="s">
        <v>185</v>
      </c>
      <c r="C17" s="394" t="s">
        <v>186</v>
      </c>
      <c r="D17" s="394"/>
      <c r="E17" s="394"/>
      <c r="F17" s="394" t="s">
        <v>186</v>
      </c>
      <c r="G17" s="394"/>
      <c r="H17" s="394"/>
      <c r="I17" s="394" t="s">
        <v>186</v>
      </c>
      <c r="J17" s="394"/>
      <c r="K17" s="394"/>
      <c r="L17" s="394" t="s">
        <v>186</v>
      </c>
      <c r="M17" s="394"/>
      <c r="N17" s="394"/>
      <c r="O17" s="394" t="s">
        <v>186</v>
      </c>
      <c r="P17" s="394"/>
      <c r="Q17" s="395"/>
      <c r="R17" s="220"/>
      <c r="S17" s="220"/>
      <c r="T17" s="220"/>
      <c r="U17" s="220"/>
      <c r="V17" s="220"/>
      <c r="W17" s="220"/>
      <c r="X17" s="220"/>
      <c r="Y17" s="220"/>
      <c r="Z17" s="220"/>
      <c r="AA17" s="220"/>
      <c r="AB17" s="220"/>
      <c r="AC17" s="220"/>
      <c r="AD17" s="220"/>
      <c r="AE17" s="220"/>
      <c r="AF17" s="220"/>
      <c r="AG17" s="220"/>
      <c r="AH17" s="220"/>
      <c r="AI17" s="220"/>
    </row>
    <row r="18" spans="2:35" s="208" customFormat="1" ht="19.5" customHeight="1" x14ac:dyDescent="0.2">
      <c r="B18" s="227" t="s">
        <v>187</v>
      </c>
      <c r="C18" s="394" t="s">
        <v>188</v>
      </c>
      <c r="D18" s="394"/>
      <c r="E18" s="394"/>
      <c r="F18" s="394" t="s">
        <v>189</v>
      </c>
      <c r="G18" s="394"/>
      <c r="H18" s="394"/>
      <c r="I18" s="394" t="s">
        <v>189</v>
      </c>
      <c r="J18" s="394"/>
      <c r="K18" s="394"/>
      <c r="L18" s="394" t="s">
        <v>189</v>
      </c>
      <c r="M18" s="394"/>
      <c r="N18" s="394"/>
      <c r="O18" s="394" t="s">
        <v>189</v>
      </c>
      <c r="P18" s="394"/>
      <c r="Q18" s="395"/>
      <c r="R18" s="220"/>
      <c r="S18" s="220"/>
      <c r="T18" s="220"/>
      <c r="U18" s="220"/>
      <c r="V18" s="220"/>
      <c r="W18" s="220"/>
      <c r="X18" s="220"/>
      <c r="Y18" s="220"/>
      <c r="Z18" s="220"/>
      <c r="AA18" s="220"/>
      <c r="AB18" s="220"/>
      <c r="AC18" s="220"/>
      <c r="AD18" s="220"/>
      <c r="AE18" s="220"/>
      <c r="AF18" s="220"/>
      <c r="AG18" s="220"/>
      <c r="AH18" s="220"/>
      <c r="AI18" s="220"/>
    </row>
    <row r="19" spans="2:35" s="208" customFormat="1" ht="29.25" customHeight="1" x14ac:dyDescent="0.2">
      <c r="B19" s="420" t="s">
        <v>87</v>
      </c>
      <c r="C19" s="394" t="s">
        <v>190</v>
      </c>
      <c r="D19" s="394"/>
      <c r="E19" s="394"/>
      <c r="F19" s="394" t="s">
        <v>190</v>
      </c>
      <c r="G19" s="394"/>
      <c r="H19" s="394"/>
      <c r="I19" s="394" t="s">
        <v>190</v>
      </c>
      <c r="J19" s="394"/>
      <c r="K19" s="394"/>
      <c r="L19" s="394" t="s">
        <v>190</v>
      </c>
      <c r="M19" s="394"/>
      <c r="N19" s="394"/>
      <c r="O19" s="394" t="s">
        <v>190</v>
      </c>
      <c r="P19" s="394"/>
      <c r="Q19" s="395"/>
      <c r="R19" s="220"/>
      <c r="S19" s="220"/>
      <c r="T19" s="220"/>
      <c r="U19" s="220"/>
      <c r="V19" s="220"/>
      <c r="W19" s="220"/>
      <c r="X19" s="220"/>
      <c r="Y19" s="220"/>
      <c r="Z19" s="220"/>
      <c r="AA19" s="220"/>
      <c r="AB19" s="220"/>
      <c r="AC19" s="220"/>
      <c r="AD19" s="220"/>
      <c r="AE19" s="220"/>
      <c r="AF19" s="220"/>
      <c r="AG19" s="220"/>
      <c r="AH19" s="220"/>
      <c r="AI19" s="220"/>
    </row>
    <row r="20" spans="2:35" s="208" customFormat="1" ht="21" customHeight="1" x14ac:dyDescent="0.2">
      <c r="B20" s="420"/>
      <c r="C20" s="394" t="s">
        <v>191</v>
      </c>
      <c r="D20" s="394"/>
      <c r="E20" s="394"/>
      <c r="F20" s="394" t="s">
        <v>191</v>
      </c>
      <c r="G20" s="394"/>
      <c r="H20" s="394"/>
      <c r="I20" s="394" t="s">
        <v>191</v>
      </c>
      <c r="J20" s="394"/>
      <c r="K20" s="394"/>
      <c r="L20" s="394" t="s">
        <v>191</v>
      </c>
      <c r="M20" s="394"/>
      <c r="N20" s="394"/>
      <c r="O20" s="394" t="s">
        <v>191</v>
      </c>
      <c r="P20" s="394"/>
      <c r="Q20" s="395"/>
      <c r="R20" s="220"/>
      <c r="S20" s="220"/>
      <c r="T20" s="220"/>
      <c r="U20" s="220"/>
      <c r="V20" s="220"/>
      <c r="W20" s="220"/>
      <c r="X20" s="220"/>
      <c r="Y20" s="220"/>
      <c r="Z20" s="220"/>
      <c r="AA20" s="220"/>
      <c r="AB20" s="220"/>
      <c r="AC20" s="220"/>
      <c r="AD20" s="220"/>
      <c r="AE20" s="220"/>
      <c r="AF20" s="220"/>
      <c r="AG20" s="220"/>
      <c r="AH20" s="220"/>
      <c r="AI20" s="220"/>
    </row>
    <row r="21" spans="2:35" s="208" customFormat="1" ht="21" customHeight="1" x14ac:dyDescent="0.2">
      <c r="B21" s="420"/>
      <c r="C21" s="394" t="s">
        <v>192</v>
      </c>
      <c r="D21" s="394"/>
      <c r="E21" s="394"/>
      <c r="F21" s="394" t="s">
        <v>192</v>
      </c>
      <c r="G21" s="394"/>
      <c r="H21" s="394"/>
      <c r="I21" s="394" t="s">
        <v>192</v>
      </c>
      <c r="J21" s="394"/>
      <c r="K21" s="394"/>
      <c r="L21" s="394" t="s">
        <v>192</v>
      </c>
      <c r="M21" s="394"/>
      <c r="N21" s="394"/>
      <c r="O21" s="394" t="s">
        <v>192</v>
      </c>
      <c r="P21" s="394"/>
      <c r="Q21" s="395"/>
      <c r="R21" s="220"/>
      <c r="S21" s="220"/>
      <c r="T21" s="220"/>
      <c r="U21" s="220"/>
      <c r="V21" s="220"/>
      <c r="W21" s="220"/>
      <c r="X21" s="220"/>
      <c r="Y21" s="220"/>
      <c r="Z21" s="220"/>
      <c r="AA21" s="220"/>
      <c r="AB21" s="220"/>
      <c r="AC21" s="220"/>
      <c r="AD21" s="220"/>
      <c r="AE21" s="220"/>
      <c r="AF21" s="220"/>
      <c r="AG21" s="220"/>
      <c r="AH21" s="220"/>
      <c r="AI21" s="220"/>
    </row>
    <row r="22" spans="2:35" s="208" customFormat="1" ht="21" customHeight="1" x14ac:dyDescent="0.2">
      <c r="B22" s="227" t="s">
        <v>94</v>
      </c>
      <c r="C22" s="394" t="s">
        <v>193</v>
      </c>
      <c r="D22" s="394"/>
      <c r="E22" s="394"/>
      <c r="F22" s="394" t="s">
        <v>193</v>
      </c>
      <c r="G22" s="394"/>
      <c r="H22" s="394"/>
      <c r="I22" s="394" t="s">
        <v>193</v>
      </c>
      <c r="J22" s="394"/>
      <c r="K22" s="394"/>
      <c r="L22" s="394" t="s">
        <v>193</v>
      </c>
      <c r="M22" s="394"/>
      <c r="N22" s="394"/>
      <c r="O22" s="394" t="s">
        <v>193</v>
      </c>
      <c r="P22" s="394"/>
      <c r="Q22" s="395"/>
      <c r="R22" s="220"/>
      <c r="S22" s="220"/>
      <c r="T22" s="220"/>
      <c r="U22" s="220"/>
      <c r="V22" s="220"/>
      <c r="W22" s="220"/>
      <c r="X22" s="220"/>
      <c r="Y22" s="220"/>
      <c r="Z22" s="220"/>
      <c r="AA22" s="220"/>
      <c r="AB22" s="220"/>
      <c r="AC22" s="220"/>
      <c r="AD22" s="220"/>
      <c r="AE22" s="220"/>
      <c r="AF22" s="220"/>
      <c r="AG22" s="220"/>
      <c r="AH22" s="220"/>
      <c r="AI22" s="220"/>
    </row>
    <row r="23" spans="2:35" s="208" customFormat="1" ht="21" customHeight="1" x14ac:dyDescent="0.2">
      <c r="B23" s="227" t="s">
        <v>96</v>
      </c>
      <c r="C23" s="394" t="s">
        <v>97</v>
      </c>
      <c r="D23" s="394"/>
      <c r="E23" s="394"/>
      <c r="F23" s="394" t="s">
        <v>97</v>
      </c>
      <c r="G23" s="394"/>
      <c r="H23" s="394"/>
      <c r="I23" s="394" t="s">
        <v>97</v>
      </c>
      <c r="J23" s="394"/>
      <c r="K23" s="394"/>
      <c r="L23" s="394" t="s">
        <v>97</v>
      </c>
      <c r="M23" s="394"/>
      <c r="N23" s="394"/>
      <c r="O23" s="394" t="s">
        <v>97</v>
      </c>
      <c r="P23" s="394"/>
      <c r="Q23" s="395"/>
      <c r="R23" s="220"/>
      <c r="S23" s="220"/>
      <c r="T23" s="220"/>
      <c r="U23" s="220"/>
      <c r="V23" s="220"/>
      <c r="W23" s="220"/>
      <c r="X23" s="220"/>
      <c r="Y23" s="220"/>
      <c r="Z23" s="220"/>
      <c r="AA23" s="220"/>
      <c r="AB23" s="220"/>
      <c r="AC23" s="220"/>
      <c r="AD23" s="220"/>
      <c r="AE23" s="220"/>
      <c r="AF23" s="220"/>
      <c r="AG23" s="220"/>
      <c r="AH23" s="220"/>
      <c r="AI23" s="220"/>
    </row>
    <row r="24" spans="2:35" s="208" customFormat="1" ht="21" customHeight="1" x14ac:dyDescent="0.2">
      <c r="B24" s="227" t="s">
        <v>98</v>
      </c>
      <c r="C24" s="394" t="s">
        <v>99</v>
      </c>
      <c r="D24" s="394"/>
      <c r="E24" s="394"/>
      <c r="F24" s="394" t="s">
        <v>99</v>
      </c>
      <c r="G24" s="394"/>
      <c r="H24" s="394"/>
      <c r="I24" s="394" t="s">
        <v>99</v>
      </c>
      <c r="J24" s="394"/>
      <c r="K24" s="394"/>
      <c r="L24" s="394" t="s">
        <v>99</v>
      </c>
      <c r="M24" s="394"/>
      <c r="N24" s="394"/>
      <c r="O24" s="394" t="s">
        <v>99</v>
      </c>
      <c r="P24" s="394"/>
      <c r="Q24" s="395"/>
      <c r="R24" s="220"/>
      <c r="S24" s="220"/>
      <c r="T24" s="220"/>
      <c r="U24" s="220"/>
      <c r="V24" s="220"/>
      <c r="W24" s="220"/>
      <c r="X24" s="220"/>
      <c r="Y24" s="220"/>
      <c r="Z24" s="220"/>
      <c r="AA24" s="220"/>
      <c r="AB24" s="220"/>
      <c r="AC24" s="220"/>
      <c r="AD24" s="220"/>
      <c r="AE24" s="220"/>
      <c r="AF24" s="220"/>
      <c r="AG24" s="220"/>
      <c r="AH24" s="220"/>
      <c r="AI24" s="220"/>
    </row>
    <row r="25" spans="2:35" s="208" customFormat="1" ht="21" customHeight="1" x14ac:dyDescent="0.2">
      <c r="B25" s="420" t="s">
        <v>72</v>
      </c>
      <c r="C25" s="394" t="s">
        <v>194</v>
      </c>
      <c r="D25" s="394"/>
      <c r="E25" s="394"/>
      <c r="F25" s="394" t="s">
        <v>195</v>
      </c>
      <c r="G25" s="394"/>
      <c r="H25" s="394"/>
      <c r="I25" s="394" t="s">
        <v>195</v>
      </c>
      <c r="J25" s="394"/>
      <c r="K25" s="394"/>
      <c r="L25" s="394" t="s">
        <v>195</v>
      </c>
      <c r="M25" s="394"/>
      <c r="N25" s="394"/>
      <c r="O25" s="394" t="s">
        <v>195</v>
      </c>
      <c r="P25" s="394"/>
      <c r="Q25" s="395"/>
      <c r="R25" s="220"/>
      <c r="S25" s="220"/>
      <c r="T25" s="220"/>
      <c r="U25" s="220"/>
      <c r="V25" s="220"/>
      <c r="W25" s="220"/>
      <c r="X25" s="220"/>
      <c r="Y25" s="220"/>
      <c r="Z25" s="220"/>
      <c r="AA25" s="220"/>
      <c r="AB25" s="220"/>
      <c r="AC25" s="220"/>
      <c r="AD25" s="220"/>
      <c r="AE25" s="220"/>
      <c r="AF25" s="220"/>
      <c r="AG25" s="220"/>
      <c r="AH25" s="220"/>
      <c r="AI25" s="220"/>
    </row>
    <row r="26" spans="2:35" s="208" customFormat="1" ht="21" customHeight="1" x14ac:dyDescent="0.2">
      <c r="B26" s="420"/>
      <c r="C26" s="394" t="s">
        <v>196</v>
      </c>
      <c r="D26" s="394"/>
      <c r="E26" s="394"/>
      <c r="F26" s="394" t="s">
        <v>196</v>
      </c>
      <c r="G26" s="394"/>
      <c r="H26" s="394"/>
      <c r="I26" s="394" t="s">
        <v>196</v>
      </c>
      <c r="J26" s="394"/>
      <c r="K26" s="394"/>
      <c r="L26" s="394" t="s">
        <v>196</v>
      </c>
      <c r="M26" s="394"/>
      <c r="N26" s="394"/>
      <c r="O26" s="394" t="s">
        <v>196</v>
      </c>
      <c r="P26" s="394"/>
      <c r="Q26" s="395"/>
      <c r="R26" s="220"/>
      <c r="S26" s="220"/>
      <c r="T26" s="220"/>
      <c r="U26" s="220"/>
      <c r="V26" s="220"/>
      <c r="W26" s="220"/>
      <c r="X26" s="220"/>
      <c r="Y26" s="220"/>
      <c r="Z26" s="220"/>
      <c r="AA26" s="220"/>
      <c r="AB26" s="220"/>
      <c r="AC26" s="220"/>
      <c r="AD26" s="220"/>
      <c r="AE26" s="220"/>
      <c r="AF26" s="220"/>
      <c r="AG26" s="220"/>
      <c r="AH26" s="220"/>
      <c r="AI26" s="220"/>
    </row>
    <row r="27" spans="2:35" s="208" customFormat="1" ht="21" customHeight="1" x14ac:dyDescent="0.2">
      <c r="B27" s="420"/>
      <c r="C27" s="394" t="s">
        <v>197</v>
      </c>
      <c r="D27" s="394"/>
      <c r="E27" s="394"/>
      <c r="F27" s="394" t="s">
        <v>198</v>
      </c>
      <c r="G27" s="394"/>
      <c r="H27" s="394"/>
      <c r="I27" s="394" t="s">
        <v>198</v>
      </c>
      <c r="J27" s="394"/>
      <c r="K27" s="394"/>
      <c r="L27" s="394" t="s">
        <v>198</v>
      </c>
      <c r="M27" s="394"/>
      <c r="N27" s="394"/>
      <c r="O27" s="394" t="s">
        <v>198</v>
      </c>
      <c r="P27" s="394"/>
      <c r="Q27" s="395"/>
      <c r="R27" s="220"/>
      <c r="S27" s="220"/>
      <c r="T27" s="220"/>
      <c r="U27" s="220"/>
      <c r="V27" s="220"/>
      <c r="W27" s="220"/>
      <c r="X27" s="220"/>
      <c r="Y27" s="220"/>
      <c r="Z27" s="220"/>
      <c r="AA27" s="220"/>
      <c r="AB27" s="220"/>
      <c r="AC27" s="220"/>
      <c r="AD27" s="220"/>
      <c r="AE27" s="220"/>
      <c r="AF27" s="220"/>
      <c r="AG27" s="220"/>
      <c r="AH27" s="220"/>
      <c r="AI27" s="220"/>
    </row>
    <row r="28" spans="2:35" s="208" customFormat="1" ht="35.25" customHeight="1" x14ac:dyDescent="0.2">
      <c r="B28" s="227" t="s">
        <v>199</v>
      </c>
      <c r="C28" s="394" t="s">
        <v>200</v>
      </c>
      <c r="D28" s="394"/>
      <c r="E28" s="394"/>
      <c r="F28" s="394" t="s">
        <v>200</v>
      </c>
      <c r="G28" s="394"/>
      <c r="H28" s="394"/>
      <c r="I28" s="394" t="s">
        <v>200</v>
      </c>
      <c r="J28" s="394"/>
      <c r="K28" s="394"/>
      <c r="L28" s="394" t="s">
        <v>200</v>
      </c>
      <c r="M28" s="394"/>
      <c r="N28" s="394"/>
      <c r="O28" s="394" t="s">
        <v>200</v>
      </c>
      <c r="P28" s="394"/>
      <c r="Q28" s="395"/>
      <c r="R28" s="220"/>
      <c r="S28" s="220"/>
      <c r="T28" s="220"/>
      <c r="U28" s="220"/>
      <c r="V28" s="220"/>
      <c r="W28" s="220"/>
      <c r="X28" s="220"/>
      <c r="Y28" s="220"/>
      <c r="Z28" s="220"/>
      <c r="AA28" s="220"/>
      <c r="AB28" s="220"/>
      <c r="AC28" s="220"/>
      <c r="AD28" s="220"/>
      <c r="AE28" s="220"/>
      <c r="AF28" s="220"/>
      <c r="AG28" s="220"/>
      <c r="AH28" s="220"/>
      <c r="AI28" s="220"/>
    </row>
    <row r="29" spans="2:35" s="208" customFormat="1" ht="21" customHeight="1" x14ac:dyDescent="0.2">
      <c r="B29" s="227" t="s">
        <v>83</v>
      </c>
      <c r="C29" s="394" t="s">
        <v>201</v>
      </c>
      <c r="D29" s="394"/>
      <c r="E29" s="394"/>
      <c r="F29" s="394" t="s">
        <v>201</v>
      </c>
      <c r="G29" s="394"/>
      <c r="H29" s="394"/>
      <c r="I29" s="394" t="s">
        <v>201</v>
      </c>
      <c r="J29" s="394"/>
      <c r="K29" s="394"/>
      <c r="L29" s="394" t="s">
        <v>201</v>
      </c>
      <c r="M29" s="394"/>
      <c r="N29" s="394"/>
      <c r="O29" s="394" t="s">
        <v>201</v>
      </c>
      <c r="P29" s="394"/>
      <c r="Q29" s="395"/>
      <c r="R29" s="220"/>
      <c r="S29" s="220"/>
      <c r="T29" s="220"/>
      <c r="U29" s="220"/>
      <c r="V29" s="220"/>
      <c r="W29" s="220"/>
      <c r="X29" s="220"/>
      <c r="Y29" s="220"/>
      <c r="Z29" s="220"/>
      <c r="AA29" s="220"/>
      <c r="AB29" s="220"/>
      <c r="AC29" s="220"/>
      <c r="AD29" s="220"/>
      <c r="AE29" s="220"/>
      <c r="AF29" s="220"/>
      <c r="AG29" s="220"/>
      <c r="AH29" s="220"/>
      <c r="AI29" s="220"/>
    </row>
    <row r="30" spans="2:35" s="208" customFormat="1" ht="21" customHeight="1" x14ac:dyDescent="0.2">
      <c r="B30" s="227" t="s">
        <v>202</v>
      </c>
      <c r="C30" s="394" t="s">
        <v>203</v>
      </c>
      <c r="D30" s="394"/>
      <c r="E30" s="394"/>
      <c r="F30" s="394" t="s">
        <v>203</v>
      </c>
      <c r="G30" s="394"/>
      <c r="H30" s="394"/>
      <c r="I30" s="394" t="s">
        <v>203</v>
      </c>
      <c r="J30" s="394"/>
      <c r="K30" s="394"/>
      <c r="L30" s="394" t="s">
        <v>203</v>
      </c>
      <c r="M30" s="394"/>
      <c r="N30" s="394"/>
      <c r="O30" s="394" t="s">
        <v>203</v>
      </c>
      <c r="P30" s="394"/>
      <c r="Q30" s="395"/>
      <c r="R30" s="220"/>
      <c r="S30" s="220"/>
      <c r="T30" s="220"/>
      <c r="U30" s="220"/>
      <c r="V30" s="220"/>
      <c r="W30" s="220"/>
      <c r="X30" s="220"/>
      <c r="Y30" s="220"/>
      <c r="Z30" s="220"/>
      <c r="AA30" s="220"/>
      <c r="AB30" s="220"/>
      <c r="AC30" s="220"/>
      <c r="AD30" s="220"/>
      <c r="AE30" s="220"/>
      <c r="AF30" s="220"/>
      <c r="AG30" s="220"/>
      <c r="AH30" s="220"/>
      <c r="AI30" s="220"/>
    </row>
    <row r="31" spans="2:35" s="208" customFormat="1" ht="21" customHeight="1" x14ac:dyDescent="0.2">
      <c r="B31" s="227" t="s">
        <v>85</v>
      </c>
      <c r="C31" s="394" t="s">
        <v>204</v>
      </c>
      <c r="D31" s="394"/>
      <c r="E31" s="394"/>
      <c r="F31" s="394" t="s">
        <v>204</v>
      </c>
      <c r="G31" s="394"/>
      <c r="H31" s="394"/>
      <c r="I31" s="394" t="s">
        <v>204</v>
      </c>
      <c r="J31" s="394"/>
      <c r="K31" s="394"/>
      <c r="L31" s="394" t="s">
        <v>204</v>
      </c>
      <c r="M31" s="394"/>
      <c r="N31" s="394"/>
      <c r="O31" s="394" t="s">
        <v>204</v>
      </c>
      <c r="P31" s="394"/>
      <c r="Q31" s="395"/>
      <c r="R31" s="220"/>
      <c r="S31" s="220"/>
      <c r="T31" s="220"/>
      <c r="U31" s="220"/>
      <c r="V31" s="220"/>
      <c r="W31" s="220"/>
      <c r="X31" s="220"/>
      <c r="Y31" s="220"/>
      <c r="Z31" s="220"/>
      <c r="AA31" s="220"/>
      <c r="AB31" s="220"/>
      <c r="AC31" s="220"/>
      <c r="AD31" s="220"/>
      <c r="AE31" s="220"/>
      <c r="AF31" s="220"/>
      <c r="AG31" s="220"/>
      <c r="AH31" s="220"/>
      <c r="AI31" s="220"/>
    </row>
    <row r="32" spans="2:35" s="208" customFormat="1" ht="21" customHeight="1" x14ac:dyDescent="0.2">
      <c r="B32" s="227" t="s">
        <v>205</v>
      </c>
      <c r="C32" s="394" t="s">
        <v>206</v>
      </c>
      <c r="D32" s="394"/>
      <c r="E32" s="394"/>
      <c r="F32" s="394" t="s">
        <v>206</v>
      </c>
      <c r="G32" s="394"/>
      <c r="H32" s="394"/>
      <c r="I32" s="394" t="s">
        <v>206</v>
      </c>
      <c r="J32" s="394"/>
      <c r="K32" s="394"/>
      <c r="L32" s="394" t="s">
        <v>206</v>
      </c>
      <c r="M32" s="394"/>
      <c r="N32" s="394"/>
      <c r="O32" s="394" t="s">
        <v>206</v>
      </c>
      <c r="P32" s="394"/>
      <c r="Q32" s="395"/>
      <c r="R32" s="220"/>
      <c r="S32" s="220"/>
      <c r="T32" s="220"/>
      <c r="U32" s="220"/>
      <c r="V32" s="220"/>
      <c r="W32" s="220"/>
      <c r="X32" s="220"/>
      <c r="Y32" s="220"/>
      <c r="Z32" s="220"/>
      <c r="AA32" s="220"/>
      <c r="AB32" s="220"/>
      <c r="AC32" s="220"/>
      <c r="AD32" s="220"/>
      <c r="AE32" s="220"/>
      <c r="AF32" s="220"/>
      <c r="AG32" s="220"/>
      <c r="AH32" s="220"/>
      <c r="AI32" s="220"/>
    </row>
    <row r="33" spans="1:35" s="208" customFormat="1" ht="21" customHeight="1" x14ac:dyDescent="0.2">
      <c r="B33" s="227" t="s">
        <v>102</v>
      </c>
      <c r="C33" s="389" t="s">
        <v>207</v>
      </c>
      <c r="D33" s="389"/>
      <c r="E33" s="389"/>
      <c r="F33" s="389" t="s">
        <v>207</v>
      </c>
      <c r="G33" s="389"/>
      <c r="H33" s="389"/>
      <c r="I33" s="389" t="s">
        <v>207</v>
      </c>
      <c r="J33" s="389"/>
      <c r="K33" s="389"/>
      <c r="L33" s="389" t="s">
        <v>207</v>
      </c>
      <c r="M33" s="389"/>
      <c r="N33" s="389"/>
      <c r="O33" s="389" t="s">
        <v>207</v>
      </c>
      <c r="P33" s="389"/>
      <c r="Q33" s="390"/>
      <c r="R33" s="220"/>
      <c r="S33" s="220"/>
      <c r="T33" s="220"/>
      <c r="U33" s="220"/>
      <c r="V33" s="220"/>
      <c r="W33" s="220"/>
      <c r="X33" s="220"/>
      <c r="Y33" s="220"/>
      <c r="Z33" s="220"/>
      <c r="AA33" s="220"/>
      <c r="AB33" s="220"/>
      <c r="AC33" s="220"/>
      <c r="AD33" s="220"/>
      <c r="AE33" s="220"/>
      <c r="AF33" s="220"/>
      <c r="AG33" s="220"/>
      <c r="AH33" s="220"/>
      <c r="AI33" s="220"/>
    </row>
    <row r="34" spans="1:35" s="208" customFormat="1" ht="21" customHeight="1" x14ac:dyDescent="0.2">
      <c r="B34" s="227" t="s">
        <v>108</v>
      </c>
      <c r="C34" s="389" t="s">
        <v>208</v>
      </c>
      <c r="D34" s="389"/>
      <c r="E34" s="389"/>
      <c r="F34" s="389" t="s">
        <v>208</v>
      </c>
      <c r="G34" s="389"/>
      <c r="H34" s="389"/>
      <c r="I34" s="389" t="s">
        <v>208</v>
      </c>
      <c r="J34" s="389"/>
      <c r="K34" s="389"/>
      <c r="L34" s="389" t="s">
        <v>208</v>
      </c>
      <c r="M34" s="389"/>
      <c r="N34" s="389"/>
      <c r="O34" s="389" t="s">
        <v>208</v>
      </c>
      <c r="P34" s="389"/>
      <c r="Q34" s="390"/>
      <c r="R34" s="220"/>
      <c r="S34" s="220"/>
      <c r="T34" s="220"/>
      <c r="U34" s="220"/>
      <c r="V34" s="220"/>
      <c r="W34" s="220"/>
      <c r="X34" s="220"/>
      <c r="Y34" s="220"/>
      <c r="Z34" s="220"/>
      <c r="AA34" s="220"/>
      <c r="AB34" s="220"/>
      <c r="AC34" s="220"/>
      <c r="AD34" s="220"/>
      <c r="AE34" s="220"/>
      <c r="AF34" s="220"/>
      <c r="AG34" s="220"/>
      <c r="AH34" s="220"/>
      <c r="AI34" s="220"/>
    </row>
    <row r="35" spans="1:35" s="208" customFormat="1" ht="21" customHeight="1" x14ac:dyDescent="0.2">
      <c r="B35" s="227" t="s">
        <v>104</v>
      </c>
      <c r="C35" s="389" t="s">
        <v>105</v>
      </c>
      <c r="D35" s="389"/>
      <c r="E35" s="389"/>
      <c r="F35" s="389" t="s">
        <v>105</v>
      </c>
      <c r="G35" s="389"/>
      <c r="H35" s="389"/>
      <c r="I35" s="389" t="s">
        <v>105</v>
      </c>
      <c r="J35" s="389"/>
      <c r="K35" s="389"/>
      <c r="L35" s="389" t="s">
        <v>105</v>
      </c>
      <c r="M35" s="389"/>
      <c r="N35" s="389"/>
      <c r="O35" s="389" t="s">
        <v>105</v>
      </c>
      <c r="P35" s="389"/>
      <c r="Q35" s="390"/>
      <c r="R35" s="220"/>
      <c r="S35" s="220"/>
      <c r="T35" s="220"/>
      <c r="U35" s="220"/>
      <c r="V35" s="220"/>
      <c r="W35" s="220"/>
      <c r="X35" s="220"/>
      <c r="Y35" s="220"/>
      <c r="Z35" s="220"/>
      <c r="AA35" s="220"/>
      <c r="AB35" s="220"/>
      <c r="AC35" s="220"/>
      <c r="AD35" s="220"/>
      <c r="AE35" s="220"/>
      <c r="AF35" s="220"/>
      <c r="AG35" s="220"/>
      <c r="AH35" s="220"/>
      <c r="AI35" s="220"/>
    </row>
    <row r="36" spans="1:35" s="208" customFormat="1" ht="21" customHeight="1" x14ac:dyDescent="0.2">
      <c r="B36" s="227" t="s">
        <v>106</v>
      </c>
      <c r="C36" s="389" t="s">
        <v>107</v>
      </c>
      <c r="D36" s="389"/>
      <c r="E36" s="389"/>
      <c r="F36" s="389" t="s">
        <v>107</v>
      </c>
      <c r="G36" s="389"/>
      <c r="H36" s="389"/>
      <c r="I36" s="389" t="s">
        <v>107</v>
      </c>
      <c r="J36" s="389"/>
      <c r="K36" s="389"/>
      <c r="L36" s="389" t="s">
        <v>107</v>
      </c>
      <c r="M36" s="389"/>
      <c r="N36" s="389"/>
      <c r="O36" s="389" t="s">
        <v>107</v>
      </c>
      <c r="P36" s="389"/>
      <c r="Q36" s="390"/>
      <c r="R36" s="220"/>
      <c r="S36" s="220"/>
      <c r="T36" s="220"/>
      <c r="U36" s="220"/>
      <c r="V36" s="220"/>
      <c r="W36" s="220"/>
      <c r="X36" s="220"/>
      <c r="Y36" s="220"/>
      <c r="Z36" s="220"/>
      <c r="AA36" s="220"/>
      <c r="AB36" s="220"/>
      <c r="AC36" s="220"/>
      <c r="AD36" s="220"/>
      <c r="AE36" s="220"/>
      <c r="AF36" s="220"/>
      <c r="AG36" s="220"/>
      <c r="AH36" s="220"/>
      <c r="AI36" s="220"/>
    </row>
    <row r="37" spans="1:35" s="208" customFormat="1" ht="21" customHeight="1" x14ac:dyDescent="0.2">
      <c r="B37" s="228" t="s">
        <v>110</v>
      </c>
      <c r="C37" s="391" t="s">
        <v>111</v>
      </c>
      <c r="D37" s="391"/>
      <c r="E37" s="391"/>
      <c r="F37" s="391" t="s">
        <v>111</v>
      </c>
      <c r="G37" s="391"/>
      <c r="H37" s="391"/>
      <c r="I37" s="391" t="s">
        <v>111</v>
      </c>
      <c r="J37" s="391"/>
      <c r="K37" s="391"/>
      <c r="L37" s="391" t="s">
        <v>111</v>
      </c>
      <c r="M37" s="391"/>
      <c r="N37" s="391"/>
      <c r="O37" s="391" t="s">
        <v>111</v>
      </c>
      <c r="P37" s="391"/>
      <c r="Q37" s="392"/>
      <c r="R37" s="220"/>
      <c r="S37" s="220"/>
      <c r="T37" s="220"/>
      <c r="U37" s="220"/>
      <c r="V37" s="220"/>
      <c r="W37" s="220"/>
      <c r="X37" s="220"/>
      <c r="Y37" s="220"/>
      <c r="Z37" s="220"/>
      <c r="AA37" s="220"/>
      <c r="AB37" s="220"/>
      <c r="AC37" s="220"/>
      <c r="AD37" s="220"/>
      <c r="AE37" s="220"/>
      <c r="AF37" s="220"/>
      <c r="AG37" s="220"/>
      <c r="AH37" s="220"/>
      <c r="AI37" s="220"/>
    </row>
    <row r="38" spans="1:35" s="209" customFormat="1" ht="4.5" customHeight="1" x14ac:dyDescent="0.2">
      <c r="A38" s="208"/>
      <c r="B38" s="229"/>
      <c r="C38" s="221"/>
      <c r="D38" s="197"/>
      <c r="E38" s="197"/>
      <c r="F38" s="221"/>
      <c r="G38" s="197"/>
      <c r="H38" s="197"/>
      <c r="I38" s="221"/>
      <c r="J38" s="197"/>
      <c r="K38" s="197"/>
      <c r="L38" s="221"/>
      <c r="M38" s="197"/>
      <c r="N38" s="197"/>
      <c r="O38" s="221"/>
      <c r="P38" s="197"/>
      <c r="Q38" s="230"/>
      <c r="R38" s="220"/>
      <c r="S38" s="220"/>
      <c r="T38" s="220"/>
      <c r="U38" s="220"/>
      <c r="V38" s="220"/>
      <c r="W38" s="220"/>
      <c r="X38" s="220"/>
      <c r="Y38" s="220"/>
      <c r="Z38" s="220"/>
      <c r="AA38" s="220"/>
      <c r="AB38" s="220"/>
      <c r="AC38" s="220"/>
      <c r="AD38" s="220"/>
      <c r="AE38" s="220"/>
      <c r="AF38" s="220"/>
      <c r="AG38" s="220"/>
      <c r="AH38" s="220"/>
      <c r="AI38" s="220"/>
    </row>
    <row r="39" spans="1:35" s="208" customFormat="1" ht="24" customHeight="1" x14ac:dyDescent="0.2">
      <c r="B39" s="231" t="s">
        <v>209</v>
      </c>
      <c r="C39" s="379">
        <v>100</v>
      </c>
      <c r="D39" s="379"/>
      <c r="E39" s="379"/>
      <c r="F39" s="379">
        <f>8260*0.4-4</f>
        <v>3300</v>
      </c>
      <c r="G39" s="379"/>
      <c r="H39" s="379"/>
      <c r="I39" s="379">
        <f>8260*0.6+4</f>
        <v>4960</v>
      </c>
      <c r="J39" s="379"/>
      <c r="K39" s="379"/>
      <c r="L39" s="379">
        <v>25</v>
      </c>
      <c r="M39" s="379"/>
      <c r="N39" s="379"/>
      <c r="O39" s="379">
        <v>95</v>
      </c>
      <c r="P39" s="379"/>
      <c r="Q39" s="393"/>
      <c r="R39" s="220"/>
      <c r="S39" s="220"/>
      <c r="T39" s="220"/>
      <c r="U39" s="220"/>
      <c r="V39" s="220"/>
      <c r="W39" s="220"/>
      <c r="X39" s="220"/>
      <c r="Y39" s="220"/>
      <c r="Z39" s="220"/>
      <c r="AA39" s="220"/>
      <c r="AB39" s="220"/>
      <c r="AC39" s="220"/>
      <c r="AD39" s="220"/>
      <c r="AE39" s="220"/>
      <c r="AF39" s="220"/>
      <c r="AG39" s="220"/>
      <c r="AH39" s="220"/>
      <c r="AI39" s="220"/>
    </row>
    <row r="40" spans="1:35" s="209" customFormat="1" ht="3.75" customHeight="1" x14ac:dyDescent="0.2">
      <c r="A40" s="208"/>
      <c r="B40" s="232"/>
      <c r="C40" s="221"/>
      <c r="D40" s="197"/>
      <c r="E40" s="197"/>
      <c r="F40" s="221"/>
      <c r="G40" s="197"/>
      <c r="H40" s="197"/>
      <c r="I40" s="221"/>
      <c r="J40" s="197"/>
      <c r="K40" s="197"/>
      <c r="L40" s="221"/>
      <c r="M40" s="197"/>
      <c r="N40" s="197"/>
      <c r="O40" s="221"/>
      <c r="P40" s="197"/>
      <c r="Q40" s="230"/>
      <c r="R40" s="220"/>
      <c r="S40" s="220"/>
      <c r="T40" s="220"/>
      <c r="U40" s="220"/>
      <c r="V40" s="220"/>
      <c r="W40" s="220"/>
      <c r="X40" s="220"/>
      <c r="Y40" s="220"/>
      <c r="Z40" s="220"/>
      <c r="AA40" s="220"/>
      <c r="AB40" s="220"/>
      <c r="AC40" s="220"/>
      <c r="AD40" s="220"/>
      <c r="AE40" s="220"/>
      <c r="AF40" s="220"/>
      <c r="AG40" s="220"/>
      <c r="AH40" s="220"/>
      <c r="AI40" s="220"/>
    </row>
    <row r="41" spans="1:35" s="209" customFormat="1" ht="27" customHeight="1" x14ac:dyDescent="0.2">
      <c r="B41" s="620" t="s">
        <v>5</v>
      </c>
      <c r="C41" s="330"/>
      <c r="D41" s="330"/>
      <c r="E41" s="330"/>
      <c r="F41" s="330"/>
      <c r="G41" s="330"/>
      <c r="H41" s="330"/>
      <c r="I41" s="330"/>
      <c r="J41" s="330"/>
      <c r="K41" s="330"/>
      <c r="L41" s="330"/>
      <c r="M41" s="330"/>
      <c r="N41" s="330"/>
      <c r="O41" s="330"/>
      <c r="P41" s="330"/>
      <c r="Q41" s="333"/>
      <c r="R41" s="220"/>
      <c r="S41" s="220"/>
      <c r="T41" s="220"/>
      <c r="U41" s="220"/>
      <c r="V41" s="220"/>
      <c r="W41" s="220"/>
      <c r="X41" s="220"/>
      <c r="Y41" s="220"/>
      <c r="Z41" s="220"/>
      <c r="AA41" s="220"/>
      <c r="AB41" s="220"/>
      <c r="AC41" s="220"/>
      <c r="AD41" s="220"/>
      <c r="AE41" s="220"/>
      <c r="AF41" s="220"/>
      <c r="AG41" s="220"/>
      <c r="AH41" s="220"/>
      <c r="AI41" s="220"/>
    </row>
    <row r="42" spans="1:35" s="208" customFormat="1" ht="27" customHeight="1" x14ac:dyDescent="0.2">
      <c r="B42" s="219" t="s">
        <v>366</v>
      </c>
      <c r="C42" s="368">
        <v>50</v>
      </c>
      <c r="D42" s="369"/>
      <c r="E42" s="371"/>
      <c r="F42" s="368">
        <f>F39*0.65</f>
        <v>2145</v>
      </c>
      <c r="G42" s="369"/>
      <c r="H42" s="371"/>
      <c r="I42" s="368">
        <f>I39*0.65</f>
        <v>3224</v>
      </c>
      <c r="J42" s="369"/>
      <c r="K42" s="371"/>
      <c r="L42" s="368">
        <v>1</v>
      </c>
      <c r="M42" s="369"/>
      <c r="N42" s="371"/>
      <c r="O42" s="368">
        <v>94</v>
      </c>
      <c r="P42" s="369"/>
      <c r="Q42" s="370"/>
    </row>
    <row r="43" spans="1:35" s="208" customFormat="1" ht="27" customHeight="1" x14ac:dyDescent="0.2">
      <c r="B43" s="219" t="s">
        <v>211</v>
      </c>
      <c r="C43" s="380"/>
      <c r="D43" s="380"/>
      <c r="E43" s="380"/>
      <c r="F43" s="380"/>
      <c r="G43" s="380"/>
      <c r="H43" s="380"/>
      <c r="I43" s="380"/>
      <c r="J43" s="380"/>
      <c r="K43" s="380"/>
      <c r="L43" s="380"/>
      <c r="M43" s="380"/>
      <c r="N43" s="380"/>
      <c r="O43" s="380"/>
      <c r="P43" s="380"/>
      <c r="Q43" s="386"/>
    </row>
    <row r="44" spans="1:35" s="209" customFormat="1" ht="27" customHeight="1" x14ac:dyDescent="0.2">
      <c r="B44" s="233" t="s">
        <v>212</v>
      </c>
      <c r="C44" s="384">
        <f>C42*C43</f>
        <v>0</v>
      </c>
      <c r="D44" s="384"/>
      <c r="E44" s="384"/>
      <c r="F44" s="381">
        <f>F42*F43</f>
        <v>0</v>
      </c>
      <c r="G44" s="382"/>
      <c r="H44" s="383"/>
      <c r="I44" s="381">
        <f>I42*I43</f>
        <v>0</v>
      </c>
      <c r="J44" s="382"/>
      <c r="K44" s="383"/>
      <c r="L44" s="381">
        <f>L42*L43</f>
        <v>0</v>
      </c>
      <c r="M44" s="382"/>
      <c r="N44" s="383"/>
      <c r="O44" s="381">
        <f>O42*O43</f>
        <v>0</v>
      </c>
      <c r="P44" s="382"/>
      <c r="Q44" s="387"/>
    </row>
    <row r="45" spans="1:35" s="209" customFormat="1" ht="27" customHeight="1" x14ac:dyDescent="0.2">
      <c r="B45" s="233" t="s">
        <v>115</v>
      </c>
      <c r="C45" s="384">
        <f>C44*0.15</f>
        <v>0</v>
      </c>
      <c r="D45" s="384"/>
      <c r="E45" s="384"/>
      <c r="F45" s="384">
        <f>F44*0.15</f>
        <v>0</v>
      </c>
      <c r="G45" s="384"/>
      <c r="H45" s="384"/>
      <c r="I45" s="384">
        <f>I44*0.15</f>
        <v>0</v>
      </c>
      <c r="J45" s="384"/>
      <c r="K45" s="384"/>
      <c r="L45" s="384">
        <f>L44*0.15</f>
        <v>0</v>
      </c>
      <c r="M45" s="384"/>
      <c r="N45" s="384"/>
      <c r="O45" s="384">
        <f>O44*0.15</f>
        <v>0</v>
      </c>
      <c r="P45" s="384"/>
      <c r="Q45" s="388"/>
    </row>
    <row r="46" spans="1:35" s="209" customFormat="1" ht="27" customHeight="1" x14ac:dyDescent="0.2">
      <c r="B46" s="234" t="s">
        <v>213</v>
      </c>
      <c r="C46" s="385">
        <f>C45+C44</f>
        <v>0</v>
      </c>
      <c r="D46" s="385"/>
      <c r="E46" s="385"/>
      <c r="F46" s="385">
        <f>F45+F44</f>
        <v>0</v>
      </c>
      <c r="G46" s="385"/>
      <c r="H46" s="385"/>
      <c r="I46" s="385">
        <f>I45+I44</f>
        <v>0</v>
      </c>
      <c r="J46" s="385"/>
      <c r="K46" s="385"/>
      <c r="L46" s="385">
        <f>L45+L44</f>
        <v>0</v>
      </c>
      <c r="M46" s="385"/>
      <c r="N46" s="385"/>
      <c r="O46" s="385">
        <f>O45+O44</f>
        <v>0</v>
      </c>
      <c r="P46" s="385"/>
      <c r="Q46" s="427"/>
    </row>
    <row r="47" spans="1:35" s="208" customFormat="1" ht="3.75" customHeight="1" x14ac:dyDescent="0.2">
      <c r="A47" s="591"/>
      <c r="B47" s="229"/>
      <c r="C47" s="235"/>
      <c r="D47" s="197"/>
      <c r="E47" s="197"/>
      <c r="F47" s="235"/>
      <c r="G47" s="197"/>
      <c r="H47" s="197"/>
      <c r="I47" s="235"/>
      <c r="J47" s="197"/>
      <c r="K47" s="197"/>
      <c r="L47" s="236"/>
      <c r="M47" s="237"/>
      <c r="N47" s="236"/>
      <c r="O47" s="236"/>
      <c r="P47" s="237"/>
      <c r="Q47" s="238"/>
    </row>
    <row r="48" spans="1:35" s="595" customFormat="1" ht="28.5" customHeight="1" x14ac:dyDescent="0.2">
      <c r="B48" s="615" t="s">
        <v>214</v>
      </c>
      <c r="C48" s="616" t="s">
        <v>215</v>
      </c>
      <c r="D48" s="617" t="s">
        <v>119</v>
      </c>
      <c r="E48" s="618" t="s">
        <v>120</v>
      </c>
      <c r="F48" s="616" t="s">
        <v>216</v>
      </c>
      <c r="G48" s="617" t="s">
        <v>119</v>
      </c>
      <c r="H48" s="618" t="s">
        <v>120</v>
      </c>
      <c r="I48" s="616" t="s">
        <v>217</v>
      </c>
      <c r="J48" s="617" t="s">
        <v>119</v>
      </c>
      <c r="K48" s="618" t="s">
        <v>120</v>
      </c>
      <c r="L48" s="616" t="s">
        <v>218</v>
      </c>
      <c r="M48" s="617" t="s">
        <v>119</v>
      </c>
      <c r="N48" s="618" t="s">
        <v>120</v>
      </c>
      <c r="O48" s="616" t="s">
        <v>219</v>
      </c>
      <c r="P48" s="617" t="s">
        <v>119</v>
      </c>
      <c r="Q48" s="619" t="s">
        <v>120</v>
      </c>
    </row>
    <row r="49" spans="1:26" ht="24" customHeight="1" x14ac:dyDescent="0.2">
      <c r="B49" s="239" t="s">
        <v>167</v>
      </c>
      <c r="C49" s="240"/>
      <c r="D49" s="241"/>
      <c r="E49" s="240"/>
      <c r="F49" s="240"/>
      <c r="G49" s="241"/>
      <c r="H49" s="240"/>
      <c r="I49" s="240"/>
      <c r="J49" s="241"/>
      <c r="K49" s="240"/>
      <c r="L49" s="242" t="s">
        <v>220</v>
      </c>
      <c r="M49" s="372">
        <v>24</v>
      </c>
      <c r="N49" s="374"/>
      <c r="O49" s="242" t="s">
        <v>220</v>
      </c>
      <c r="P49" s="372">
        <v>1</v>
      </c>
      <c r="Q49" s="425"/>
    </row>
    <row r="50" spans="1:26" ht="24" customHeight="1" x14ac:dyDescent="0.2">
      <c r="B50" s="243" t="s">
        <v>5</v>
      </c>
      <c r="C50" s="244"/>
      <c r="D50" s="245"/>
      <c r="E50" s="244"/>
      <c r="F50" s="244"/>
      <c r="G50" s="245"/>
      <c r="H50" s="244"/>
      <c r="I50" s="244"/>
      <c r="J50" s="245"/>
      <c r="K50" s="244"/>
      <c r="L50" s="210"/>
      <c r="M50" s="373"/>
      <c r="N50" s="375"/>
      <c r="O50" s="211"/>
      <c r="P50" s="373"/>
      <c r="Q50" s="426"/>
    </row>
    <row r="51" spans="1:26" ht="24" customHeight="1" x14ac:dyDescent="0.2">
      <c r="B51" s="246" t="s">
        <v>167</v>
      </c>
      <c r="C51" s="242" t="s">
        <v>221</v>
      </c>
      <c r="D51" s="372">
        <v>47</v>
      </c>
      <c r="E51" s="374"/>
      <c r="F51" s="242" t="s">
        <v>221</v>
      </c>
      <c r="G51" s="372">
        <f>F39-F42</f>
        <v>1155</v>
      </c>
      <c r="H51" s="374"/>
      <c r="I51" s="242" t="s">
        <v>221</v>
      </c>
      <c r="J51" s="372">
        <f>I39-I42</f>
        <v>1736</v>
      </c>
      <c r="K51" s="423"/>
      <c r="L51" s="240"/>
      <c r="M51" s="241"/>
      <c r="N51" s="240"/>
      <c r="O51" s="240"/>
      <c r="P51" s="241"/>
      <c r="Q51" s="247"/>
    </row>
    <row r="52" spans="1:26" ht="24" customHeight="1" x14ac:dyDescent="0.2">
      <c r="B52" s="243" t="s">
        <v>5</v>
      </c>
      <c r="C52" s="212"/>
      <c r="D52" s="373"/>
      <c r="E52" s="375"/>
      <c r="F52" s="212"/>
      <c r="G52" s="373"/>
      <c r="H52" s="375"/>
      <c r="I52" s="213"/>
      <c r="J52" s="373"/>
      <c r="K52" s="424"/>
      <c r="L52" s="244"/>
      <c r="M52" s="245"/>
      <c r="N52" s="244"/>
      <c r="O52" s="244"/>
      <c r="P52" s="245"/>
      <c r="Q52" s="248"/>
    </row>
    <row r="53" spans="1:26" ht="24" customHeight="1" x14ac:dyDescent="0.2">
      <c r="B53" s="246" t="s">
        <v>167</v>
      </c>
      <c r="C53" s="242" t="s">
        <v>222</v>
      </c>
      <c r="D53" s="372">
        <v>3</v>
      </c>
      <c r="E53" s="374"/>
      <c r="F53" s="240"/>
      <c r="G53" s="249"/>
      <c r="H53" s="240"/>
      <c r="I53" s="240"/>
      <c r="J53" s="241"/>
      <c r="K53" s="240"/>
      <c r="L53" s="240"/>
      <c r="M53" s="241"/>
      <c r="N53" s="240"/>
      <c r="O53" s="240"/>
      <c r="P53" s="241"/>
      <c r="Q53" s="247"/>
    </row>
    <row r="54" spans="1:26" ht="24" customHeight="1" x14ac:dyDescent="0.2">
      <c r="B54" s="243" t="s">
        <v>5</v>
      </c>
      <c r="C54" s="214"/>
      <c r="D54" s="373"/>
      <c r="E54" s="375"/>
      <c r="F54" s="244"/>
      <c r="G54" s="250"/>
      <c r="H54" s="244"/>
      <c r="I54" s="244"/>
      <c r="J54" s="245"/>
      <c r="K54" s="244"/>
      <c r="L54" s="244"/>
      <c r="M54" s="245"/>
      <c r="N54" s="244"/>
      <c r="O54" s="244"/>
      <c r="P54" s="245"/>
      <c r="Q54" s="248"/>
    </row>
    <row r="55" spans="1:26" s="575" customFormat="1" ht="23.25" customHeight="1" x14ac:dyDescent="0.2">
      <c r="B55" s="405" t="s">
        <v>223</v>
      </c>
      <c r="C55" s="406"/>
      <c r="D55" s="407"/>
      <c r="E55" s="251">
        <f>+D51*E51+D53*E53</f>
        <v>0</v>
      </c>
      <c r="F55" s="120"/>
      <c r="G55" s="252"/>
      <c r="H55" s="253">
        <f>+G51*H51</f>
        <v>0</v>
      </c>
      <c r="I55" s="120"/>
      <c r="J55" s="252"/>
      <c r="K55" s="253">
        <f>+J51*K51</f>
        <v>0</v>
      </c>
      <c r="L55" s="120"/>
      <c r="M55" s="252"/>
      <c r="N55" s="253">
        <f>+M49*N49</f>
        <v>0</v>
      </c>
      <c r="O55" s="120"/>
      <c r="P55" s="252"/>
      <c r="Q55" s="253">
        <f>+P49*Q49</f>
        <v>0</v>
      </c>
    </row>
    <row r="56" spans="1:26" s="575" customFormat="1" ht="23.25" customHeight="1" x14ac:dyDescent="0.2">
      <c r="B56" s="408" t="s">
        <v>158</v>
      </c>
      <c r="C56" s="409"/>
      <c r="D56" s="410"/>
      <c r="E56" s="254">
        <f>E55*0.15</f>
        <v>0</v>
      </c>
      <c r="F56" s="120"/>
      <c r="G56" s="252"/>
      <c r="H56" s="255">
        <f>H55*0.15</f>
        <v>0</v>
      </c>
      <c r="I56" s="120"/>
      <c r="J56" s="252"/>
      <c r="K56" s="255">
        <f>K55*0.15</f>
        <v>0</v>
      </c>
      <c r="L56" s="120"/>
      <c r="M56" s="252"/>
      <c r="N56" s="255">
        <f>N55*0.15</f>
        <v>0</v>
      </c>
      <c r="O56" s="120"/>
      <c r="P56" s="252"/>
      <c r="Q56" s="255">
        <f>Q55*0.15</f>
        <v>0</v>
      </c>
    </row>
    <row r="57" spans="1:26" s="575" customFormat="1" ht="23.25" customHeight="1" x14ac:dyDescent="0.2">
      <c r="B57" s="411" t="s">
        <v>224</v>
      </c>
      <c r="C57" s="412"/>
      <c r="D57" s="413"/>
      <c r="E57" s="256">
        <f>E55+E56</f>
        <v>0</v>
      </c>
      <c r="F57" s="120"/>
      <c r="G57" s="252"/>
      <c r="H57" s="257">
        <f>H55+H56</f>
        <v>0</v>
      </c>
      <c r="I57" s="120"/>
      <c r="J57" s="252"/>
      <c r="K57" s="257">
        <f>K55+K56</f>
        <v>0</v>
      </c>
      <c r="L57" s="120"/>
      <c r="M57" s="252"/>
      <c r="N57" s="257">
        <f>N55+N56</f>
        <v>0</v>
      </c>
      <c r="O57" s="120"/>
      <c r="P57" s="252"/>
      <c r="Q57" s="257">
        <f>Q55+Q56</f>
        <v>0</v>
      </c>
    </row>
    <row r="58" spans="1:26" s="208" customFormat="1" x14ac:dyDescent="0.2">
      <c r="A58" s="591"/>
      <c r="B58" s="119"/>
      <c r="C58" s="120"/>
      <c r="D58" s="252"/>
      <c r="E58" s="120"/>
      <c r="F58" s="120"/>
      <c r="G58" s="252"/>
      <c r="H58" s="120"/>
      <c r="I58" s="120"/>
      <c r="J58" s="252"/>
      <c r="K58" s="120"/>
      <c r="L58" s="120"/>
      <c r="M58" s="252"/>
      <c r="N58" s="120"/>
      <c r="O58" s="120"/>
      <c r="P58" s="252"/>
      <c r="Q58" s="121"/>
      <c r="R58" s="220"/>
      <c r="S58" s="220"/>
      <c r="Z58" s="575"/>
    </row>
    <row r="59" spans="1:26" s="595" customFormat="1" ht="28.5" customHeight="1" x14ac:dyDescent="0.2">
      <c r="B59" s="258" t="s">
        <v>225</v>
      </c>
      <c r="C59" s="259" t="s">
        <v>226</v>
      </c>
      <c r="D59" s="260" t="s">
        <v>119</v>
      </c>
      <c r="E59" s="260" t="s">
        <v>120</v>
      </c>
      <c r="F59" s="259" t="s">
        <v>216</v>
      </c>
      <c r="G59" s="260" t="s">
        <v>119</v>
      </c>
      <c r="H59" s="260" t="s">
        <v>120</v>
      </c>
      <c r="I59" s="259" t="s">
        <v>217</v>
      </c>
      <c r="J59" s="260" t="s">
        <v>119</v>
      </c>
      <c r="K59" s="260" t="s">
        <v>120</v>
      </c>
      <c r="L59" s="259" t="s">
        <v>218</v>
      </c>
      <c r="M59" s="260" t="s">
        <v>119</v>
      </c>
      <c r="N59" s="260" t="s">
        <v>120</v>
      </c>
      <c r="O59" s="259" t="s">
        <v>219</v>
      </c>
      <c r="P59" s="260" t="s">
        <v>119</v>
      </c>
      <c r="Q59" s="261" t="s">
        <v>120</v>
      </c>
    </row>
    <row r="60" spans="1:26" ht="19.5" customHeight="1" x14ac:dyDescent="0.2">
      <c r="B60" s="376" t="s">
        <v>225</v>
      </c>
      <c r="C60" s="262"/>
      <c r="D60" s="263"/>
      <c r="E60" s="601"/>
      <c r="F60" s="262" t="s">
        <v>227</v>
      </c>
      <c r="G60" s="264">
        <v>1</v>
      </c>
      <c r="H60" s="215"/>
      <c r="I60" s="262" t="s">
        <v>227</v>
      </c>
      <c r="J60" s="264">
        <v>1</v>
      </c>
      <c r="K60" s="215"/>
      <c r="L60" s="262" t="s">
        <v>227</v>
      </c>
      <c r="M60" s="264">
        <v>1</v>
      </c>
      <c r="N60" s="215"/>
      <c r="O60" s="262" t="s">
        <v>227</v>
      </c>
      <c r="P60" s="264">
        <v>1</v>
      </c>
      <c r="Q60" s="216"/>
      <c r="Z60" s="575"/>
    </row>
    <row r="61" spans="1:26" ht="19.5" customHeight="1" x14ac:dyDescent="0.2">
      <c r="B61" s="377"/>
      <c r="C61" s="265" t="s">
        <v>228</v>
      </c>
      <c r="D61" s="266">
        <v>97</v>
      </c>
      <c r="E61" s="217"/>
      <c r="F61" s="265"/>
      <c r="G61" s="267"/>
      <c r="H61" s="602"/>
      <c r="I61" s="265"/>
      <c r="J61" s="267"/>
      <c r="K61" s="602"/>
      <c r="L61" s="265"/>
      <c r="M61" s="267"/>
      <c r="N61" s="602"/>
      <c r="O61" s="265"/>
      <c r="P61" s="267"/>
      <c r="Q61" s="603"/>
      <c r="Z61" s="208"/>
    </row>
    <row r="62" spans="1:26" ht="19.5" customHeight="1" x14ac:dyDescent="0.2">
      <c r="B62" s="377"/>
      <c r="C62" s="265" t="s">
        <v>229</v>
      </c>
      <c r="D62" s="266">
        <v>3</v>
      </c>
      <c r="E62" s="217"/>
      <c r="F62" s="265"/>
      <c r="G62" s="267"/>
      <c r="H62" s="602"/>
      <c r="I62" s="265"/>
      <c r="J62" s="267"/>
      <c r="K62" s="602"/>
      <c r="L62" s="265"/>
      <c r="M62" s="267"/>
      <c r="N62" s="604"/>
      <c r="O62" s="265"/>
      <c r="P62" s="267"/>
      <c r="Q62" s="605"/>
    </row>
    <row r="63" spans="1:26" ht="19.5" customHeight="1" x14ac:dyDescent="0.2">
      <c r="B63" s="377"/>
      <c r="C63" s="265" t="s">
        <v>230</v>
      </c>
      <c r="D63" s="266">
        <v>100</v>
      </c>
      <c r="E63" s="217"/>
      <c r="F63" s="265"/>
      <c r="G63" s="267"/>
      <c r="H63" s="602"/>
      <c r="I63" s="265"/>
      <c r="J63" s="267"/>
      <c r="K63" s="602"/>
      <c r="L63" s="265"/>
      <c r="M63" s="267"/>
      <c r="N63" s="602"/>
      <c r="O63" s="265"/>
      <c r="P63" s="267"/>
      <c r="Q63" s="605"/>
    </row>
    <row r="64" spans="1:26" ht="19.5" customHeight="1" x14ac:dyDescent="0.2">
      <c r="A64" s="208"/>
      <c r="B64" s="377"/>
      <c r="C64" s="268"/>
      <c r="D64" s="267"/>
      <c r="E64" s="602"/>
      <c r="F64" s="265" t="s">
        <v>231</v>
      </c>
      <c r="G64" s="266">
        <v>1</v>
      </c>
      <c r="H64" s="217"/>
      <c r="I64" s="265" t="s">
        <v>231</v>
      </c>
      <c r="J64" s="266">
        <v>1</v>
      </c>
      <c r="K64" s="217"/>
      <c r="L64" s="265" t="s">
        <v>231</v>
      </c>
      <c r="M64" s="266">
        <v>1</v>
      </c>
      <c r="N64" s="217"/>
      <c r="O64" s="265" t="s">
        <v>231</v>
      </c>
      <c r="P64" s="266">
        <v>1</v>
      </c>
      <c r="Q64" s="217"/>
    </row>
    <row r="65" spans="1:26" ht="19.5" customHeight="1" x14ac:dyDescent="0.2">
      <c r="A65" s="208"/>
      <c r="B65" s="377"/>
      <c r="C65" s="265"/>
      <c r="D65" s="267"/>
      <c r="E65" s="602"/>
      <c r="F65" s="265"/>
      <c r="G65" s="267"/>
      <c r="H65" s="602"/>
      <c r="I65" s="265"/>
      <c r="J65" s="267"/>
      <c r="K65" s="602"/>
      <c r="L65" s="265" t="s">
        <v>232</v>
      </c>
      <c r="M65" s="266">
        <v>1</v>
      </c>
      <c r="N65" s="217"/>
      <c r="O65" s="265" t="s">
        <v>232</v>
      </c>
      <c r="P65" s="266">
        <v>1</v>
      </c>
      <c r="Q65" s="217"/>
    </row>
    <row r="66" spans="1:26" ht="19.5" customHeight="1" x14ac:dyDescent="0.2">
      <c r="A66" s="208"/>
      <c r="B66" s="377"/>
      <c r="C66" s="265"/>
      <c r="D66" s="267"/>
      <c r="E66" s="602"/>
      <c r="F66" s="265" t="s">
        <v>136</v>
      </c>
      <c r="G66" s="266">
        <v>1</v>
      </c>
      <c r="H66" s="217"/>
      <c r="I66" s="265" t="s">
        <v>136</v>
      </c>
      <c r="J66" s="266">
        <v>1</v>
      </c>
      <c r="K66" s="217"/>
      <c r="L66" s="265" t="s">
        <v>136</v>
      </c>
      <c r="M66" s="266">
        <v>1</v>
      </c>
      <c r="N66" s="217"/>
      <c r="O66" s="265" t="s">
        <v>136</v>
      </c>
      <c r="P66" s="266">
        <v>1</v>
      </c>
      <c r="Q66" s="217"/>
    </row>
    <row r="67" spans="1:26" ht="19.5" customHeight="1" x14ac:dyDescent="0.2">
      <c r="B67" s="377"/>
      <c r="C67" s="265" t="s">
        <v>135</v>
      </c>
      <c r="D67" s="266">
        <v>1</v>
      </c>
      <c r="E67" s="217"/>
      <c r="F67" s="265"/>
      <c r="G67" s="267"/>
      <c r="H67" s="602"/>
      <c r="I67" s="265"/>
      <c r="J67" s="267"/>
      <c r="K67" s="602"/>
      <c r="L67" s="265"/>
      <c r="M67" s="267"/>
      <c r="N67" s="602"/>
      <c r="O67" s="265"/>
      <c r="P67" s="267"/>
      <c r="Q67" s="603"/>
    </row>
    <row r="68" spans="1:26" ht="19.5" customHeight="1" x14ac:dyDescent="0.2">
      <c r="B68" s="377"/>
      <c r="C68" s="265" t="s">
        <v>233</v>
      </c>
      <c r="D68" s="266">
        <v>1</v>
      </c>
      <c r="E68" s="217"/>
      <c r="F68" s="265" t="s">
        <v>233</v>
      </c>
      <c r="G68" s="266">
        <v>1</v>
      </c>
      <c r="H68" s="217"/>
      <c r="I68" s="265" t="s">
        <v>233</v>
      </c>
      <c r="J68" s="266">
        <v>1</v>
      </c>
      <c r="K68" s="217"/>
      <c r="L68" s="265" t="s">
        <v>233</v>
      </c>
      <c r="M68" s="266">
        <v>1</v>
      </c>
      <c r="N68" s="217"/>
      <c r="O68" s="265" t="s">
        <v>233</v>
      </c>
      <c r="P68" s="266">
        <v>1</v>
      </c>
      <c r="Q68" s="217"/>
    </row>
    <row r="69" spans="1:26" ht="19.5" customHeight="1" x14ac:dyDescent="0.2">
      <c r="B69" s="377"/>
      <c r="C69" s="265" t="s">
        <v>234</v>
      </c>
      <c r="D69" s="266">
        <v>1</v>
      </c>
      <c r="E69" s="217"/>
      <c r="F69" s="265" t="s">
        <v>234</v>
      </c>
      <c r="G69" s="266">
        <v>1</v>
      </c>
      <c r="H69" s="217"/>
      <c r="I69" s="265" t="s">
        <v>234</v>
      </c>
      <c r="J69" s="266">
        <v>1</v>
      </c>
      <c r="K69" s="217"/>
      <c r="L69" s="265" t="s">
        <v>234</v>
      </c>
      <c r="M69" s="266">
        <v>1</v>
      </c>
      <c r="N69" s="217"/>
      <c r="O69" s="265" t="s">
        <v>234</v>
      </c>
      <c r="P69" s="266">
        <v>1</v>
      </c>
      <c r="Q69" s="217"/>
    </row>
    <row r="70" spans="1:26" ht="19.5" customHeight="1" x14ac:dyDescent="0.2">
      <c r="B70" s="377"/>
      <c r="C70" s="265" t="s">
        <v>235</v>
      </c>
      <c r="D70" s="266">
        <v>1</v>
      </c>
      <c r="E70" s="217"/>
      <c r="F70" s="265" t="s">
        <v>235</v>
      </c>
      <c r="G70" s="266">
        <v>1</v>
      </c>
      <c r="H70" s="217"/>
      <c r="I70" s="265" t="s">
        <v>235</v>
      </c>
      <c r="J70" s="266">
        <v>1</v>
      </c>
      <c r="K70" s="217"/>
      <c r="L70" s="265" t="s">
        <v>235</v>
      </c>
      <c r="M70" s="266">
        <v>1</v>
      </c>
      <c r="N70" s="217"/>
      <c r="O70" s="265" t="s">
        <v>235</v>
      </c>
      <c r="P70" s="266">
        <v>1</v>
      </c>
      <c r="Q70" s="217"/>
    </row>
    <row r="71" spans="1:26" ht="19.5" customHeight="1" x14ac:dyDescent="0.2">
      <c r="B71" s="377"/>
      <c r="C71" s="265" t="s">
        <v>156</v>
      </c>
      <c r="D71" s="266">
        <v>1</v>
      </c>
      <c r="E71" s="217"/>
      <c r="F71" s="265" t="s">
        <v>156</v>
      </c>
      <c r="G71" s="266">
        <v>1</v>
      </c>
      <c r="H71" s="217"/>
      <c r="I71" s="265" t="s">
        <v>156</v>
      </c>
      <c r="J71" s="266">
        <v>1</v>
      </c>
      <c r="K71" s="217"/>
      <c r="L71" s="265" t="s">
        <v>156</v>
      </c>
      <c r="M71" s="266">
        <v>1</v>
      </c>
      <c r="N71" s="217"/>
      <c r="O71" s="265" t="s">
        <v>156</v>
      </c>
      <c r="P71" s="266">
        <v>1</v>
      </c>
      <c r="Q71" s="217"/>
    </row>
    <row r="72" spans="1:26" ht="19.5" customHeight="1" x14ac:dyDescent="0.2">
      <c r="B72" s="377"/>
      <c r="C72" s="265" t="s">
        <v>236</v>
      </c>
      <c r="D72" s="266">
        <v>1</v>
      </c>
      <c r="E72" s="217"/>
      <c r="F72" s="265" t="s">
        <v>236</v>
      </c>
      <c r="G72" s="266">
        <v>1</v>
      </c>
      <c r="H72" s="217"/>
      <c r="I72" s="265" t="s">
        <v>236</v>
      </c>
      <c r="J72" s="266">
        <v>1</v>
      </c>
      <c r="K72" s="217"/>
      <c r="L72" s="265" t="s">
        <v>236</v>
      </c>
      <c r="M72" s="266">
        <v>1</v>
      </c>
      <c r="N72" s="217"/>
      <c r="O72" s="265" t="s">
        <v>236</v>
      </c>
      <c r="P72" s="266">
        <v>1</v>
      </c>
      <c r="Q72" s="217"/>
    </row>
    <row r="73" spans="1:26" ht="19.5" customHeight="1" x14ac:dyDescent="0.2">
      <c r="B73" s="377"/>
      <c r="C73" s="265" t="s">
        <v>237</v>
      </c>
      <c r="D73" s="266">
        <v>1</v>
      </c>
      <c r="E73" s="217"/>
      <c r="F73" s="265" t="s">
        <v>237</v>
      </c>
      <c r="G73" s="266">
        <v>1</v>
      </c>
      <c r="H73" s="217"/>
      <c r="I73" s="265" t="s">
        <v>237</v>
      </c>
      <c r="J73" s="266">
        <v>1</v>
      </c>
      <c r="K73" s="217"/>
      <c r="L73" s="265" t="s">
        <v>237</v>
      </c>
      <c r="M73" s="266">
        <v>1</v>
      </c>
      <c r="N73" s="217"/>
      <c r="O73" s="265" t="s">
        <v>237</v>
      </c>
      <c r="P73" s="266">
        <v>1</v>
      </c>
      <c r="Q73" s="217"/>
    </row>
    <row r="74" spans="1:26" ht="19.5" customHeight="1" x14ac:dyDescent="0.2">
      <c r="B74" s="378"/>
      <c r="C74" s="269" t="s">
        <v>238</v>
      </c>
      <c r="D74" s="270">
        <v>1</v>
      </c>
      <c r="E74" s="218"/>
      <c r="F74" s="269" t="s">
        <v>239</v>
      </c>
      <c r="G74" s="270">
        <v>1</v>
      </c>
      <c r="H74" s="218"/>
      <c r="I74" s="269" t="s">
        <v>239</v>
      </c>
      <c r="J74" s="270">
        <v>1</v>
      </c>
      <c r="K74" s="218"/>
      <c r="L74" s="269" t="s">
        <v>239</v>
      </c>
      <c r="M74" s="270">
        <v>1</v>
      </c>
      <c r="N74" s="218"/>
      <c r="O74" s="269" t="s">
        <v>239</v>
      </c>
      <c r="P74" s="270">
        <v>1</v>
      </c>
      <c r="Q74" s="218"/>
    </row>
    <row r="75" spans="1:26" s="575" customFormat="1" ht="23.25" customHeight="1" x14ac:dyDescent="0.2">
      <c r="B75" s="418" t="s">
        <v>240</v>
      </c>
      <c r="C75" s="419"/>
      <c r="D75" s="419"/>
      <c r="E75" s="271">
        <f>+D61*E61+D62*E62+D63*E63+D67*E67+D68*E68+D69*E69+D70*E70+D71*E71+D72*E72+D73*E73+D74*E74</f>
        <v>0</v>
      </c>
      <c r="F75" s="120"/>
      <c r="G75" s="252"/>
      <c r="H75" s="272">
        <f>G60*H60+G64*H64+G66*H66+G68*H68+G69*H69+G70*H70+G71*H71+G72*H72+G73*H73+G74*H74</f>
        <v>0</v>
      </c>
      <c r="I75" s="120"/>
      <c r="J75" s="252"/>
      <c r="K75" s="272">
        <f>J60*K60+J64*K64+J66*K66+J68*K68+J69*K69+J70*K70+J71*K71+J72*K72+J73*K73+J74*K74</f>
        <v>0</v>
      </c>
      <c r="L75" s="120"/>
      <c r="M75" s="252"/>
      <c r="N75" s="272">
        <f>M60*N60+M64*N64+M66*N66+M68*N68+M69*N69+M70*N70+M71*N71+M72*N72+M73*N73+M74*N74</f>
        <v>0</v>
      </c>
      <c r="O75" s="120"/>
      <c r="P75" s="252"/>
      <c r="Q75" s="272">
        <f>P60*Q60+P64*Q64+P66*Q66+P68*Q68+P69*Q69+P70*Q70+P71*Q71+P72*Q72+P73*Q73+P74*Q74</f>
        <v>0</v>
      </c>
      <c r="Z75" s="591"/>
    </row>
    <row r="76" spans="1:26" s="575" customFormat="1" ht="23.25" customHeight="1" x14ac:dyDescent="0.2">
      <c r="B76" s="416" t="s">
        <v>241</v>
      </c>
      <c r="C76" s="417"/>
      <c r="D76" s="417"/>
      <c r="E76" s="273">
        <f>E75*0.15</f>
        <v>0</v>
      </c>
      <c r="F76" s="120"/>
      <c r="G76" s="252"/>
      <c r="H76" s="274">
        <f>H75*0.15</f>
        <v>0</v>
      </c>
      <c r="I76" s="120"/>
      <c r="J76" s="252"/>
      <c r="K76" s="274">
        <f>K75*0.15</f>
        <v>0</v>
      </c>
      <c r="L76" s="120"/>
      <c r="M76" s="252"/>
      <c r="N76" s="274">
        <f>N75*0.15</f>
        <v>0</v>
      </c>
      <c r="O76" s="120"/>
      <c r="P76" s="252"/>
      <c r="Q76" s="274">
        <f>Q75*0.15</f>
        <v>0</v>
      </c>
      <c r="Z76" s="591"/>
    </row>
    <row r="77" spans="1:26" s="575" customFormat="1" ht="23.25" customHeight="1" x14ac:dyDescent="0.2">
      <c r="B77" s="414" t="s">
        <v>242</v>
      </c>
      <c r="C77" s="415"/>
      <c r="D77" s="415"/>
      <c r="E77" s="275">
        <f>E75+E76</f>
        <v>0</v>
      </c>
      <c r="F77" s="120"/>
      <c r="G77" s="252"/>
      <c r="H77" s="276">
        <f>H75+H76</f>
        <v>0</v>
      </c>
      <c r="I77" s="120"/>
      <c r="J77" s="252"/>
      <c r="K77" s="276">
        <f>K75+K76</f>
        <v>0</v>
      </c>
      <c r="L77" s="120"/>
      <c r="M77" s="252"/>
      <c r="N77" s="276">
        <f>N75+N76</f>
        <v>0</v>
      </c>
      <c r="O77" s="120"/>
      <c r="P77" s="252"/>
      <c r="Q77" s="276">
        <f>Q75+Q76</f>
        <v>0</v>
      </c>
    </row>
    <row r="78" spans="1:26" s="586" customFormat="1" ht="21" customHeight="1" x14ac:dyDescent="0.2">
      <c r="B78" s="277"/>
      <c r="C78" s="195"/>
      <c r="D78" s="192"/>
      <c r="E78" s="193"/>
      <c r="F78" s="195"/>
      <c r="G78" s="278"/>
      <c r="H78" s="193"/>
      <c r="I78" s="195"/>
      <c r="J78" s="278"/>
      <c r="K78" s="193"/>
      <c r="L78" s="195"/>
      <c r="M78" s="278"/>
      <c r="N78" s="193"/>
      <c r="O78" s="195"/>
      <c r="P78" s="278"/>
      <c r="Q78" s="193"/>
      <c r="S78" s="575"/>
      <c r="Z78" s="575"/>
    </row>
    <row r="79" spans="1:26" s="575" customFormat="1" ht="26.25" customHeight="1" x14ac:dyDescent="0.2">
      <c r="B79" s="363" t="s">
        <v>243</v>
      </c>
      <c r="C79" s="364"/>
      <c r="D79" s="364"/>
      <c r="E79" s="184">
        <f>C44+E55+E75</f>
        <v>0</v>
      </c>
      <c r="F79" s="120"/>
      <c r="G79" s="252"/>
      <c r="H79" s="186">
        <f>F44+H55+H75</f>
        <v>0</v>
      </c>
      <c r="I79" s="120"/>
      <c r="J79" s="252"/>
      <c r="K79" s="186">
        <f>I44+K55+K75</f>
        <v>0</v>
      </c>
      <c r="L79" s="120"/>
      <c r="M79" s="252"/>
      <c r="N79" s="186">
        <f>L44+N55+N75</f>
        <v>0</v>
      </c>
      <c r="O79" s="120"/>
      <c r="P79" s="252"/>
      <c r="Q79" s="186">
        <f>O44+Q55+Q75</f>
        <v>0</v>
      </c>
      <c r="V79" s="606"/>
    </row>
    <row r="80" spans="1:26" s="575" customFormat="1" ht="26.25" customHeight="1" x14ac:dyDescent="0.2">
      <c r="B80" s="361" t="s">
        <v>244</v>
      </c>
      <c r="C80" s="362"/>
      <c r="D80" s="362"/>
      <c r="E80" s="189">
        <f>E55+E56+E75+E76+C44+C45</f>
        <v>0</v>
      </c>
      <c r="F80" s="120"/>
      <c r="G80" s="252"/>
      <c r="H80" s="190">
        <f>H55+H56+H75+H76+F44+F45</f>
        <v>0</v>
      </c>
      <c r="I80" s="120"/>
      <c r="J80" s="252"/>
      <c r="K80" s="190">
        <f>K55+K56+K75+K76+I44+I45</f>
        <v>0</v>
      </c>
      <c r="L80" s="120"/>
      <c r="M80" s="252"/>
      <c r="N80" s="190">
        <f>N55+N56+N75+N76+L44+L45</f>
        <v>0</v>
      </c>
      <c r="O80" s="120"/>
      <c r="P80" s="252"/>
      <c r="Q80" s="190">
        <f>Q55+Q56+Q75+Q76+O44+O45</f>
        <v>0</v>
      </c>
      <c r="Z80" s="586"/>
    </row>
    <row r="81" spans="1:26" s="586" customFormat="1" x14ac:dyDescent="0.2">
      <c r="B81" s="195"/>
      <c r="C81" s="195"/>
      <c r="D81" s="192"/>
      <c r="E81" s="193"/>
      <c r="F81" s="195"/>
      <c r="G81" s="278"/>
      <c r="H81" s="195"/>
      <c r="I81" s="195"/>
      <c r="J81" s="278"/>
      <c r="K81" s="195"/>
      <c r="L81" s="195"/>
      <c r="M81" s="278"/>
      <c r="N81" s="195"/>
      <c r="O81" s="195"/>
      <c r="P81" s="278"/>
      <c r="Q81" s="195"/>
      <c r="S81" s="575"/>
      <c r="Z81" s="575"/>
    </row>
    <row r="82" spans="1:26" s="575" customFormat="1" x14ac:dyDescent="0.2">
      <c r="B82" s="196"/>
      <c r="C82" s="196"/>
      <c r="D82" s="197"/>
      <c r="E82" s="198"/>
      <c r="F82" s="199"/>
      <c r="G82" s="621"/>
      <c r="H82" s="199"/>
      <c r="I82" s="199"/>
      <c r="J82" s="621"/>
      <c r="K82" s="199"/>
      <c r="L82" s="199"/>
      <c r="M82" s="621"/>
      <c r="N82" s="199"/>
      <c r="O82" s="199"/>
      <c r="P82" s="621"/>
      <c r="Q82" s="199"/>
    </row>
    <row r="83" spans="1:26" s="562" customFormat="1" x14ac:dyDescent="0.2">
      <c r="A83" s="575"/>
      <c r="B83" s="169"/>
      <c r="C83" s="200"/>
      <c r="D83" s="201"/>
      <c r="E83" s="202"/>
      <c r="F83" s="200"/>
      <c r="G83" s="201"/>
      <c r="H83" s="202"/>
      <c r="I83" s="200"/>
      <c r="J83" s="622"/>
      <c r="K83" s="169"/>
      <c r="L83" s="169"/>
      <c r="M83" s="201"/>
      <c r="N83" s="202"/>
      <c r="O83" s="169"/>
      <c r="P83" s="201"/>
      <c r="Q83" s="202"/>
      <c r="R83" s="607"/>
      <c r="S83" s="575"/>
      <c r="T83" s="608"/>
      <c r="U83" s="575"/>
      <c r="Z83" s="586"/>
    </row>
    <row r="84" spans="1:26" s="562" customFormat="1" x14ac:dyDescent="0.2">
      <c r="A84" s="575"/>
      <c r="B84" s="169"/>
      <c r="C84" s="200"/>
      <c r="D84" s="201"/>
      <c r="E84" s="202"/>
      <c r="F84" s="200"/>
      <c r="G84" s="201"/>
      <c r="H84" s="202"/>
      <c r="I84" s="200"/>
      <c r="J84" s="622"/>
      <c r="K84" s="200"/>
      <c r="L84" s="200"/>
      <c r="M84" s="622"/>
      <c r="N84" s="200"/>
      <c r="O84" s="200"/>
      <c r="P84" s="622"/>
      <c r="Q84" s="200"/>
      <c r="R84" s="575"/>
      <c r="S84" s="608"/>
      <c r="T84" s="608"/>
      <c r="U84" s="575"/>
      <c r="Z84" s="575"/>
    </row>
    <row r="85" spans="1:26" ht="46.5" customHeight="1" x14ac:dyDescent="0.2">
      <c r="B85" s="623" t="s">
        <v>376</v>
      </c>
      <c r="C85" s="624"/>
      <c r="D85" s="624"/>
      <c r="E85" s="624"/>
      <c r="F85" s="624"/>
      <c r="G85" s="624"/>
      <c r="H85" s="625"/>
      <c r="I85" s="625"/>
      <c r="J85" s="625"/>
      <c r="K85" s="625"/>
      <c r="L85" s="625"/>
      <c r="M85" s="625"/>
      <c r="N85" s="625"/>
      <c r="O85" s="625"/>
      <c r="P85" s="625"/>
      <c r="Q85" s="626"/>
      <c r="R85" s="575"/>
      <c r="Z85" s="562"/>
    </row>
    <row r="86" spans="1:26" s="209" customFormat="1" ht="44.25" customHeight="1" x14ac:dyDescent="0.2">
      <c r="A86" s="591"/>
      <c r="B86" s="623" t="s">
        <v>365</v>
      </c>
      <c r="C86" s="624"/>
      <c r="D86" s="624"/>
      <c r="E86" s="624"/>
      <c r="F86" s="624"/>
      <c r="G86" s="627"/>
      <c r="H86" s="224"/>
      <c r="I86" s="222"/>
      <c r="J86" s="223"/>
      <c r="K86" s="224"/>
      <c r="L86" s="628"/>
      <c r="M86" s="223"/>
      <c r="N86" s="224"/>
      <c r="O86" s="628"/>
      <c r="P86" s="223"/>
      <c r="Q86" s="224"/>
      <c r="Z86" s="591"/>
    </row>
    <row r="87" spans="1:26" ht="28.5" customHeight="1" x14ac:dyDescent="0.25">
      <c r="A87" s="610"/>
      <c r="B87" s="557" t="s">
        <v>19</v>
      </c>
      <c r="C87" s="558"/>
      <c r="D87" s="559"/>
      <c r="E87" s="557" t="s">
        <v>20</v>
      </c>
      <c r="F87" s="559"/>
      <c r="G87" s="600"/>
      <c r="H87" s="502"/>
      <c r="I87" s="611"/>
      <c r="J87" s="612"/>
      <c r="K87" s="611"/>
      <c r="L87" s="611"/>
      <c r="M87" s="612"/>
      <c r="N87" s="611"/>
      <c r="O87" s="611"/>
      <c r="P87" s="612"/>
      <c r="Q87" s="611"/>
    </row>
    <row r="88" spans="1:26" s="610" customFormat="1" ht="30" customHeight="1" x14ac:dyDescent="0.2">
      <c r="A88" s="591"/>
      <c r="B88" s="592"/>
      <c r="C88" s="305"/>
      <c r="D88" s="593"/>
      <c r="E88" s="594"/>
      <c r="F88" s="305"/>
      <c r="G88" s="593"/>
      <c r="H88" s="594"/>
      <c r="I88" s="305"/>
      <c r="J88" s="593"/>
      <c r="K88" s="594"/>
      <c r="L88" s="305"/>
      <c r="M88" s="593"/>
      <c r="N88" s="594"/>
      <c r="O88" s="305"/>
      <c r="P88" s="593"/>
      <c r="Q88" s="594"/>
      <c r="R88" s="611"/>
      <c r="S88" s="611"/>
      <c r="T88" s="611"/>
      <c r="Z88" s="209"/>
    </row>
    <row r="89" spans="1:26" x14ac:dyDescent="0.2">
      <c r="B89" s="613"/>
    </row>
    <row r="90" spans="1:26" x14ac:dyDescent="0.2">
      <c r="Z90" s="610"/>
    </row>
    <row r="91" spans="1:26" x14ac:dyDescent="0.2">
      <c r="B91" s="613"/>
    </row>
    <row r="93" spans="1:26" s="209" customFormat="1" x14ac:dyDescent="0.2">
      <c r="A93" s="591"/>
      <c r="B93" s="592"/>
      <c r="C93" s="305"/>
      <c r="D93" s="614"/>
      <c r="E93" s="594"/>
      <c r="F93" s="305"/>
      <c r="G93" s="593"/>
      <c r="H93" s="594"/>
      <c r="I93" s="305"/>
      <c r="J93" s="593"/>
      <c r="K93" s="594"/>
      <c r="L93" s="305"/>
      <c r="M93" s="593"/>
      <c r="N93" s="594"/>
      <c r="O93" s="305"/>
      <c r="P93" s="593"/>
      <c r="Q93" s="594"/>
      <c r="Z93" s="591"/>
    </row>
    <row r="95" spans="1:26" s="209" customFormat="1" x14ac:dyDescent="0.2">
      <c r="A95" s="591"/>
      <c r="B95" s="592"/>
      <c r="C95" s="305"/>
      <c r="D95" s="593"/>
      <c r="E95" s="594"/>
      <c r="F95" s="305"/>
      <c r="G95" s="593"/>
      <c r="H95" s="594"/>
      <c r="I95" s="305"/>
      <c r="J95" s="593"/>
      <c r="K95" s="594"/>
      <c r="L95" s="305"/>
      <c r="M95" s="593"/>
      <c r="N95" s="594"/>
      <c r="O95" s="305"/>
      <c r="P95" s="593"/>
      <c r="Q95" s="594"/>
    </row>
    <row r="96" spans="1:26" s="209" customFormat="1" x14ac:dyDescent="0.2">
      <c r="A96" s="591"/>
      <c r="B96" s="592"/>
      <c r="C96" s="305"/>
      <c r="D96" s="593"/>
      <c r="E96" s="594"/>
      <c r="F96" s="305"/>
      <c r="G96" s="593"/>
      <c r="H96" s="594"/>
      <c r="I96" s="305"/>
      <c r="J96" s="593"/>
      <c r="K96" s="594"/>
      <c r="L96" s="305"/>
      <c r="M96" s="593"/>
      <c r="N96" s="594"/>
      <c r="O96" s="305"/>
      <c r="P96" s="593"/>
      <c r="Q96" s="594"/>
      <c r="Z96" s="591"/>
    </row>
    <row r="97" spans="1:26" s="209" customFormat="1" x14ac:dyDescent="0.2">
      <c r="A97" s="591"/>
      <c r="B97" s="592"/>
      <c r="C97" s="305"/>
      <c r="D97" s="593"/>
      <c r="E97" s="594"/>
      <c r="F97" s="305"/>
      <c r="G97" s="593"/>
      <c r="H97" s="594"/>
      <c r="I97" s="305"/>
      <c r="J97" s="593"/>
      <c r="K97" s="594"/>
      <c r="L97" s="305"/>
      <c r="M97" s="593"/>
      <c r="N97" s="594"/>
      <c r="O97" s="305"/>
      <c r="P97" s="593"/>
      <c r="Q97" s="594"/>
    </row>
    <row r="98" spans="1:26" x14ac:dyDescent="0.2">
      <c r="Z98" s="209"/>
    </row>
    <row r="99" spans="1:26" x14ac:dyDescent="0.2">
      <c r="Z99" s="209"/>
    </row>
  </sheetData>
  <sheetProtection algorithmName="SHA-512" hashValue="H9/Sw16HTghX/+Gjrpqc7rKL3rKdVxnRSYEVVnI2gGbleNusFfZO1wsjxiE1bQ80XGbrxFoTg2wKhDhSzOHnww==" saltValue="aK6XHAbpFVcjvlhbft1QHA==" spinCount="100000" sheet="1" objects="1" scenarios="1"/>
  <mergeCells count="238">
    <mergeCell ref="C3:E3"/>
    <mergeCell ref="F3:H3"/>
    <mergeCell ref="I3:K3"/>
    <mergeCell ref="L3:N3"/>
    <mergeCell ref="O3:Q3"/>
    <mergeCell ref="D51:D52"/>
    <mergeCell ref="E51:E52"/>
    <mergeCell ref="J51:J52"/>
    <mergeCell ref="K51:K52"/>
    <mergeCell ref="M49:M50"/>
    <mergeCell ref="N49:N50"/>
    <mergeCell ref="P49:P50"/>
    <mergeCell ref="Q49:Q50"/>
    <mergeCell ref="O46:Q46"/>
    <mergeCell ref="C34:E34"/>
    <mergeCell ref="G51:G52"/>
    <mergeCell ref="H51:H52"/>
    <mergeCell ref="C17:E17"/>
    <mergeCell ref="C18:E18"/>
    <mergeCell ref="C28:E28"/>
    <mergeCell ref="C29:E29"/>
    <mergeCell ref="C30:E30"/>
    <mergeCell ref="F33:H33"/>
    <mergeCell ref="F32:H32"/>
    <mergeCell ref="B87:D87"/>
    <mergeCell ref="B2:Q2"/>
    <mergeCell ref="B55:D55"/>
    <mergeCell ref="B56:D56"/>
    <mergeCell ref="B57:D57"/>
    <mergeCell ref="B77:D77"/>
    <mergeCell ref="B76:D76"/>
    <mergeCell ref="B75:D75"/>
    <mergeCell ref="B79:D79"/>
    <mergeCell ref="B80:D80"/>
    <mergeCell ref="B19:B21"/>
    <mergeCell ref="B25:B27"/>
    <mergeCell ref="C42:E42"/>
    <mergeCell ref="C4:E4"/>
    <mergeCell ref="C5:E5"/>
    <mergeCell ref="C6:E6"/>
    <mergeCell ref="E87:F87"/>
    <mergeCell ref="C37:E37"/>
    <mergeCell ref="F37:H37"/>
    <mergeCell ref="F36:H36"/>
    <mergeCell ref="F35:H35"/>
    <mergeCell ref="F34:H34"/>
    <mergeCell ref="C32:E32"/>
    <mergeCell ref="C33:E33"/>
    <mergeCell ref="C35:E35"/>
    <mergeCell ref="C36:E36"/>
    <mergeCell ref="F13:H13"/>
    <mergeCell ref="F14:H14"/>
    <mergeCell ref="F15:H15"/>
    <mergeCell ref="F16:H16"/>
    <mergeCell ref="F27:H27"/>
    <mergeCell ref="F26:H26"/>
    <mergeCell ref="F25:H25"/>
    <mergeCell ref="C25:E25"/>
    <mergeCell ref="C26:E26"/>
    <mergeCell ref="C27:E27"/>
    <mergeCell ref="C19:E19"/>
    <mergeCell ref="C20:E20"/>
    <mergeCell ref="C21:E21"/>
    <mergeCell ref="C22:E22"/>
    <mergeCell ref="C23:E23"/>
    <mergeCell ref="C24:E24"/>
    <mergeCell ref="F21:H21"/>
    <mergeCell ref="F22:H22"/>
    <mergeCell ref="F5:H5"/>
    <mergeCell ref="F6:H6"/>
    <mergeCell ref="F7:H7"/>
    <mergeCell ref="F8:H8"/>
    <mergeCell ref="F9:H9"/>
    <mergeCell ref="F10:H10"/>
    <mergeCell ref="F31:H31"/>
    <mergeCell ref="F30:H30"/>
    <mergeCell ref="F29:H29"/>
    <mergeCell ref="F28:H28"/>
    <mergeCell ref="I13:K13"/>
    <mergeCell ref="C31:E31"/>
    <mergeCell ref="C7:E7"/>
    <mergeCell ref="C8:E8"/>
    <mergeCell ref="C9:E9"/>
    <mergeCell ref="C10:E10"/>
    <mergeCell ref="C11:E11"/>
    <mergeCell ref="C12:E12"/>
    <mergeCell ref="I14:K14"/>
    <mergeCell ref="I15:K15"/>
    <mergeCell ref="I16:K16"/>
    <mergeCell ref="I17:K17"/>
    <mergeCell ref="F23:H23"/>
    <mergeCell ref="F24:H24"/>
    <mergeCell ref="F18:H18"/>
    <mergeCell ref="F19:H19"/>
    <mergeCell ref="F20:H20"/>
    <mergeCell ref="I24:K24"/>
    <mergeCell ref="C13:E13"/>
    <mergeCell ref="C14:E14"/>
    <mergeCell ref="C15:E15"/>
    <mergeCell ref="C16:E16"/>
    <mergeCell ref="F4:H4"/>
    <mergeCell ref="I25:K25"/>
    <mergeCell ref="I26:K26"/>
    <mergeCell ref="I27:K27"/>
    <mergeCell ref="I28:K28"/>
    <mergeCell ref="I29:K29"/>
    <mergeCell ref="I18:K18"/>
    <mergeCell ref="I19:K19"/>
    <mergeCell ref="I20:K20"/>
    <mergeCell ref="I21:K21"/>
    <mergeCell ref="I22:K22"/>
    <mergeCell ref="I23:K23"/>
    <mergeCell ref="I4:K4"/>
    <mergeCell ref="I5:K5"/>
    <mergeCell ref="I6:K6"/>
    <mergeCell ref="I7:K7"/>
    <mergeCell ref="I8:K8"/>
    <mergeCell ref="I9:K9"/>
    <mergeCell ref="I10:K10"/>
    <mergeCell ref="I11:K11"/>
    <mergeCell ref="F17:H17"/>
    <mergeCell ref="F11:H11"/>
    <mergeCell ref="F12:H12"/>
    <mergeCell ref="I12:K12"/>
    <mergeCell ref="I36:K36"/>
    <mergeCell ref="I37:K37"/>
    <mergeCell ref="L37:N37"/>
    <mergeCell ref="L36:N36"/>
    <mergeCell ref="L35:N35"/>
    <mergeCell ref="L34:N34"/>
    <mergeCell ref="I30:K30"/>
    <mergeCell ref="I31:K31"/>
    <mergeCell ref="I32:K32"/>
    <mergeCell ref="I33:K33"/>
    <mergeCell ref="I34:K34"/>
    <mergeCell ref="I35:K35"/>
    <mergeCell ref="L33:N33"/>
    <mergeCell ref="L32:N32"/>
    <mergeCell ref="L31:N31"/>
    <mergeCell ref="L30:N30"/>
    <mergeCell ref="L15:N15"/>
    <mergeCell ref="L14:N14"/>
    <mergeCell ref="L13:N13"/>
    <mergeCell ref="L12:N12"/>
    <mergeCell ref="L11:N11"/>
    <mergeCell ref="L10:N10"/>
    <mergeCell ref="L21:N21"/>
    <mergeCell ref="L20:N20"/>
    <mergeCell ref="L19:N19"/>
    <mergeCell ref="L18:N18"/>
    <mergeCell ref="L17:N17"/>
    <mergeCell ref="L16:N16"/>
    <mergeCell ref="O4:Q4"/>
    <mergeCell ref="O5:Q5"/>
    <mergeCell ref="O6:Q6"/>
    <mergeCell ref="O7:Q7"/>
    <mergeCell ref="O8:Q8"/>
    <mergeCell ref="O9:Q9"/>
    <mergeCell ref="L9:N9"/>
    <mergeCell ref="L8:N8"/>
    <mergeCell ref="L7:N7"/>
    <mergeCell ref="L6:N6"/>
    <mergeCell ref="L5:N5"/>
    <mergeCell ref="L4:N4"/>
    <mergeCell ref="O16:Q16"/>
    <mergeCell ref="O17:Q17"/>
    <mergeCell ref="O18:Q18"/>
    <mergeCell ref="O19:Q19"/>
    <mergeCell ref="O20:Q20"/>
    <mergeCell ref="O21:Q21"/>
    <mergeCell ref="O10:Q10"/>
    <mergeCell ref="O11:Q11"/>
    <mergeCell ref="O12:Q12"/>
    <mergeCell ref="O13:Q13"/>
    <mergeCell ref="O14:Q14"/>
    <mergeCell ref="O15:Q15"/>
    <mergeCell ref="L29:N29"/>
    <mergeCell ref="L28:N28"/>
    <mergeCell ref="O22:Q22"/>
    <mergeCell ref="O23:Q23"/>
    <mergeCell ref="O24:Q24"/>
    <mergeCell ref="O25:Q25"/>
    <mergeCell ref="O26:Q26"/>
    <mergeCell ref="O27:Q27"/>
    <mergeCell ref="L27:N27"/>
    <mergeCell ref="L26:N26"/>
    <mergeCell ref="L25:N25"/>
    <mergeCell ref="L24:N24"/>
    <mergeCell ref="L23:N23"/>
    <mergeCell ref="L22:N22"/>
    <mergeCell ref="O34:Q34"/>
    <mergeCell ref="O35:Q35"/>
    <mergeCell ref="O36:Q36"/>
    <mergeCell ref="O37:Q37"/>
    <mergeCell ref="O39:Q39"/>
    <mergeCell ref="O28:Q28"/>
    <mergeCell ref="O29:Q29"/>
    <mergeCell ref="O30:Q30"/>
    <mergeCell ref="O31:Q31"/>
    <mergeCell ref="O32:Q32"/>
    <mergeCell ref="O33:Q33"/>
    <mergeCell ref="I43:K43"/>
    <mergeCell ref="I44:K44"/>
    <mergeCell ref="I45:K45"/>
    <mergeCell ref="I46:K46"/>
    <mergeCell ref="F41:H41"/>
    <mergeCell ref="I41:K41"/>
    <mergeCell ref="L41:N41"/>
    <mergeCell ref="O41:Q41"/>
    <mergeCell ref="O44:Q44"/>
    <mergeCell ref="O45:Q45"/>
    <mergeCell ref="F42:H42"/>
    <mergeCell ref="I42:K42"/>
    <mergeCell ref="L44:N44"/>
    <mergeCell ref="B86:F86"/>
    <mergeCell ref="O42:Q42"/>
    <mergeCell ref="L42:N42"/>
    <mergeCell ref="B85:G85"/>
    <mergeCell ref="D53:D54"/>
    <mergeCell ref="E53:E54"/>
    <mergeCell ref="C41:E41"/>
    <mergeCell ref="B60:B74"/>
    <mergeCell ref="C39:E39"/>
    <mergeCell ref="F39:H39"/>
    <mergeCell ref="I39:K39"/>
    <mergeCell ref="L39:N39"/>
    <mergeCell ref="F43:H43"/>
    <mergeCell ref="F44:H44"/>
    <mergeCell ref="F45:H45"/>
    <mergeCell ref="F46:H46"/>
    <mergeCell ref="C46:E46"/>
    <mergeCell ref="C45:E45"/>
    <mergeCell ref="L45:N45"/>
    <mergeCell ref="L46:N46"/>
    <mergeCell ref="C44:E44"/>
    <mergeCell ref="C43:E43"/>
    <mergeCell ref="O43:Q43"/>
    <mergeCell ref="L43:N43"/>
  </mergeCells>
  <pageMargins left="0.70866141732283472" right="0.70866141732283472" top="0.74803149606299213" bottom="0.74803149606299213" header="0.31496062992125984" footer="0.31496062992125984"/>
  <pageSetup paperSize="8" scale="44" orientation="landscape" r:id="rId1"/>
  <rowBreaks count="1" manualBreakCount="1">
    <brk id="34" max="2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ACD4-B1CD-4881-8A77-D802F6801294}">
  <sheetPr>
    <pageSetUpPr fitToPage="1"/>
  </sheetPr>
  <dimension ref="A1:X38"/>
  <sheetViews>
    <sheetView showGridLines="0" zoomScaleNormal="100" zoomScaleSheetLayoutView="100" workbookViewId="0">
      <selection activeCell="F40" sqref="F40"/>
    </sheetView>
  </sheetViews>
  <sheetFormatPr defaultColWidth="9.140625" defaultRowHeight="12.75" x14ac:dyDescent="0.2"/>
  <cols>
    <col min="1" max="1" width="0.85546875" style="609" customWidth="1"/>
    <col min="2" max="2" width="61" style="592" customWidth="1"/>
    <col min="3" max="3" width="36.7109375" style="305" customWidth="1"/>
    <col min="4" max="4" width="7.85546875" style="305" bestFit="1" customWidth="1"/>
    <col min="5" max="5" width="21.7109375" style="305" customWidth="1"/>
    <col min="6" max="6" width="33.7109375" style="594" customWidth="1"/>
    <col min="7" max="7" width="7.85546875" style="594" bestFit="1" customWidth="1"/>
    <col min="8" max="8" width="18.28515625" style="305" customWidth="1"/>
    <col min="9" max="16384" width="9.140625" style="609"/>
  </cols>
  <sheetData>
    <row r="1" spans="1:24" ht="5.0999999999999996" customHeight="1" x14ac:dyDescent="0.2"/>
    <row r="2" spans="1:24" ht="65.25" customHeight="1" x14ac:dyDescent="0.2">
      <c r="B2" s="430" t="s">
        <v>383</v>
      </c>
      <c r="C2" s="431"/>
      <c r="D2" s="431"/>
      <c r="E2" s="431"/>
      <c r="F2" s="431"/>
      <c r="G2" s="431"/>
      <c r="H2" s="432"/>
      <c r="I2" s="530"/>
      <c r="J2" s="530"/>
      <c r="K2" s="530"/>
      <c r="L2" s="530"/>
      <c r="M2" s="530"/>
      <c r="N2" s="530"/>
      <c r="O2" s="530"/>
      <c r="P2" s="530"/>
      <c r="Q2" s="530"/>
      <c r="R2" s="530"/>
      <c r="S2" s="530"/>
      <c r="T2" s="530"/>
      <c r="U2" s="530"/>
      <c r="V2" s="530"/>
      <c r="W2" s="530"/>
      <c r="X2" s="530"/>
    </row>
    <row r="3" spans="1:24" s="629" customFormat="1" ht="24" customHeight="1" x14ac:dyDescent="0.2">
      <c r="B3" s="225"/>
      <c r="C3" s="442" t="s">
        <v>245</v>
      </c>
      <c r="D3" s="443"/>
      <c r="E3" s="444"/>
      <c r="F3" s="442" t="s">
        <v>246</v>
      </c>
      <c r="G3" s="443"/>
      <c r="H3" s="447"/>
    </row>
    <row r="4" spans="1:24" s="306" customFormat="1" ht="19.5" customHeight="1" x14ac:dyDescent="0.2">
      <c r="B4" s="226" t="s">
        <v>167</v>
      </c>
      <c r="C4" s="439" t="s">
        <v>247</v>
      </c>
      <c r="D4" s="440"/>
      <c r="E4" s="441"/>
      <c r="F4" s="439" t="s">
        <v>247</v>
      </c>
      <c r="G4" s="440"/>
      <c r="H4" s="446"/>
    </row>
    <row r="5" spans="1:24" s="306" customFormat="1" ht="19.5" customHeight="1" x14ac:dyDescent="0.2">
      <c r="B5" s="227" t="s">
        <v>39</v>
      </c>
      <c r="C5" s="436" t="s">
        <v>40</v>
      </c>
      <c r="D5" s="437"/>
      <c r="E5" s="438"/>
      <c r="F5" s="436" t="s">
        <v>248</v>
      </c>
      <c r="G5" s="437"/>
      <c r="H5" s="445"/>
    </row>
    <row r="6" spans="1:24" s="306" customFormat="1" ht="19.5" customHeight="1" x14ac:dyDescent="0.2">
      <c r="B6" s="227" t="s">
        <v>70</v>
      </c>
      <c r="C6" s="436" t="s">
        <v>249</v>
      </c>
      <c r="D6" s="437"/>
      <c r="E6" s="438"/>
      <c r="F6" s="436" t="s">
        <v>249</v>
      </c>
      <c r="G6" s="437"/>
      <c r="H6" s="445"/>
    </row>
    <row r="7" spans="1:24" s="306" customFormat="1" ht="19.5" customHeight="1" x14ac:dyDescent="0.2">
      <c r="B7" s="227" t="s">
        <v>250</v>
      </c>
      <c r="C7" s="436" t="s">
        <v>251</v>
      </c>
      <c r="D7" s="437"/>
      <c r="E7" s="438"/>
      <c r="F7" s="436" t="s">
        <v>252</v>
      </c>
      <c r="G7" s="437"/>
      <c r="H7" s="445"/>
    </row>
    <row r="8" spans="1:24" s="306" customFormat="1" ht="19.5" customHeight="1" x14ac:dyDescent="0.2">
      <c r="B8" s="227" t="s">
        <v>56</v>
      </c>
      <c r="C8" s="436" t="s">
        <v>253</v>
      </c>
      <c r="D8" s="437"/>
      <c r="E8" s="438"/>
      <c r="F8" s="436" t="s">
        <v>254</v>
      </c>
      <c r="G8" s="437"/>
      <c r="H8" s="445"/>
    </row>
    <row r="9" spans="1:24" s="306" customFormat="1" ht="19.5" customHeight="1" x14ac:dyDescent="0.2">
      <c r="B9" s="227" t="s">
        <v>106</v>
      </c>
      <c r="C9" s="436" t="s">
        <v>107</v>
      </c>
      <c r="D9" s="437"/>
      <c r="E9" s="438"/>
      <c r="F9" s="436" t="s">
        <v>107</v>
      </c>
      <c r="G9" s="437"/>
      <c r="H9" s="445"/>
    </row>
    <row r="10" spans="1:24" s="306" customFormat="1" ht="19.5" customHeight="1" x14ac:dyDescent="0.2">
      <c r="B10" s="227" t="s">
        <v>110</v>
      </c>
      <c r="C10" s="436" t="s">
        <v>111</v>
      </c>
      <c r="D10" s="437"/>
      <c r="E10" s="438"/>
      <c r="F10" s="436" t="s">
        <v>111</v>
      </c>
      <c r="G10" s="437"/>
      <c r="H10" s="445"/>
    </row>
    <row r="11" spans="1:24" s="306" customFormat="1" ht="19.5" customHeight="1" x14ac:dyDescent="0.2">
      <c r="B11" s="228" t="s">
        <v>255</v>
      </c>
      <c r="C11" s="433" t="s">
        <v>256</v>
      </c>
      <c r="D11" s="434"/>
      <c r="E11" s="435"/>
      <c r="F11" s="433" t="s">
        <v>256</v>
      </c>
      <c r="G11" s="434"/>
      <c r="H11" s="448"/>
    </row>
    <row r="12" spans="1:24" s="305" customFormat="1" ht="4.5" customHeight="1" x14ac:dyDescent="0.2">
      <c r="A12" s="306"/>
      <c r="B12" s="229"/>
      <c r="C12" s="279"/>
      <c r="D12" s="279"/>
      <c r="E12" s="279"/>
      <c r="F12" s="279"/>
      <c r="G12" s="279"/>
      <c r="H12" s="280"/>
    </row>
    <row r="13" spans="1:24" s="306" customFormat="1" ht="24" customHeight="1" x14ac:dyDescent="0.2">
      <c r="B13" s="231" t="s">
        <v>209</v>
      </c>
      <c r="C13" s="428">
        <v>120</v>
      </c>
      <c r="D13" s="428"/>
      <c r="E13" s="428"/>
      <c r="F13" s="428">
        <v>7000</v>
      </c>
      <c r="G13" s="428"/>
      <c r="H13" s="429"/>
      <c r="I13" s="305"/>
      <c r="J13" s="305"/>
    </row>
    <row r="14" spans="1:24" s="305" customFormat="1" ht="5.25" customHeight="1" x14ac:dyDescent="0.2">
      <c r="A14" s="306"/>
      <c r="B14" s="598"/>
      <c r="C14" s="592"/>
      <c r="D14" s="592"/>
      <c r="E14" s="592"/>
      <c r="F14" s="88"/>
      <c r="G14" s="88"/>
      <c r="H14" s="630"/>
    </row>
    <row r="15" spans="1:24" s="305" customFormat="1" ht="26.25" customHeight="1" x14ac:dyDescent="0.2">
      <c r="B15" s="620" t="s">
        <v>5</v>
      </c>
      <c r="C15" s="330"/>
      <c r="D15" s="330"/>
      <c r="E15" s="330"/>
      <c r="F15" s="330"/>
      <c r="G15" s="330"/>
      <c r="H15" s="333"/>
    </row>
    <row r="16" spans="1:24" s="306" customFormat="1" ht="26.25" customHeight="1" x14ac:dyDescent="0.2">
      <c r="B16" s="219" t="s">
        <v>210</v>
      </c>
      <c r="C16" s="449">
        <v>119</v>
      </c>
      <c r="D16" s="449"/>
      <c r="E16" s="449"/>
      <c r="F16" s="449">
        <v>7000</v>
      </c>
      <c r="G16" s="449"/>
      <c r="H16" s="450"/>
      <c r="I16" s="305"/>
      <c r="J16" s="305"/>
    </row>
    <row r="17" spans="1:10" s="306" customFormat="1" ht="26.25" customHeight="1" x14ac:dyDescent="0.2">
      <c r="B17" s="219" t="s">
        <v>211</v>
      </c>
      <c r="C17" s="380"/>
      <c r="D17" s="380"/>
      <c r="E17" s="380"/>
      <c r="F17" s="380"/>
      <c r="G17" s="380"/>
      <c r="H17" s="386"/>
      <c r="I17" s="305"/>
      <c r="J17" s="305"/>
    </row>
    <row r="18" spans="1:10" s="305" customFormat="1" ht="26.25" customHeight="1" x14ac:dyDescent="0.2">
      <c r="B18" s="233" t="s">
        <v>257</v>
      </c>
      <c r="C18" s="384">
        <f>C16*C17</f>
        <v>0</v>
      </c>
      <c r="D18" s="384"/>
      <c r="E18" s="384"/>
      <c r="F18" s="384">
        <f>F16*F17</f>
        <v>0</v>
      </c>
      <c r="G18" s="384"/>
      <c r="H18" s="388"/>
    </row>
    <row r="19" spans="1:10" s="305" customFormat="1" ht="26.25" customHeight="1" x14ac:dyDescent="0.2">
      <c r="B19" s="233" t="s">
        <v>115</v>
      </c>
      <c r="C19" s="384">
        <f>+C18*0.15</f>
        <v>0</v>
      </c>
      <c r="D19" s="384"/>
      <c r="E19" s="384"/>
      <c r="F19" s="384">
        <f>+F18*0.15</f>
        <v>0</v>
      </c>
      <c r="G19" s="384"/>
      <c r="H19" s="388"/>
    </row>
    <row r="20" spans="1:10" s="305" customFormat="1" ht="26.25" customHeight="1" x14ac:dyDescent="0.2">
      <c r="B20" s="234" t="s">
        <v>258</v>
      </c>
      <c r="C20" s="385">
        <f>C19+C18</f>
        <v>0</v>
      </c>
      <c r="D20" s="385"/>
      <c r="E20" s="385"/>
      <c r="F20" s="385">
        <f>F19+F18</f>
        <v>0</v>
      </c>
      <c r="G20" s="385"/>
      <c r="H20" s="427"/>
    </row>
    <row r="21" spans="1:10" s="306" customFormat="1" ht="4.5" customHeight="1" x14ac:dyDescent="0.2">
      <c r="A21" s="609"/>
      <c r="B21" s="597"/>
      <c r="C21" s="599"/>
      <c r="D21" s="599"/>
      <c r="E21" s="599"/>
      <c r="F21" s="88"/>
      <c r="G21" s="88"/>
      <c r="H21" s="631"/>
      <c r="I21" s="305"/>
      <c r="J21" s="305"/>
    </row>
    <row r="22" spans="1:10" s="306" customFormat="1" ht="25.5" x14ac:dyDescent="0.2">
      <c r="A22" s="609"/>
      <c r="B22" s="281" t="s">
        <v>225</v>
      </c>
      <c r="C22" s="282" t="s">
        <v>259</v>
      </c>
      <c r="D22" s="283" t="s">
        <v>119</v>
      </c>
      <c r="E22" s="283" t="s">
        <v>120</v>
      </c>
      <c r="F22" s="282" t="s">
        <v>260</v>
      </c>
      <c r="G22" s="283" t="s">
        <v>119</v>
      </c>
      <c r="H22" s="284" t="s">
        <v>120</v>
      </c>
      <c r="I22" s="305"/>
      <c r="J22" s="305"/>
    </row>
    <row r="23" spans="1:10" ht="22.5" customHeight="1" x14ac:dyDescent="0.2">
      <c r="B23" s="451" t="s">
        <v>225</v>
      </c>
      <c r="C23" s="265" t="s">
        <v>401</v>
      </c>
      <c r="D23" s="285">
        <v>1</v>
      </c>
      <c r="E23" s="307"/>
      <c r="F23" s="265"/>
      <c r="G23" s="285"/>
      <c r="H23" s="286"/>
      <c r="I23" s="305"/>
      <c r="J23" s="305"/>
    </row>
    <row r="24" spans="1:10" ht="22.5" customHeight="1" x14ac:dyDescent="0.2">
      <c r="B24" s="452"/>
      <c r="C24" s="287" t="s">
        <v>371</v>
      </c>
      <c r="D24" s="288">
        <v>95</v>
      </c>
      <c r="E24" s="307"/>
      <c r="F24" s="265" t="s">
        <v>262</v>
      </c>
      <c r="G24" s="288">
        <v>7000</v>
      </c>
      <c r="H24" s="310"/>
      <c r="I24" s="305"/>
      <c r="J24" s="305"/>
    </row>
    <row r="25" spans="1:10" ht="22.5" customHeight="1" x14ac:dyDescent="0.2">
      <c r="B25" s="452"/>
      <c r="C25" s="287" t="s">
        <v>372</v>
      </c>
      <c r="D25" s="288">
        <v>24</v>
      </c>
      <c r="E25" s="307"/>
      <c r="F25" s="265"/>
      <c r="G25" s="288"/>
      <c r="H25" s="632"/>
    </row>
    <row r="26" spans="1:10" ht="22.5" customHeight="1" x14ac:dyDescent="0.2">
      <c r="B26" s="452"/>
      <c r="C26" s="287" t="s">
        <v>373</v>
      </c>
      <c r="D26" s="289">
        <v>1</v>
      </c>
      <c r="E26" s="308"/>
      <c r="F26" s="290"/>
      <c r="G26" s="289"/>
      <c r="H26" s="633"/>
    </row>
    <row r="27" spans="1:10" ht="24" customHeight="1" x14ac:dyDescent="0.2">
      <c r="B27" s="453"/>
      <c r="C27" s="291" t="s">
        <v>263</v>
      </c>
      <c r="D27" s="292">
        <v>120</v>
      </c>
      <c r="E27" s="309"/>
      <c r="F27" s="269"/>
      <c r="G27" s="292"/>
      <c r="H27" s="634"/>
    </row>
    <row r="28" spans="1:10" ht="4.5" customHeight="1" x14ac:dyDescent="0.2">
      <c r="B28" s="635"/>
    </row>
    <row r="29" spans="1:10" s="571" customFormat="1" ht="21" customHeight="1" x14ac:dyDescent="0.2">
      <c r="B29" s="458" t="s">
        <v>157</v>
      </c>
      <c r="C29" s="459"/>
      <c r="D29" s="459"/>
      <c r="E29" s="293">
        <f>D23*E23+D24*E24+D25*E25+D27*E27</f>
        <v>0</v>
      </c>
      <c r="F29" s="294"/>
      <c r="G29" s="294"/>
      <c r="H29" s="295">
        <f>G24*H24</f>
        <v>0</v>
      </c>
    </row>
    <row r="30" spans="1:10" s="571" customFormat="1" ht="21" customHeight="1" x14ac:dyDescent="0.2">
      <c r="B30" s="456" t="s">
        <v>158</v>
      </c>
      <c r="C30" s="457"/>
      <c r="D30" s="457"/>
      <c r="E30" s="296">
        <f>E29*0.15</f>
        <v>0</v>
      </c>
      <c r="F30" s="294"/>
      <c r="G30" s="294"/>
      <c r="H30" s="297">
        <f>H29*0.15</f>
        <v>0</v>
      </c>
    </row>
    <row r="31" spans="1:10" s="571" customFormat="1" ht="21" customHeight="1" x14ac:dyDescent="0.2">
      <c r="B31" s="454" t="s">
        <v>159</v>
      </c>
      <c r="C31" s="455"/>
      <c r="D31" s="455"/>
      <c r="E31" s="298">
        <f>E29+E30</f>
        <v>0</v>
      </c>
      <c r="F31" s="294"/>
      <c r="G31" s="294"/>
      <c r="H31" s="299">
        <f>H29+H30</f>
        <v>0</v>
      </c>
    </row>
    <row r="32" spans="1:10" s="585" customFormat="1" ht="4.5" customHeight="1" x14ac:dyDescent="0.2">
      <c r="B32" s="277"/>
      <c r="C32" s="195"/>
      <c r="D32" s="195"/>
      <c r="E32" s="195"/>
      <c r="F32" s="193"/>
      <c r="G32" s="193"/>
      <c r="H32" s="195"/>
      <c r="I32" s="636"/>
    </row>
    <row r="33" spans="2:10" s="571" customFormat="1" ht="21" customHeight="1" x14ac:dyDescent="0.2">
      <c r="B33" s="300" t="s">
        <v>264</v>
      </c>
      <c r="C33" s="169"/>
      <c r="D33" s="169"/>
      <c r="E33" s="295">
        <f>E29+C18</f>
        <v>0</v>
      </c>
      <c r="F33" s="294"/>
      <c r="G33" s="294"/>
      <c r="H33" s="295">
        <f>H29+F18</f>
        <v>0</v>
      </c>
    </row>
    <row r="34" spans="2:10" s="571" customFormat="1" ht="21" customHeight="1" x14ac:dyDescent="0.2">
      <c r="B34" s="301" t="s">
        <v>265</v>
      </c>
      <c r="C34" s="169"/>
      <c r="D34" s="169"/>
      <c r="E34" s="299">
        <f>E31+C20</f>
        <v>0</v>
      </c>
      <c r="F34" s="294"/>
      <c r="G34" s="294"/>
      <c r="H34" s="299">
        <f>H31+F20</f>
        <v>0</v>
      </c>
    </row>
    <row r="35" spans="2:10" s="585" customFormat="1" x14ac:dyDescent="0.2">
      <c r="B35" s="195"/>
      <c r="C35" s="195"/>
      <c r="D35" s="195"/>
      <c r="E35" s="195"/>
      <c r="F35" s="193"/>
      <c r="G35" s="193"/>
      <c r="H35" s="195"/>
      <c r="I35" s="571"/>
      <c r="J35" s="571"/>
    </row>
    <row r="36" spans="2:10" ht="48" customHeight="1" x14ac:dyDescent="0.2">
      <c r="B36" s="460" t="s">
        <v>374</v>
      </c>
      <c r="C36" s="461"/>
      <c r="D36" s="461"/>
      <c r="E36" s="461"/>
      <c r="F36" s="302"/>
      <c r="G36" s="302"/>
      <c r="H36" s="303"/>
    </row>
    <row r="37" spans="2:10" ht="49.5" customHeight="1" x14ac:dyDescent="0.2">
      <c r="B37" s="460" t="s">
        <v>364</v>
      </c>
      <c r="C37" s="461"/>
      <c r="D37" s="461"/>
      <c r="E37" s="461"/>
      <c r="F37" s="304"/>
    </row>
    <row r="38" spans="2:10" ht="29.25" customHeight="1" x14ac:dyDescent="0.25">
      <c r="B38" s="556" t="s">
        <v>19</v>
      </c>
      <c r="C38" s="557" t="s">
        <v>20</v>
      </c>
      <c r="D38" s="558"/>
      <c r="E38" s="559"/>
      <c r="F38" s="502"/>
    </row>
  </sheetData>
  <sheetProtection algorithmName="SHA-512" hashValue="omwIq4xuqQbdHOuBiYVsb6fPRlEmmObmPZqgrkYeiWpByczmbJEJ+lhvl+WKI53ZaCh8mveacENd56oqLm0TpA==" saltValue="WrB0MeUFO4eRUpbJGOnORA==" spinCount="100000" sheet="1" objects="1" scenarios="1"/>
  <mergeCells count="40">
    <mergeCell ref="C38:E38"/>
    <mergeCell ref="B23:B27"/>
    <mergeCell ref="B31:D31"/>
    <mergeCell ref="B30:D30"/>
    <mergeCell ref="B29:D29"/>
    <mergeCell ref="B36:E36"/>
    <mergeCell ref="B37:E37"/>
    <mergeCell ref="F15:H15"/>
    <mergeCell ref="C20:E20"/>
    <mergeCell ref="C19:E19"/>
    <mergeCell ref="C18:E18"/>
    <mergeCell ref="C17:E17"/>
    <mergeCell ref="C16:E16"/>
    <mergeCell ref="C15:E15"/>
    <mergeCell ref="F20:H20"/>
    <mergeCell ref="F19:H19"/>
    <mergeCell ref="F18:H18"/>
    <mergeCell ref="F17:H17"/>
    <mergeCell ref="F16:H16"/>
    <mergeCell ref="F11:H11"/>
    <mergeCell ref="F10:H10"/>
    <mergeCell ref="F9:H9"/>
    <mergeCell ref="F8:H8"/>
    <mergeCell ref="F7:H7"/>
    <mergeCell ref="F13:H13"/>
    <mergeCell ref="C13:E13"/>
    <mergeCell ref="B2:H2"/>
    <mergeCell ref="C11:E11"/>
    <mergeCell ref="C10:E10"/>
    <mergeCell ref="C9:E9"/>
    <mergeCell ref="C8:E8"/>
    <mergeCell ref="C7:E7"/>
    <mergeCell ref="C6:E6"/>
    <mergeCell ref="C5:E5"/>
    <mergeCell ref="C4:E4"/>
    <mergeCell ref="C3:E3"/>
    <mergeCell ref="F6:H6"/>
    <mergeCell ref="F5:H5"/>
    <mergeCell ref="F4:H4"/>
    <mergeCell ref="F3:H3"/>
  </mergeCells>
  <pageMargins left="0.70866141732283472" right="0.70866141732283472" top="0.74803149606299213" bottom="0.74803149606299213" header="0.31496062992125984" footer="0.31496062992125984"/>
  <pageSetup paperSize="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T151"/>
  <sheetViews>
    <sheetView showGridLines="0" topLeftCell="A7" zoomScaleNormal="100" zoomScaleSheetLayoutView="100" workbookViewId="0">
      <selection activeCell="D22" sqref="D22"/>
    </sheetView>
  </sheetViews>
  <sheetFormatPr defaultRowHeight="12.75" x14ac:dyDescent="0.2"/>
  <cols>
    <col min="1" max="1" width="24.85546875" bestFit="1" customWidth="1"/>
    <col min="2" max="2" width="49" customWidth="1"/>
    <col min="3" max="3" width="19.7109375" bestFit="1" customWidth="1"/>
    <col min="4" max="4" width="25" style="2" customWidth="1"/>
    <col min="5" max="5" width="16.28515625" bestFit="1" customWidth="1"/>
    <col min="6" max="7" width="16.28515625" customWidth="1"/>
    <col min="8" max="8" width="16.7109375" style="6" customWidth="1"/>
    <col min="9" max="45" width="9.140625" style="6"/>
  </cols>
  <sheetData>
    <row r="1" spans="1:46" s="3" customFormat="1" ht="20.25" x14ac:dyDescent="0.2">
      <c r="A1" s="473" t="s">
        <v>266</v>
      </c>
      <c r="B1" s="473"/>
      <c r="C1" s="473"/>
      <c r="D1" s="473"/>
      <c r="E1" s="473"/>
      <c r="F1" s="473"/>
      <c r="G1" s="473"/>
      <c r="H1" s="473"/>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pans="1:46" s="3" customFormat="1" ht="51.75" customHeight="1" x14ac:dyDescent="0.2">
      <c r="A2" s="482" t="s">
        <v>267</v>
      </c>
      <c r="B2" s="483"/>
      <c r="C2" s="464" t="s">
        <v>268</v>
      </c>
      <c r="D2" s="465"/>
      <c r="E2" s="54"/>
      <c r="F2" s="55"/>
      <c r="G2" s="55"/>
      <c r="H2" s="55"/>
      <c r="I2" s="56"/>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row>
    <row r="3" spans="1:46" s="4" customFormat="1" ht="13.15" customHeight="1" x14ac:dyDescent="0.2">
      <c r="A3" s="469" t="s">
        <v>269</v>
      </c>
      <c r="B3" s="470"/>
      <c r="C3" s="474" t="s">
        <v>270</v>
      </c>
      <c r="D3" s="474" t="s">
        <v>271</v>
      </c>
      <c r="E3" s="478" t="s">
        <v>119</v>
      </c>
      <c r="F3" s="480" t="s">
        <v>272</v>
      </c>
      <c r="G3" s="480" t="s">
        <v>273</v>
      </c>
      <c r="H3" s="480" t="s">
        <v>274</v>
      </c>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6" s="18" customFormat="1" ht="34.5" customHeight="1" x14ac:dyDescent="0.2">
      <c r="A4" s="471"/>
      <c r="B4" s="472"/>
      <c r="C4" s="475"/>
      <c r="D4" s="475"/>
      <c r="E4" s="479"/>
      <c r="F4" s="479"/>
      <c r="G4" s="479"/>
      <c r="H4" s="479"/>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6" s="18" customFormat="1" ht="15" x14ac:dyDescent="0.25">
      <c r="A5" s="37"/>
      <c r="B5" s="38"/>
      <c r="C5" s="39"/>
      <c r="D5" s="39"/>
      <c r="E5" s="40">
        <v>6480</v>
      </c>
      <c r="F5" s="76">
        <v>15000</v>
      </c>
      <c r="G5" s="77"/>
      <c r="H5" s="79">
        <f>F5-(F5*G5)</f>
        <v>15000</v>
      </c>
      <c r="I5" s="17"/>
      <c r="J5" s="78"/>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6" s="18" customFormat="1" x14ac:dyDescent="0.2">
      <c r="A6" s="30" t="s">
        <v>33</v>
      </c>
      <c r="B6" s="31" t="s">
        <v>34</v>
      </c>
      <c r="C6" s="5"/>
      <c r="D6" s="5"/>
      <c r="E6" s="41"/>
      <c r="F6" s="41"/>
      <c r="G6" s="41"/>
      <c r="H6" s="42"/>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6" s="18" customFormat="1" x14ac:dyDescent="0.2">
      <c r="A7" s="30" t="s">
        <v>39</v>
      </c>
      <c r="B7" s="32" t="s">
        <v>40</v>
      </c>
      <c r="C7" s="5"/>
      <c r="D7" s="5"/>
      <c r="E7" s="41"/>
      <c r="F7" s="41"/>
      <c r="G7" s="41"/>
      <c r="H7" s="42"/>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6" s="18" customFormat="1" x14ac:dyDescent="0.2">
      <c r="A8" s="30" t="s">
        <v>42</v>
      </c>
      <c r="B8" s="32" t="s">
        <v>275</v>
      </c>
      <c r="C8" s="5"/>
      <c r="D8" s="5"/>
      <c r="E8" s="41"/>
      <c r="F8" s="41"/>
      <c r="G8" s="41"/>
      <c r="H8" s="42"/>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6" s="18" customFormat="1" x14ac:dyDescent="0.2">
      <c r="A9" s="63" t="s">
        <v>47</v>
      </c>
      <c r="B9" s="32" t="s">
        <v>276</v>
      </c>
      <c r="C9" s="5"/>
      <c r="D9" s="5"/>
      <c r="E9" s="41"/>
      <c r="F9" s="41"/>
      <c r="G9" s="41"/>
      <c r="H9" s="42"/>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6" s="18" customFormat="1" ht="25.5" x14ac:dyDescent="0.2">
      <c r="A10" s="64"/>
      <c r="B10" s="32" t="s">
        <v>51</v>
      </c>
      <c r="C10" s="5"/>
      <c r="D10" s="5"/>
      <c r="E10" s="41"/>
      <c r="F10" s="41"/>
      <c r="G10" s="41"/>
      <c r="H10" s="42"/>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6" s="18" customFormat="1" x14ac:dyDescent="0.2">
      <c r="A11" s="30" t="s">
        <v>54</v>
      </c>
      <c r="B11" s="32" t="s">
        <v>55</v>
      </c>
      <c r="C11" s="5"/>
      <c r="D11" s="5"/>
      <c r="E11" s="41"/>
      <c r="F11" s="41"/>
      <c r="G11" s="41"/>
      <c r="H11" s="42"/>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6" s="18" customFormat="1" x14ac:dyDescent="0.2">
      <c r="A12" s="30" t="s">
        <v>56</v>
      </c>
      <c r="B12" s="32" t="s">
        <v>57</v>
      </c>
      <c r="C12" s="5"/>
      <c r="D12" s="5"/>
      <c r="E12" s="41"/>
      <c r="F12" s="41"/>
      <c r="G12" s="41"/>
      <c r="H12" s="42"/>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6" s="18" customFormat="1" x14ac:dyDescent="0.2">
      <c r="A13" s="30" t="s">
        <v>60</v>
      </c>
      <c r="B13" s="32" t="s">
        <v>61</v>
      </c>
      <c r="C13" s="5"/>
      <c r="D13" s="5"/>
      <c r="E13" s="41"/>
      <c r="F13" s="41"/>
      <c r="G13" s="41"/>
      <c r="H13" s="42"/>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6" s="18" customFormat="1" x14ac:dyDescent="0.2">
      <c r="A14" s="30" t="s">
        <v>63</v>
      </c>
      <c r="B14" s="32" t="s">
        <v>64</v>
      </c>
      <c r="C14" s="5"/>
      <c r="D14" s="5"/>
      <c r="E14" s="41"/>
      <c r="F14" s="41"/>
      <c r="G14" s="41"/>
      <c r="H14" s="42"/>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6" s="18" customFormat="1" x14ac:dyDescent="0.2">
      <c r="A15" s="30" t="s">
        <v>277</v>
      </c>
      <c r="B15" s="33" t="s">
        <v>128</v>
      </c>
      <c r="C15" s="5"/>
      <c r="D15" s="5"/>
      <c r="E15" s="41"/>
      <c r="F15" s="41"/>
      <c r="G15" s="41"/>
      <c r="H15" s="42"/>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6" s="18" customFormat="1" x14ac:dyDescent="0.2">
      <c r="A16" s="30" t="s">
        <v>68</v>
      </c>
      <c r="B16" s="32" t="s">
        <v>69</v>
      </c>
      <c r="C16" s="5"/>
      <c r="D16" s="5"/>
      <c r="E16" s="41"/>
      <c r="F16" s="41"/>
      <c r="G16" s="41"/>
      <c r="H16" s="42"/>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s="18" customFormat="1" x14ac:dyDescent="0.2">
      <c r="A17" s="30" t="s">
        <v>70</v>
      </c>
      <c r="B17" s="32" t="s">
        <v>278</v>
      </c>
      <c r="C17" s="5"/>
      <c r="D17" s="5"/>
      <c r="E17" s="41"/>
      <c r="F17" s="41"/>
      <c r="G17" s="41"/>
      <c r="H17" s="42"/>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s="18" customFormat="1" ht="25.5" x14ac:dyDescent="0.2">
      <c r="A18" s="63" t="s">
        <v>72</v>
      </c>
      <c r="B18" s="31" t="s">
        <v>73</v>
      </c>
      <c r="C18" s="5"/>
      <c r="D18" s="5"/>
      <c r="E18" s="41"/>
      <c r="F18" s="41"/>
      <c r="G18" s="41"/>
      <c r="H18" s="4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s="18" customFormat="1" ht="25.5" x14ac:dyDescent="0.2">
      <c r="A19" s="65"/>
      <c r="B19" s="31" t="s">
        <v>279</v>
      </c>
      <c r="C19" s="5"/>
      <c r="D19" s="5"/>
      <c r="E19" s="41"/>
      <c r="F19" s="41"/>
      <c r="G19" s="41"/>
      <c r="H19" s="4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s="18" customFormat="1" ht="25.5" x14ac:dyDescent="0.2">
      <c r="A20" s="64"/>
      <c r="B20" s="31" t="s">
        <v>80</v>
      </c>
      <c r="C20" s="5"/>
      <c r="D20" s="5"/>
      <c r="E20" s="41"/>
      <c r="F20" s="41"/>
      <c r="G20" s="41"/>
      <c r="H20" s="42"/>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s="18" customFormat="1" x14ac:dyDescent="0.2">
      <c r="A21" s="63" t="s">
        <v>81</v>
      </c>
      <c r="B21" s="31" t="s">
        <v>280</v>
      </c>
      <c r="C21" s="5"/>
      <c r="D21" s="5"/>
      <c r="E21" s="41"/>
      <c r="F21" s="41"/>
      <c r="G21" s="41"/>
      <c r="H21" s="4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s="18" customFormat="1" x14ac:dyDescent="0.2">
      <c r="A22" s="64"/>
      <c r="B22" s="31" t="s">
        <v>281</v>
      </c>
      <c r="C22" s="5"/>
      <c r="D22" s="5"/>
      <c r="E22" s="41"/>
      <c r="F22" s="41"/>
      <c r="G22" s="41"/>
      <c r="H22" s="42"/>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s="18" customFormat="1" x14ac:dyDescent="0.2">
      <c r="A23" s="30" t="s">
        <v>83</v>
      </c>
      <c r="B23" s="31" t="s">
        <v>84</v>
      </c>
      <c r="C23" s="5"/>
      <c r="D23" s="5"/>
      <c r="E23" s="41"/>
      <c r="F23" s="41"/>
      <c r="G23" s="41"/>
      <c r="H23" s="42"/>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s="18" customFormat="1" x14ac:dyDescent="0.2">
      <c r="A24" s="30" t="s">
        <v>85</v>
      </c>
      <c r="B24" s="34" t="s">
        <v>86</v>
      </c>
      <c r="C24" s="5"/>
      <c r="D24" s="5"/>
      <c r="E24" s="41"/>
      <c r="F24" s="41"/>
      <c r="G24" s="41"/>
      <c r="H24" s="42"/>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s="18" customFormat="1" x14ac:dyDescent="0.2">
      <c r="A25" s="30" t="s">
        <v>87</v>
      </c>
      <c r="B25" s="31" t="s">
        <v>282</v>
      </c>
      <c r="C25" s="5"/>
      <c r="D25" s="5"/>
      <c r="E25" s="41"/>
      <c r="F25" s="41"/>
      <c r="G25" s="41"/>
      <c r="H25" s="42"/>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s="18" customFormat="1" x14ac:dyDescent="0.2">
      <c r="A26" s="63"/>
      <c r="B26" s="35" t="s">
        <v>283</v>
      </c>
      <c r="C26" s="5"/>
      <c r="D26" s="5"/>
      <c r="E26" s="41"/>
      <c r="F26" s="41"/>
      <c r="G26" s="41"/>
      <c r="H26" s="42"/>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s="18" customFormat="1" x14ac:dyDescent="0.2">
      <c r="A27" s="65"/>
      <c r="B27" s="31" t="s">
        <v>89</v>
      </c>
      <c r="C27" s="5"/>
      <c r="D27" s="5"/>
      <c r="E27" s="41"/>
      <c r="F27" s="41"/>
      <c r="G27" s="41"/>
      <c r="H27" s="42"/>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s="18" customFormat="1" x14ac:dyDescent="0.2">
      <c r="A28" s="65"/>
      <c r="B28" s="31" t="s">
        <v>284</v>
      </c>
      <c r="C28" s="5"/>
      <c r="D28" s="5"/>
      <c r="E28" s="41"/>
      <c r="F28" s="41"/>
      <c r="G28" s="41"/>
      <c r="H28" s="4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s="18" customFormat="1" x14ac:dyDescent="0.2">
      <c r="A29" s="65"/>
      <c r="B29" s="31" t="s">
        <v>285</v>
      </c>
      <c r="C29" s="5"/>
      <c r="D29" s="5"/>
      <c r="E29" s="41"/>
      <c r="F29" s="41"/>
      <c r="G29" s="41"/>
      <c r="H29" s="42"/>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s="18" customFormat="1" x14ac:dyDescent="0.2">
      <c r="A30" s="65"/>
      <c r="B30" s="31" t="s">
        <v>286</v>
      </c>
      <c r="C30" s="5"/>
      <c r="D30" s="5"/>
      <c r="E30" s="41"/>
      <c r="F30" s="41"/>
      <c r="G30" s="41"/>
      <c r="H30" s="42"/>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s="18" customFormat="1" x14ac:dyDescent="0.2">
      <c r="A31" s="65"/>
      <c r="B31" s="31" t="s">
        <v>91</v>
      </c>
      <c r="C31" s="5"/>
      <c r="D31" s="5"/>
      <c r="E31" s="41"/>
      <c r="F31" s="41"/>
      <c r="G31" s="41"/>
      <c r="H31" s="42"/>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s="18" customFormat="1" x14ac:dyDescent="0.2">
      <c r="A32" s="65"/>
      <c r="B32" s="31" t="s">
        <v>92</v>
      </c>
      <c r="C32" s="5"/>
      <c r="D32" s="5"/>
      <c r="E32" s="41"/>
      <c r="F32" s="41"/>
      <c r="G32" s="41"/>
      <c r="H32" s="4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s="18" customFormat="1" x14ac:dyDescent="0.2">
      <c r="A33" s="64"/>
      <c r="B33" s="31" t="s">
        <v>93</v>
      </c>
      <c r="C33" s="5"/>
      <c r="D33" s="5"/>
      <c r="E33" s="41"/>
      <c r="F33" s="41"/>
      <c r="G33" s="41"/>
      <c r="H33" s="42"/>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s="18" customFormat="1" ht="25.5" x14ac:dyDescent="0.2">
      <c r="A34" s="30" t="s">
        <v>94</v>
      </c>
      <c r="B34" s="31" t="s">
        <v>95</v>
      </c>
      <c r="C34" s="5"/>
      <c r="D34" s="5"/>
      <c r="E34" s="41"/>
      <c r="F34" s="41"/>
      <c r="G34" s="41"/>
      <c r="H34" s="42"/>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s="18" customFormat="1" ht="25.5" x14ac:dyDescent="0.2">
      <c r="A35" s="83" t="s">
        <v>96</v>
      </c>
      <c r="B35" s="84" t="s">
        <v>287</v>
      </c>
      <c r="C35" s="85"/>
      <c r="D35" s="85"/>
      <c r="E35" s="41"/>
      <c r="F35" s="41"/>
      <c r="G35" s="41"/>
      <c r="H35" s="42"/>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s="18" customFormat="1" x14ac:dyDescent="0.2">
      <c r="A36" s="83" t="s">
        <v>98</v>
      </c>
      <c r="B36" s="84" t="s">
        <v>99</v>
      </c>
      <c r="C36" s="85"/>
      <c r="D36" s="85"/>
      <c r="E36" s="41"/>
      <c r="F36" s="41"/>
      <c r="G36" s="41"/>
      <c r="H36" s="42"/>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s="18" customFormat="1" x14ac:dyDescent="0.2">
      <c r="A37" s="83" t="s">
        <v>100</v>
      </c>
      <c r="B37" s="84" t="s">
        <v>101</v>
      </c>
      <c r="C37" s="85"/>
      <c r="D37" s="85"/>
      <c r="E37" s="41"/>
      <c r="F37" s="41"/>
      <c r="G37" s="41"/>
      <c r="H37" s="42"/>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s="18" customFormat="1" ht="25.5" x14ac:dyDescent="0.2">
      <c r="A38" s="83" t="s">
        <v>102</v>
      </c>
      <c r="B38" s="84" t="s">
        <v>103</v>
      </c>
      <c r="C38" s="85"/>
      <c r="D38" s="85"/>
      <c r="E38" s="41"/>
      <c r="F38" s="41"/>
      <c r="G38" s="41"/>
      <c r="H38" s="42"/>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s="18" customFormat="1" x14ac:dyDescent="0.2">
      <c r="A39" s="83" t="s">
        <v>104</v>
      </c>
      <c r="B39" s="84" t="s">
        <v>288</v>
      </c>
      <c r="C39" s="85"/>
      <c r="D39" s="85"/>
      <c r="E39" s="41"/>
      <c r="F39" s="41"/>
      <c r="G39" s="41"/>
      <c r="H39" s="42"/>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s="18" customFormat="1" x14ac:dyDescent="0.2">
      <c r="A40" s="83" t="s">
        <v>106</v>
      </c>
      <c r="B40" s="86" t="s">
        <v>107</v>
      </c>
      <c r="C40" s="85"/>
      <c r="D40" s="85"/>
      <c r="E40" s="41"/>
      <c r="F40" s="41"/>
      <c r="G40" s="41"/>
      <c r="H40" s="42"/>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1:45" s="18" customFormat="1" x14ac:dyDescent="0.2">
      <c r="A41" s="83" t="s">
        <v>108</v>
      </c>
      <c r="B41" s="84" t="s">
        <v>289</v>
      </c>
      <c r="C41" s="85"/>
      <c r="D41" s="85"/>
      <c r="E41" s="41"/>
      <c r="F41" s="41"/>
      <c r="G41" s="41"/>
      <c r="H41" s="42"/>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1:45" s="18" customFormat="1" x14ac:dyDescent="0.2">
      <c r="A42" s="83" t="s">
        <v>110</v>
      </c>
      <c r="B42" s="84" t="s">
        <v>111</v>
      </c>
      <c r="C42" s="85"/>
      <c r="D42" s="85"/>
      <c r="E42" s="41"/>
      <c r="F42" s="41"/>
      <c r="G42" s="41"/>
      <c r="H42" s="42"/>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row>
    <row r="43" spans="1:45" s="1" customFormat="1" x14ac:dyDescent="0.2">
      <c r="A43" s="9"/>
      <c r="B43" s="9"/>
      <c r="C43" s="9"/>
      <c r="D43" s="9"/>
      <c r="E43" s="19"/>
      <c r="F43" s="19"/>
      <c r="G43" s="19"/>
    </row>
    <row r="44" spans="1:45" s="21" customFormat="1" x14ac:dyDescent="0.2">
      <c r="A44" s="9" t="s">
        <v>290</v>
      </c>
      <c r="B44" s="9"/>
      <c r="C44" s="9"/>
      <c r="D44" s="9"/>
      <c r="E44" s="20"/>
      <c r="F44" s="20"/>
      <c r="G44" s="20"/>
    </row>
    <row r="45" spans="1:45" s="3" customFormat="1" ht="13.15" customHeight="1" x14ac:dyDescent="0.2">
      <c r="A45" s="481" t="s">
        <v>291</v>
      </c>
      <c r="B45" s="481"/>
      <c r="C45" s="43"/>
      <c r="D45" s="43"/>
      <c r="E45" s="43"/>
      <c r="F45" s="43"/>
      <c r="G45" s="43"/>
      <c r="H45" s="44"/>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row>
    <row r="46" spans="1:45" s="4" customFormat="1" ht="13.15" customHeight="1" x14ac:dyDescent="0.2">
      <c r="A46" s="469" t="s">
        <v>292</v>
      </c>
      <c r="B46" s="470"/>
      <c r="C46" s="474" t="s">
        <v>270</v>
      </c>
      <c r="D46" s="476"/>
      <c r="E46" s="484"/>
      <c r="F46" s="462"/>
      <c r="G46" s="462"/>
      <c r="H46" s="46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row>
    <row r="47" spans="1:45" s="4" customFormat="1" ht="28.5" customHeight="1" x14ac:dyDescent="0.2">
      <c r="A47" s="471"/>
      <c r="B47" s="472"/>
      <c r="C47" s="475"/>
      <c r="D47" s="477"/>
      <c r="E47" s="463"/>
      <c r="F47" s="463"/>
      <c r="G47" s="463"/>
      <c r="H47" s="462"/>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row>
    <row r="48" spans="1:45" s="23" customFormat="1" ht="12.75" customHeight="1" x14ac:dyDescent="0.2">
      <c r="A48" s="31" t="s">
        <v>134</v>
      </c>
      <c r="B48" s="87"/>
      <c r="C48" s="28"/>
      <c r="D48" s="29"/>
      <c r="E48" s="28"/>
      <c r="F48" s="28"/>
      <c r="G48" s="28"/>
      <c r="H48" s="28"/>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row>
    <row r="49" spans="1:45" s="23" customFormat="1" ht="12.75" customHeight="1" x14ac:dyDescent="0.2">
      <c r="A49" s="31" t="s">
        <v>130</v>
      </c>
      <c r="B49" s="87"/>
      <c r="C49" s="28"/>
      <c r="D49" s="29"/>
      <c r="E49" s="28"/>
      <c r="F49" s="28"/>
      <c r="G49" s="28"/>
      <c r="H49" s="28"/>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row>
    <row r="50" spans="1:45" s="23" customFormat="1" x14ac:dyDescent="0.2">
      <c r="A50" s="31" t="s">
        <v>139</v>
      </c>
      <c r="B50" s="87"/>
      <c r="C50" s="28"/>
      <c r="D50" s="29"/>
      <c r="E50" s="28"/>
      <c r="F50" s="28"/>
      <c r="G50" s="28"/>
      <c r="H50" s="28"/>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row>
    <row r="51" spans="1:45" s="23" customFormat="1" x14ac:dyDescent="0.2">
      <c r="A51" s="31" t="s">
        <v>142</v>
      </c>
      <c r="B51" s="87"/>
      <c r="C51" s="28"/>
      <c r="D51" s="29"/>
      <c r="E51" s="28"/>
      <c r="F51" s="28"/>
      <c r="G51" s="28"/>
      <c r="H51" s="28"/>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row>
    <row r="52" spans="1:45" s="23" customFormat="1" ht="12.75" customHeight="1" x14ac:dyDescent="0.2">
      <c r="A52" s="31" t="s">
        <v>293</v>
      </c>
      <c r="B52" s="87"/>
      <c r="C52" s="28"/>
      <c r="D52" s="29"/>
      <c r="E52" s="28"/>
      <c r="F52" s="28"/>
      <c r="G52" s="28"/>
      <c r="H52" s="28"/>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row>
    <row r="53" spans="1:45" s="23" customFormat="1" x14ac:dyDescent="0.2">
      <c r="A53" s="31" t="s">
        <v>294</v>
      </c>
      <c r="B53" s="87"/>
      <c r="C53" s="28"/>
      <c r="D53" s="28"/>
      <c r="E53" s="28"/>
      <c r="F53" s="28"/>
      <c r="G53" s="28"/>
      <c r="H53" s="28"/>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row>
    <row r="54" spans="1:45" s="23" customFormat="1" ht="12.75" customHeight="1" x14ac:dyDescent="0.2">
      <c r="A54" s="31" t="s">
        <v>295</v>
      </c>
      <c r="B54" s="87"/>
      <c r="C54" s="28"/>
      <c r="D54" s="28"/>
      <c r="E54" s="28"/>
      <c r="F54" s="28"/>
      <c r="G54" s="28"/>
      <c r="H54" s="28"/>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row>
    <row r="55" spans="1:45" s="23" customFormat="1" ht="12.75" customHeight="1" x14ac:dyDescent="0.2">
      <c r="A55" s="31" t="s">
        <v>296</v>
      </c>
      <c r="B55" s="87"/>
      <c r="C55" s="29"/>
      <c r="D55" s="28"/>
      <c r="E55" s="28"/>
      <c r="F55" s="28"/>
      <c r="G55" s="28"/>
      <c r="H55" s="28"/>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row>
    <row r="56" spans="1:45" s="23" customFormat="1" ht="12.75" customHeight="1" x14ac:dyDescent="0.2">
      <c r="A56" s="31" t="s">
        <v>147</v>
      </c>
      <c r="B56" s="87"/>
      <c r="C56" s="29"/>
      <c r="D56" s="28"/>
      <c r="E56" s="28"/>
      <c r="F56" s="28"/>
      <c r="G56" s="28"/>
      <c r="H56" s="28"/>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row>
    <row r="57" spans="1:45" s="23" customFormat="1" x14ac:dyDescent="0.2">
      <c r="A57" s="31" t="s">
        <v>149</v>
      </c>
      <c r="B57" s="87"/>
      <c r="C57" s="29"/>
      <c r="D57" s="28"/>
      <c r="E57" s="28"/>
      <c r="F57" s="28"/>
      <c r="G57" s="28"/>
      <c r="H57" s="28"/>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row>
    <row r="58" spans="1:45" s="23" customFormat="1" x14ac:dyDescent="0.2">
      <c r="A58" s="31" t="s">
        <v>148</v>
      </c>
      <c r="B58" s="87"/>
      <c r="C58" s="29"/>
      <c r="D58" s="28"/>
      <c r="E58" s="28"/>
      <c r="F58" s="28"/>
      <c r="G58" s="28"/>
      <c r="H58" s="28"/>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row>
    <row r="59" spans="1:45" s="25" customFormat="1" x14ac:dyDescent="0.2">
      <c r="A59" s="467"/>
      <c r="B59" s="467"/>
      <c r="C59" s="467"/>
      <c r="D59" s="466"/>
      <c r="E59" s="466"/>
      <c r="F59" s="23"/>
      <c r="G59" s="23"/>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row>
    <row r="60" spans="1:45" s="25" customFormat="1" x14ac:dyDescent="0.2">
      <c r="A60" s="467"/>
      <c r="B60" s="467"/>
      <c r="C60" s="467"/>
      <c r="D60" s="466"/>
      <c r="E60" s="466"/>
      <c r="F60" s="23"/>
      <c r="G60" s="23"/>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row>
    <row r="61" spans="1:45" s="25" customFormat="1" x14ac:dyDescent="0.2">
      <c r="A61" s="467"/>
      <c r="B61" s="467"/>
      <c r="C61" s="467"/>
      <c r="D61" s="466"/>
      <c r="E61" s="466"/>
      <c r="F61" s="23"/>
      <c r="G61" s="23"/>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row>
    <row r="62" spans="1:45" s="25" customFormat="1" x14ac:dyDescent="0.2">
      <c r="A62" s="466"/>
      <c r="B62" s="466"/>
      <c r="C62" s="466"/>
      <c r="D62" s="466"/>
      <c r="E62" s="466"/>
      <c r="F62" s="23"/>
      <c r="G62" s="23"/>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row>
    <row r="63" spans="1:45" s="25" customFormat="1" x14ac:dyDescent="0.2">
      <c r="A63" s="466"/>
      <c r="B63" s="466"/>
      <c r="C63" s="466"/>
      <c r="D63" s="466"/>
      <c r="E63" s="466"/>
      <c r="F63" s="23"/>
      <c r="G63" s="23"/>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row>
    <row r="64" spans="1:45" s="25" customFormat="1" x14ac:dyDescent="0.2">
      <c r="A64" s="466"/>
      <c r="B64" s="466"/>
      <c r="C64" s="466"/>
      <c r="D64" s="466"/>
      <c r="E64" s="466"/>
      <c r="F64" s="23"/>
      <c r="G64" s="23"/>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row>
    <row r="65" spans="1:45" s="25" customFormat="1" x14ac:dyDescent="0.2">
      <c r="A65" s="466"/>
      <c r="B65" s="466"/>
      <c r="C65" s="466"/>
      <c r="D65" s="466"/>
      <c r="E65" s="466"/>
      <c r="F65" s="23"/>
      <c r="G65" s="23"/>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row>
    <row r="66" spans="1:45" s="25" customFormat="1" x14ac:dyDescent="0.2">
      <c r="A66" s="466"/>
      <c r="B66" s="466"/>
      <c r="C66" s="466"/>
      <c r="D66" s="466"/>
      <c r="E66" s="466"/>
      <c r="F66" s="23"/>
      <c r="G66" s="23"/>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row>
    <row r="67" spans="1:45" s="25" customFormat="1" x14ac:dyDescent="0.2">
      <c r="A67" s="466"/>
      <c r="B67" s="466"/>
      <c r="C67" s="466"/>
      <c r="D67" s="466"/>
      <c r="E67" s="466"/>
      <c r="F67" s="23"/>
      <c r="G67" s="23"/>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row>
    <row r="68" spans="1:45" s="25" customFormat="1" x14ac:dyDescent="0.2">
      <c r="A68" s="466"/>
      <c r="B68" s="466"/>
      <c r="C68" s="466"/>
      <c r="D68" s="466"/>
      <c r="E68" s="466"/>
      <c r="F68" s="23"/>
      <c r="G68" s="23"/>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row>
    <row r="69" spans="1:45" s="25" customFormat="1" x14ac:dyDescent="0.2">
      <c r="A69" s="466"/>
      <c r="B69" s="466"/>
      <c r="C69" s="466"/>
      <c r="D69" s="466"/>
      <c r="E69" s="466"/>
      <c r="F69" s="23"/>
      <c r="G69" s="23"/>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row>
    <row r="70" spans="1:45" s="25" customFormat="1" x14ac:dyDescent="0.2">
      <c r="A70" s="466"/>
      <c r="B70" s="466"/>
      <c r="C70" s="466"/>
      <c r="D70" s="466"/>
      <c r="E70" s="466"/>
      <c r="F70" s="23"/>
      <c r="G70" s="23"/>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row>
    <row r="71" spans="1:45" s="25" customFormat="1" x14ac:dyDescent="0.2">
      <c r="A71" s="466"/>
      <c r="B71" s="466"/>
      <c r="C71" s="466"/>
      <c r="D71" s="466"/>
      <c r="E71" s="466"/>
      <c r="F71" s="23"/>
      <c r="G71" s="23"/>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row>
    <row r="72" spans="1:45" s="27" customFormat="1" x14ac:dyDescent="0.2">
      <c r="A72" s="466"/>
      <c r="B72" s="466"/>
      <c r="C72" s="466"/>
      <c r="D72" s="466"/>
      <c r="E72" s="466"/>
      <c r="F72" s="23"/>
      <c r="G72" s="23"/>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row>
    <row r="73" spans="1:45" s="27" customFormat="1" x14ac:dyDescent="0.2">
      <c r="A73" s="466"/>
      <c r="B73" s="466"/>
      <c r="C73" s="466"/>
      <c r="D73" s="466"/>
      <c r="E73" s="466"/>
      <c r="F73" s="23"/>
      <c r="G73" s="23"/>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row>
    <row r="74" spans="1:45" s="6" customFormat="1" x14ac:dyDescent="0.2">
      <c r="D74" s="10"/>
    </row>
    <row r="75" spans="1:45" s="6" customFormat="1" x14ac:dyDescent="0.2">
      <c r="D75" s="10"/>
    </row>
    <row r="76" spans="1:45" s="6" customFormat="1" x14ac:dyDescent="0.2">
      <c r="D76" s="10"/>
    </row>
    <row r="77" spans="1:45" s="6" customFormat="1" x14ac:dyDescent="0.2">
      <c r="D77" s="10"/>
    </row>
    <row r="78" spans="1:45" s="6" customFormat="1" x14ac:dyDescent="0.2">
      <c r="D78" s="10"/>
    </row>
    <row r="79" spans="1:45" s="6" customFormat="1" x14ac:dyDescent="0.2">
      <c r="D79" s="10"/>
    </row>
    <row r="80" spans="1:45" s="6" customFormat="1" x14ac:dyDescent="0.2">
      <c r="D80" s="10"/>
    </row>
    <row r="81" spans="1:7" s="6" customFormat="1" x14ac:dyDescent="0.2">
      <c r="D81" s="10"/>
    </row>
    <row r="82" spans="1:7" s="6" customFormat="1" x14ac:dyDescent="0.2">
      <c r="D82" s="10"/>
    </row>
    <row r="83" spans="1:7" s="6" customFormat="1" x14ac:dyDescent="0.2">
      <c r="D83" s="10"/>
    </row>
    <row r="84" spans="1:7" s="6" customFormat="1" x14ac:dyDescent="0.2">
      <c r="D84" s="10"/>
    </row>
    <row r="85" spans="1:7" s="6" customFormat="1" x14ac:dyDescent="0.2">
      <c r="D85" s="10"/>
    </row>
    <row r="86" spans="1:7" s="6" customFormat="1" x14ac:dyDescent="0.2">
      <c r="D86" s="10"/>
    </row>
    <row r="87" spans="1:7" s="6" customFormat="1" x14ac:dyDescent="0.2">
      <c r="D87" s="10"/>
    </row>
    <row r="88" spans="1:7" s="6" customFormat="1" x14ac:dyDescent="0.2">
      <c r="D88" s="10"/>
    </row>
    <row r="89" spans="1:7" s="6" customFormat="1" x14ac:dyDescent="0.2">
      <c r="D89" s="10"/>
    </row>
    <row r="90" spans="1:7" s="6" customFormat="1" x14ac:dyDescent="0.2">
      <c r="D90" s="10"/>
    </row>
    <row r="91" spans="1:7" s="6" customFormat="1" x14ac:dyDescent="0.2">
      <c r="D91" s="10"/>
    </row>
    <row r="92" spans="1:7" s="6" customFormat="1" x14ac:dyDescent="0.2">
      <c r="D92" s="10"/>
    </row>
    <row r="93" spans="1:7" s="6" customFormat="1" x14ac:dyDescent="0.2">
      <c r="D93" s="10"/>
    </row>
    <row r="94" spans="1:7" s="6" customFormat="1" x14ac:dyDescent="0.2">
      <c r="D94" s="10"/>
    </row>
    <row r="95" spans="1:7" x14ac:dyDescent="0.2">
      <c r="A95" s="6"/>
      <c r="B95" s="6"/>
      <c r="C95" s="6"/>
      <c r="D95" s="10"/>
      <c r="E95" s="6"/>
      <c r="F95" s="6"/>
      <c r="G95" s="6"/>
    </row>
    <row r="96" spans="1:7" x14ac:dyDescent="0.2">
      <c r="A96" s="6"/>
      <c r="B96" s="6"/>
      <c r="C96" s="6"/>
      <c r="D96" s="10"/>
      <c r="E96" s="6"/>
      <c r="F96" s="6"/>
      <c r="G96" s="6"/>
    </row>
    <row r="97" spans="1:7" x14ac:dyDescent="0.2">
      <c r="A97" s="6"/>
      <c r="B97" s="6"/>
      <c r="C97" s="6"/>
      <c r="D97" s="10"/>
      <c r="E97" s="6"/>
      <c r="F97" s="6"/>
      <c r="G97" s="6"/>
    </row>
    <row r="98" spans="1:7" x14ac:dyDescent="0.2">
      <c r="A98" s="6"/>
      <c r="B98" s="6"/>
      <c r="C98" s="6"/>
      <c r="D98" s="10"/>
      <c r="E98" s="6"/>
      <c r="F98" s="6"/>
      <c r="G98" s="6"/>
    </row>
    <row r="99" spans="1:7" x14ac:dyDescent="0.2">
      <c r="A99" s="6"/>
      <c r="B99" s="6"/>
      <c r="C99" s="6"/>
      <c r="D99" s="10"/>
      <c r="E99" s="6"/>
      <c r="F99" s="6"/>
      <c r="G99" s="6"/>
    </row>
    <row r="100" spans="1:7" x14ac:dyDescent="0.2">
      <c r="A100" s="6"/>
      <c r="B100" s="6"/>
      <c r="C100" s="6"/>
      <c r="D100" s="10"/>
      <c r="E100" s="6"/>
      <c r="F100" s="6"/>
      <c r="G100" s="6"/>
    </row>
    <row r="101" spans="1:7" x14ac:dyDescent="0.2">
      <c r="A101" s="6"/>
      <c r="B101" s="6"/>
      <c r="C101" s="6"/>
      <c r="D101" s="10"/>
      <c r="E101" s="6"/>
      <c r="F101" s="6"/>
      <c r="G101" s="6"/>
    </row>
    <row r="102" spans="1:7" x14ac:dyDescent="0.2">
      <c r="A102" s="6"/>
      <c r="B102" s="6"/>
      <c r="C102" s="6"/>
      <c r="D102" s="10"/>
      <c r="E102" s="6"/>
      <c r="F102" s="6"/>
      <c r="G102" s="6"/>
    </row>
    <row r="103" spans="1:7" x14ac:dyDescent="0.2">
      <c r="A103" s="1"/>
      <c r="B103" s="1"/>
      <c r="C103" s="11"/>
      <c r="D103" s="12"/>
      <c r="E103" s="1"/>
      <c r="F103" s="1"/>
      <c r="G103" s="1"/>
    </row>
    <row r="104" spans="1:7" x14ac:dyDescent="0.2">
      <c r="A104" s="6"/>
      <c r="B104" s="6"/>
      <c r="C104" s="6"/>
      <c r="D104" s="10"/>
      <c r="E104" s="6"/>
      <c r="F104" s="6"/>
      <c r="G104" s="6"/>
    </row>
    <row r="105" spans="1:7" x14ac:dyDescent="0.2">
      <c r="A105" s="6"/>
      <c r="B105" s="6"/>
      <c r="C105" s="6"/>
      <c r="D105" s="10"/>
      <c r="E105" s="6"/>
      <c r="F105" s="6"/>
      <c r="G105" s="6"/>
    </row>
    <row r="106" spans="1:7" x14ac:dyDescent="0.2">
      <c r="A106" s="6"/>
      <c r="B106" s="6"/>
      <c r="C106" s="6"/>
      <c r="D106" s="10"/>
      <c r="E106" s="6"/>
      <c r="F106" s="6"/>
      <c r="G106" s="6"/>
    </row>
    <row r="107" spans="1:7" x14ac:dyDescent="0.2">
      <c r="A107" s="6"/>
      <c r="B107" s="6"/>
      <c r="C107" s="6"/>
      <c r="D107" s="10"/>
      <c r="E107" s="6"/>
      <c r="F107" s="6"/>
      <c r="G107" s="6"/>
    </row>
    <row r="108" spans="1:7" x14ac:dyDescent="0.2">
      <c r="A108" s="6"/>
      <c r="B108" s="6"/>
      <c r="C108" s="6"/>
      <c r="D108" s="10"/>
      <c r="E108" s="6"/>
      <c r="F108" s="6"/>
      <c r="G108" s="6"/>
    </row>
    <row r="109" spans="1:7" x14ac:dyDescent="0.2">
      <c r="A109" s="6"/>
      <c r="B109" s="6"/>
      <c r="C109" s="6"/>
      <c r="D109" s="10"/>
      <c r="E109" s="6"/>
      <c r="F109" s="6"/>
      <c r="G109" s="6"/>
    </row>
    <row r="110" spans="1:7" x14ac:dyDescent="0.2">
      <c r="A110" s="6"/>
      <c r="B110" s="6"/>
      <c r="C110" s="6"/>
      <c r="D110" s="10"/>
      <c r="E110" s="6"/>
      <c r="F110" s="6"/>
      <c r="G110" s="6"/>
    </row>
    <row r="111" spans="1:7" s="6" customFormat="1" x14ac:dyDescent="0.2">
      <c r="D111" s="10"/>
    </row>
    <row r="112" spans="1:7" s="6" customFormat="1" x14ac:dyDescent="0.2">
      <c r="D112" s="10"/>
    </row>
    <row r="113" spans="1:7" s="6" customFormat="1" x14ac:dyDescent="0.2">
      <c r="D113" s="10"/>
    </row>
    <row r="114" spans="1:7" s="6" customFormat="1" x14ac:dyDescent="0.2">
      <c r="D114" s="10"/>
    </row>
    <row r="115" spans="1:7" s="6" customFormat="1" x14ac:dyDescent="0.2">
      <c r="D115" s="10"/>
    </row>
    <row r="116" spans="1:7" s="6" customFormat="1" x14ac:dyDescent="0.2">
      <c r="D116" s="10"/>
    </row>
    <row r="117" spans="1:7" s="6" customFormat="1" x14ac:dyDescent="0.2">
      <c r="D117" s="10"/>
    </row>
    <row r="118" spans="1:7" s="6" customFormat="1" x14ac:dyDescent="0.2">
      <c r="D118" s="10"/>
    </row>
    <row r="119" spans="1:7" s="6" customFormat="1" x14ac:dyDescent="0.2">
      <c r="D119" s="10"/>
    </row>
    <row r="120" spans="1:7" s="6" customFormat="1" x14ac:dyDescent="0.2">
      <c r="D120" s="10"/>
    </row>
    <row r="121" spans="1:7" s="6" customFormat="1" x14ac:dyDescent="0.2">
      <c r="D121" s="10"/>
    </row>
    <row r="122" spans="1:7" s="6" customFormat="1" x14ac:dyDescent="0.2">
      <c r="D122" s="10"/>
    </row>
    <row r="123" spans="1:7" s="6" customFormat="1" x14ac:dyDescent="0.2">
      <c r="D123" s="10"/>
    </row>
    <row r="124" spans="1:7" s="6" customFormat="1" x14ac:dyDescent="0.2">
      <c r="D124" s="10"/>
    </row>
    <row r="125" spans="1:7" s="6" customFormat="1" x14ac:dyDescent="0.2">
      <c r="D125" s="10"/>
    </row>
    <row r="126" spans="1:7" s="6" customFormat="1" x14ac:dyDescent="0.2">
      <c r="D126" s="10"/>
    </row>
    <row r="127" spans="1:7" x14ac:dyDescent="0.2">
      <c r="A127" s="6"/>
      <c r="B127" s="6"/>
      <c r="C127" s="6"/>
      <c r="D127" s="10"/>
      <c r="E127" s="6"/>
      <c r="F127" s="6"/>
      <c r="G127" s="6"/>
    </row>
    <row r="128" spans="1:7" x14ac:dyDescent="0.2">
      <c r="A128" s="6"/>
      <c r="B128" s="6"/>
      <c r="C128" s="6"/>
      <c r="D128" s="10"/>
      <c r="E128" s="6"/>
      <c r="F128" s="6"/>
      <c r="G128" s="6"/>
    </row>
    <row r="129" spans="1:7" x14ac:dyDescent="0.2">
      <c r="A129" s="6"/>
      <c r="B129" s="6"/>
      <c r="C129" s="6"/>
      <c r="D129" s="10"/>
      <c r="E129" s="6"/>
      <c r="F129" s="6"/>
      <c r="G129" s="6"/>
    </row>
    <row r="130" spans="1:7" x14ac:dyDescent="0.2">
      <c r="A130" s="6"/>
      <c r="B130" s="6"/>
      <c r="C130" s="6"/>
      <c r="D130" s="10"/>
      <c r="E130" s="6"/>
      <c r="F130" s="6"/>
      <c r="G130" s="6"/>
    </row>
    <row r="131" spans="1:7" x14ac:dyDescent="0.2">
      <c r="A131" s="6"/>
      <c r="B131" s="6"/>
      <c r="C131" s="6"/>
      <c r="D131" s="10"/>
      <c r="E131" s="6"/>
      <c r="F131" s="6"/>
      <c r="G131" s="6"/>
    </row>
    <row r="132" spans="1:7" x14ac:dyDescent="0.2">
      <c r="A132" s="6"/>
      <c r="B132" s="6"/>
      <c r="C132" s="6"/>
      <c r="D132" s="10"/>
      <c r="E132" s="6"/>
      <c r="F132" s="6"/>
      <c r="G132" s="6"/>
    </row>
    <row r="133" spans="1:7" x14ac:dyDescent="0.2">
      <c r="A133" s="6"/>
      <c r="B133" s="6"/>
      <c r="C133" s="6"/>
      <c r="D133" s="10"/>
      <c r="E133" s="6"/>
      <c r="F133" s="6"/>
      <c r="G133" s="6"/>
    </row>
    <row r="134" spans="1:7" x14ac:dyDescent="0.2">
      <c r="A134" s="6"/>
      <c r="B134" s="6"/>
      <c r="C134" s="6"/>
      <c r="D134" s="10"/>
      <c r="E134" s="6"/>
      <c r="F134" s="6"/>
      <c r="G134" s="6"/>
    </row>
    <row r="135" spans="1:7" x14ac:dyDescent="0.2">
      <c r="A135" s="6"/>
      <c r="B135" s="6"/>
      <c r="C135" s="6"/>
      <c r="D135" s="10"/>
      <c r="E135" s="6"/>
      <c r="F135" s="6"/>
      <c r="G135" s="6"/>
    </row>
    <row r="136" spans="1:7" x14ac:dyDescent="0.2">
      <c r="A136" s="6"/>
      <c r="B136" s="6"/>
      <c r="C136" s="6"/>
      <c r="D136" s="10"/>
      <c r="E136" s="6"/>
      <c r="F136" s="6"/>
      <c r="G136" s="6"/>
    </row>
    <row r="137" spans="1:7" x14ac:dyDescent="0.2">
      <c r="A137" s="13"/>
      <c r="B137" s="13"/>
      <c r="C137" s="93"/>
      <c r="D137" s="94"/>
      <c r="E137" s="1"/>
      <c r="F137" s="1"/>
      <c r="G137" s="1"/>
    </row>
    <row r="138" spans="1:7" x14ac:dyDescent="0.2">
      <c r="A138" s="1"/>
      <c r="B138" s="1"/>
      <c r="C138" s="14"/>
      <c r="D138" s="94"/>
      <c r="E138" s="1"/>
      <c r="F138" s="1"/>
      <c r="G138" s="1"/>
    </row>
    <row r="139" spans="1:7" x14ac:dyDescent="0.2">
      <c r="A139" s="1"/>
      <c r="B139" s="1"/>
      <c r="C139" s="11"/>
      <c r="D139" s="12"/>
      <c r="E139" s="1"/>
      <c r="F139" s="1"/>
      <c r="G139" s="1"/>
    </row>
    <row r="140" spans="1:7" x14ac:dyDescent="0.2">
      <c r="A140" s="1"/>
      <c r="B140" s="1"/>
      <c r="C140" s="11"/>
      <c r="D140" s="12"/>
      <c r="E140" s="1"/>
      <c r="F140" s="1"/>
      <c r="G140" s="1"/>
    </row>
    <row r="141" spans="1:7" x14ac:dyDescent="0.2">
      <c r="A141" s="1"/>
      <c r="B141" s="1"/>
      <c r="C141" s="11"/>
      <c r="D141" s="12"/>
      <c r="E141" s="1"/>
      <c r="F141" s="1"/>
      <c r="G141" s="1"/>
    </row>
    <row r="142" spans="1:7" ht="26.25" x14ac:dyDescent="0.4">
      <c r="A142" s="15"/>
      <c r="B142" s="15"/>
      <c r="C142" s="6"/>
      <c r="D142" s="10"/>
      <c r="E142" s="6"/>
      <c r="F142" s="6"/>
      <c r="G142" s="6"/>
    </row>
    <row r="143" spans="1:7" s="6" customFormat="1" x14ac:dyDescent="0.2">
      <c r="A143" s="16"/>
      <c r="B143" s="16"/>
      <c r="D143" s="10"/>
    </row>
    <row r="144" spans="1:7" s="6" customFormat="1" x14ac:dyDescent="0.2">
      <c r="A144" s="8"/>
      <c r="B144" s="8"/>
      <c r="D144" s="10"/>
    </row>
    <row r="145" spans="1:4" s="6" customFormat="1" x14ac:dyDescent="0.2">
      <c r="A145" s="1"/>
      <c r="B145" s="1"/>
      <c r="D145" s="10"/>
    </row>
    <row r="146" spans="1:4" s="6" customFormat="1" x14ac:dyDescent="0.2">
      <c r="A146" s="1"/>
      <c r="B146" s="1"/>
      <c r="D146" s="10"/>
    </row>
    <row r="147" spans="1:4" s="6" customFormat="1" x14ac:dyDescent="0.2">
      <c r="A147" s="1"/>
      <c r="B147" s="1"/>
      <c r="D147" s="10"/>
    </row>
    <row r="148" spans="1:4" s="6" customFormat="1" x14ac:dyDescent="0.2">
      <c r="A148" s="1"/>
      <c r="B148" s="1"/>
      <c r="D148" s="10"/>
    </row>
    <row r="149" spans="1:4" s="6" customFormat="1" x14ac:dyDescent="0.2">
      <c r="A149" s="1"/>
      <c r="B149" s="1"/>
      <c r="D149" s="10"/>
    </row>
    <row r="150" spans="1:4" s="6" customFormat="1" x14ac:dyDescent="0.2">
      <c r="A150" s="1"/>
      <c r="B150" s="1"/>
      <c r="D150" s="10"/>
    </row>
    <row r="151" spans="1:4" s="6" customFormat="1" x14ac:dyDescent="0.2">
      <c r="A151" s="1"/>
      <c r="B151" s="1"/>
      <c r="D151" s="10"/>
    </row>
  </sheetData>
  <sheetProtection selectLockedCells="1" selectUnlockedCells="1"/>
  <mergeCells count="48">
    <mergeCell ref="H46:H47"/>
    <mergeCell ref="A46:B47"/>
    <mergeCell ref="A1:H1"/>
    <mergeCell ref="C46:C47"/>
    <mergeCell ref="D46:D47"/>
    <mergeCell ref="E3:E4"/>
    <mergeCell ref="F3:F4"/>
    <mergeCell ref="H3:H4"/>
    <mergeCell ref="G3:G4"/>
    <mergeCell ref="A45:B45"/>
    <mergeCell ref="A3:B4"/>
    <mergeCell ref="C3:C4"/>
    <mergeCell ref="D3:D4"/>
    <mergeCell ref="A2:B2"/>
    <mergeCell ref="E46:E47"/>
    <mergeCell ref="G46:G47"/>
    <mergeCell ref="A73:C73"/>
    <mergeCell ref="D73:E73"/>
    <mergeCell ref="D70:E70"/>
    <mergeCell ref="A67:C67"/>
    <mergeCell ref="D67:E67"/>
    <mergeCell ref="A68:C68"/>
    <mergeCell ref="D68:E68"/>
    <mergeCell ref="A71:C71"/>
    <mergeCell ref="D71:E71"/>
    <mergeCell ref="A72:C72"/>
    <mergeCell ref="D72:E72"/>
    <mergeCell ref="A69:C69"/>
    <mergeCell ref="D69:E69"/>
    <mergeCell ref="A70:C70"/>
    <mergeCell ref="A66:C66"/>
    <mergeCell ref="D66:E66"/>
    <mergeCell ref="A62:C62"/>
    <mergeCell ref="D62:E62"/>
    <mergeCell ref="A63:C63"/>
    <mergeCell ref="D63:E63"/>
    <mergeCell ref="A64:C64"/>
    <mergeCell ref="D64:E64"/>
    <mergeCell ref="F46:F47"/>
    <mergeCell ref="C2:D2"/>
    <mergeCell ref="A65:C65"/>
    <mergeCell ref="D65:E65"/>
    <mergeCell ref="A59:C59"/>
    <mergeCell ref="D59:E59"/>
    <mergeCell ref="A60:C60"/>
    <mergeCell ref="D60:E60"/>
    <mergeCell ref="A61:C61"/>
    <mergeCell ref="D61:E61"/>
  </mergeCells>
  <phoneticPr fontId="11" type="noConversion"/>
  <pageMargins left="0.7" right="0.7" top="0.75" bottom="0.75" header="0.3" footer="0.3"/>
  <pageSetup scale="70" orientation="landscape" r:id="rId1"/>
  <rowBreaks count="2" manualBreakCount="2">
    <brk id="44" max="16383" man="1"/>
    <brk id="58"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S148"/>
  <sheetViews>
    <sheetView showGridLines="0" topLeftCell="A40" zoomScaleNormal="100" zoomScaleSheetLayoutView="100" workbookViewId="0">
      <selection activeCell="D22" sqref="D22"/>
    </sheetView>
  </sheetViews>
  <sheetFormatPr defaultRowHeight="12.75" x14ac:dyDescent="0.2"/>
  <cols>
    <col min="1" max="1" width="24.85546875" bestFit="1" customWidth="1"/>
    <col min="2" max="2" width="32.28515625" customWidth="1"/>
    <col min="3" max="3" width="19.7109375" bestFit="1" customWidth="1"/>
    <col min="4" max="4" width="25" style="2" customWidth="1"/>
    <col min="5" max="5" width="16.28515625" bestFit="1" customWidth="1"/>
    <col min="6" max="7" width="16.28515625" customWidth="1"/>
    <col min="8" max="8" width="16.7109375" style="6" customWidth="1"/>
    <col min="9" max="45" width="9" style="6"/>
  </cols>
  <sheetData>
    <row r="1" spans="1:45" s="3" customFormat="1" ht="20.25" x14ac:dyDescent="0.2">
      <c r="A1" s="473" t="s">
        <v>297</v>
      </c>
      <c r="B1" s="473"/>
      <c r="C1" s="473"/>
      <c r="D1" s="473"/>
      <c r="E1" s="473"/>
      <c r="F1" s="473"/>
      <c r="G1" s="473"/>
      <c r="H1" s="473"/>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pans="1:45" s="73" customFormat="1" ht="51.75" customHeight="1" x14ac:dyDescent="0.2">
      <c r="A2" s="482" t="s">
        <v>298</v>
      </c>
      <c r="B2" s="483"/>
      <c r="C2" s="485" t="s">
        <v>268</v>
      </c>
      <c r="D2" s="486"/>
      <c r="E2" s="70"/>
      <c r="F2" s="71"/>
      <c r="G2" s="71"/>
      <c r="H2" s="71"/>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row>
    <row r="3" spans="1:45" s="4" customFormat="1" ht="13.15" customHeight="1" x14ac:dyDescent="0.2">
      <c r="A3" s="469" t="s">
        <v>269</v>
      </c>
      <c r="B3" s="470"/>
      <c r="C3" s="474" t="s">
        <v>270</v>
      </c>
      <c r="D3" s="474" t="s">
        <v>271</v>
      </c>
      <c r="E3" s="478" t="s">
        <v>119</v>
      </c>
      <c r="F3" s="480" t="s">
        <v>272</v>
      </c>
      <c r="G3" s="480" t="s">
        <v>273</v>
      </c>
      <c r="H3" s="480" t="s">
        <v>274</v>
      </c>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18" customFormat="1" ht="27" customHeight="1" x14ac:dyDescent="0.2">
      <c r="A4" s="471"/>
      <c r="B4" s="472"/>
      <c r="C4" s="475"/>
      <c r="D4" s="475"/>
      <c r="E4" s="479"/>
      <c r="F4" s="479"/>
      <c r="G4" s="479"/>
      <c r="H4" s="479"/>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s="18" customFormat="1" ht="15" x14ac:dyDescent="0.25">
      <c r="A5" s="37"/>
      <c r="B5" s="38"/>
      <c r="C5" s="39"/>
      <c r="D5" s="39"/>
      <c r="E5" s="40">
        <v>150</v>
      </c>
      <c r="F5" s="76">
        <v>25000</v>
      </c>
      <c r="G5" s="77">
        <v>0</v>
      </c>
      <c r="H5" s="79">
        <v>25000</v>
      </c>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s="18" customFormat="1" x14ac:dyDescent="0.2">
      <c r="A6" s="30" t="s">
        <v>33</v>
      </c>
      <c r="B6" s="31" t="s">
        <v>35</v>
      </c>
      <c r="C6" s="5"/>
      <c r="D6" s="5"/>
      <c r="E6" s="41"/>
      <c r="F6" s="41"/>
      <c r="G6" s="41"/>
      <c r="H6" s="42"/>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s="18" customFormat="1" x14ac:dyDescent="0.2">
      <c r="A7" s="30" t="s">
        <v>39</v>
      </c>
      <c r="B7" s="32" t="s">
        <v>40</v>
      </c>
      <c r="C7" s="5"/>
      <c r="D7" s="5"/>
      <c r="E7" s="41"/>
      <c r="F7" s="41"/>
      <c r="G7" s="41"/>
      <c r="H7" s="42"/>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s="18" customFormat="1" x14ac:dyDescent="0.2">
      <c r="A8" s="30" t="s">
        <v>42</v>
      </c>
      <c r="B8" s="32" t="s">
        <v>45</v>
      </c>
      <c r="C8" s="5"/>
      <c r="D8" s="5"/>
      <c r="E8" s="41"/>
      <c r="F8" s="41"/>
      <c r="G8" s="41"/>
      <c r="H8" s="42"/>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s="18" customFormat="1" ht="38.25" x14ac:dyDescent="0.2">
      <c r="A9" s="30" t="s">
        <v>47</v>
      </c>
      <c r="B9" s="31" t="s">
        <v>293</v>
      </c>
      <c r="C9" s="5"/>
      <c r="D9" s="5"/>
      <c r="E9" s="41"/>
      <c r="F9" s="41"/>
      <c r="G9" s="41"/>
      <c r="H9" s="42"/>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s="18" customFormat="1" x14ac:dyDescent="0.2">
      <c r="A10" s="30" t="s">
        <v>54</v>
      </c>
      <c r="B10" s="32" t="s">
        <v>55</v>
      </c>
      <c r="C10" s="5"/>
      <c r="D10" s="5"/>
      <c r="E10" s="41"/>
      <c r="F10" s="41"/>
      <c r="G10" s="41"/>
      <c r="H10" s="42"/>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s="18" customFormat="1" x14ac:dyDescent="0.2">
      <c r="A11" s="30" t="s">
        <v>56</v>
      </c>
      <c r="B11" s="32" t="s">
        <v>57</v>
      </c>
      <c r="C11" s="5"/>
      <c r="D11" s="5"/>
      <c r="E11" s="41"/>
      <c r="F11" s="41"/>
      <c r="G11" s="41"/>
      <c r="H11" s="42"/>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s="18" customFormat="1" x14ac:dyDescent="0.2">
      <c r="A12" s="30" t="s">
        <v>60</v>
      </c>
      <c r="B12" s="32" t="s">
        <v>61</v>
      </c>
      <c r="C12" s="5"/>
      <c r="D12" s="5"/>
      <c r="E12" s="41"/>
      <c r="F12" s="41"/>
      <c r="G12" s="41"/>
      <c r="H12" s="42"/>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s="18" customFormat="1" x14ac:dyDescent="0.2">
      <c r="A13" s="30" t="s">
        <v>63</v>
      </c>
      <c r="B13" s="32" t="s">
        <v>65</v>
      </c>
      <c r="C13" s="5"/>
      <c r="D13" s="5"/>
      <c r="E13" s="41"/>
      <c r="F13" s="41"/>
      <c r="G13" s="41"/>
      <c r="H13" s="42"/>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5" s="18" customFormat="1" x14ac:dyDescent="0.2">
      <c r="A14" s="30" t="s">
        <v>277</v>
      </c>
      <c r="B14" s="33" t="s">
        <v>130</v>
      </c>
      <c r="C14" s="5"/>
      <c r="D14" s="5"/>
      <c r="E14" s="41"/>
      <c r="F14" s="41"/>
      <c r="G14" s="41"/>
      <c r="H14" s="42"/>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5" s="18" customFormat="1" x14ac:dyDescent="0.2">
      <c r="A15" s="30" t="s">
        <v>68</v>
      </c>
      <c r="B15" s="32" t="s">
        <v>69</v>
      </c>
      <c r="C15" s="5"/>
      <c r="D15" s="5"/>
      <c r="E15" s="41"/>
      <c r="F15" s="41"/>
      <c r="G15" s="41"/>
      <c r="H15" s="42"/>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5" s="18" customFormat="1" x14ac:dyDescent="0.2">
      <c r="A16" s="30" t="s">
        <v>70</v>
      </c>
      <c r="B16" s="32" t="s">
        <v>278</v>
      </c>
      <c r="C16" s="5"/>
      <c r="D16" s="5"/>
      <c r="E16" s="41"/>
      <c r="F16" s="41"/>
      <c r="G16" s="41"/>
      <c r="H16" s="42"/>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s="18" customFormat="1" ht="38.25" x14ac:dyDescent="0.2">
      <c r="A17" s="63" t="s">
        <v>72</v>
      </c>
      <c r="B17" s="31" t="s">
        <v>73</v>
      </c>
      <c r="C17" s="5"/>
      <c r="D17" s="5"/>
      <c r="E17" s="41"/>
      <c r="F17" s="41"/>
      <c r="G17" s="41"/>
      <c r="H17" s="42"/>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s="18" customFormat="1" ht="38.25" x14ac:dyDescent="0.2">
      <c r="A18" s="65"/>
      <c r="B18" s="31" t="s">
        <v>299</v>
      </c>
      <c r="C18" s="5"/>
      <c r="D18" s="5"/>
      <c r="E18" s="41"/>
      <c r="F18" s="41"/>
      <c r="G18" s="41"/>
      <c r="H18" s="4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s="18" customFormat="1" ht="38.25" x14ac:dyDescent="0.2">
      <c r="A19" s="64"/>
      <c r="B19" s="31" t="s">
        <v>80</v>
      </c>
      <c r="C19" s="5"/>
      <c r="D19" s="5"/>
      <c r="E19" s="41"/>
      <c r="F19" s="41"/>
      <c r="G19" s="41"/>
      <c r="H19" s="4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s="18" customFormat="1" ht="25.5" x14ac:dyDescent="0.2">
      <c r="A20" s="63" t="s">
        <v>81</v>
      </c>
      <c r="B20" s="31" t="s">
        <v>280</v>
      </c>
      <c r="C20" s="5"/>
      <c r="D20" s="5"/>
      <c r="E20" s="41"/>
      <c r="F20" s="41"/>
      <c r="G20" s="41"/>
      <c r="H20" s="42"/>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s="18" customFormat="1" x14ac:dyDescent="0.2">
      <c r="A21" s="64"/>
      <c r="B21" s="31" t="s">
        <v>281</v>
      </c>
      <c r="C21" s="5"/>
      <c r="D21" s="5"/>
      <c r="E21" s="41"/>
      <c r="F21" s="41"/>
      <c r="G21" s="41"/>
      <c r="H21" s="4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s="18" customFormat="1" ht="25.5" x14ac:dyDescent="0.2">
      <c r="A22" s="30" t="s">
        <v>83</v>
      </c>
      <c r="B22" s="31" t="s">
        <v>84</v>
      </c>
      <c r="C22" s="5"/>
      <c r="D22" s="5"/>
      <c r="E22" s="41"/>
      <c r="F22" s="41"/>
      <c r="G22" s="41"/>
      <c r="H22" s="42"/>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s="18" customFormat="1" x14ac:dyDescent="0.2">
      <c r="A23" s="30" t="s">
        <v>85</v>
      </c>
      <c r="B23" s="45" t="s">
        <v>86</v>
      </c>
      <c r="C23" s="5"/>
      <c r="D23" s="5"/>
      <c r="E23" s="41"/>
      <c r="F23" s="41"/>
      <c r="G23" s="41"/>
      <c r="H23" s="42"/>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s="18" customFormat="1" ht="25.5" x14ac:dyDescent="0.2">
      <c r="A24" s="63" t="s">
        <v>87</v>
      </c>
      <c r="B24" s="31" t="s">
        <v>282</v>
      </c>
      <c r="C24" s="5"/>
      <c r="D24" s="5"/>
      <c r="E24" s="41"/>
      <c r="F24" s="41"/>
      <c r="G24" s="41"/>
      <c r="H24" s="42"/>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s="18" customFormat="1" x14ac:dyDescent="0.2">
      <c r="A25" s="65"/>
      <c r="B25" s="35" t="s">
        <v>283</v>
      </c>
      <c r="C25" s="5"/>
      <c r="D25" s="5"/>
      <c r="E25" s="41"/>
      <c r="F25" s="41"/>
      <c r="G25" s="41"/>
      <c r="H25" s="42"/>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s="18" customFormat="1" x14ac:dyDescent="0.2">
      <c r="A26" s="65"/>
      <c r="B26" s="31" t="s">
        <v>89</v>
      </c>
      <c r="C26" s="5"/>
      <c r="D26" s="5"/>
      <c r="E26" s="41"/>
      <c r="F26" s="41"/>
      <c r="G26" s="41"/>
      <c r="H26" s="42"/>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s="18" customFormat="1" ht="25.5" x14ac:dyDescent="0.2">
      <c r="A27" s="65"/>
      <c r="B27" s="31" t="s">
        <v>284</v>
      </c>
      <c r="C27" s="5"/>
      <c r="D27" s="5"/>
      <c r="E27" s="41"/>
      <c r="F27" s="41"/>
      <c r="G27" s="41"/>
      <c r="H27" s="42"/>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s="18" customFormat="1" ht="25.5" x14ac:dyDescent="0.2">
      <c r="A28" s="65"/>
      <c r="B28" s="31" t="s">
        <v>285</v>
      </c>
      <c r="C28" s="5"/>
      <c r="D28" s="5"/>
      <c r="E28" s="41"/>
      <c r="F28" s="41"/>
      <c r="G28" s="41"/>
      <c r="H28" s="4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s="18" customFormat="1" ht="25.5" x14ac:dyDescent="0.2">
      <c r="A29" s="65"/>
      <c r="B29" s="31" t="s">
        <v>286</v>
      </c>
      <c r="C29" s="5"/>
      <c r="D29" s="5"/>
      <c r="E29" s="41"/>
      <c r="F29" s="41"/>
      <c r="G29" s="41"/>
      <c r="H29" s="42"/>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s="18" customFormat="1" ht="25.5" x14ac:dyDescent="0.2">
      <c r="A30" s="65"/>
      <c r="B30" s="31" t="s">
        <v>91</v>
      </c>
      <c r="C30" s="5"/>
      <c r="D30" s="5"/>
      <c r="E30" s="41"/>
      <c r="F30" s="41"/>
      <c r="G30" s="41"/>
      <c r="H30" s="42"/>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s="18" customFormat="1" x14ac:dyDescent="0.2">
      <c r="A31" s="65"/>
      <c r="B31" s="31" t="s">
        <v>92</v>
      </c>
      <c r="C31" s="5"/>
      <c r="D31" s="5"/>
      <c r="E31" s="41"/>
      <c r="F31" s="41"/>
      <c r="G31" s="41"/>
      <c r="H31" s="42"/>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s="18" customFormat="1" x14ac:dyDescent="0.2">
      <c r="A32" s="64"/>
      <c r="B32" s="31" t="s">
        <v>93</v>
      </c>
      <c r="C32" s="5"/>
      <c r="D32" s="5"/>
      <c r="E32" s="41"/>
      <c r="F32" s="41"/>
      <c r="G32" s="41"/>
      <c r="H32" s="4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s="18" customFormat="1" ht="38.25" x14ac:dyDescent="0.2">
      <c r="A33" s="30" t="s">
        <v>94</v>
      </c>
      <c r="B33" s="31" t="s">
        <v>95</v>
      </c>
      <c r="C33" s="5"/>
      <c r="D33" s="5"/>
      <c r="E33" s="41"/>
      <c r="F33" s="41"/>
      <c r="G33" s="41"/>
      <c r="H33" s="42"/>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s="18" customFormat="1" ht="25.5" x14ac:dyDescent="0.2">
      <c r="A34" s="30" t="s">
        <v>96</v>
      </c>
      <c r="B34" s="31" t="s">
        <v>287</v>
      </c>
      <c r="C34" s="5"/>
      <c r="D34" s="5"/>
      <c r="E34" s="41"/>
      <c r="F34" s="41"/>
      <c r="G34" s="41"/>
      <c r="H34" s="42"/>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s="18" customFormat="1" x14ac:dyDescent="0.2">
      <c r="A35" s="30" t="s">
        <v>98</v>
      </c>
      <c r="B35" s="31" t="s">
        <v>99</v>
      </c>
      <c r="C35" s="5"/>
      <c r="D35" s="5"/>
      <c r="E35" s="41"/>
      <c r="F35" s="41"/>
      <c r="G35" s="41"/>
      <c r="H35" s="42"/>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s="18" customFormat="1" x14ac:dyDescent="0.2">
      <c r="A36" s="30" t="s">
        <v>100</v>
      </c>
      <c r="B36" s="31" t="s">
        <v>101</v>
      </c>
      <c r="C36" s="5"/>
      <c r="D36" s="5"/>
      <c r="E36" s="41"/>
      <c r="F36" s="41"/>
      <c r="G36" s="41"/>
      <c r="H36" s="42"/>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s="18" customFormat="1" ht="25.5" x14ac:dyDescent="0.2">
      <c r="A37" s="30" t="s">
        <v>102</v>
      </c>
      <c r="B37" s="31" t="s">
        <v>103</v>
      </c>
      <c r="C37" s="5"/>
      <c r="D37" s="5"/>
      <c r="E37" s="41"/>
      <c r="F37" s="41"/>
      <c r="G37" s="41"/>
      <c r="H37" s="42"/>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s="18" customFormat="1" ht="25.5" x14ac:dyDescent="0.2">
      <c r="A38" s="30" t="s">
        <v>104</v>
      </c>
      <c r="B38" s="31" t="s">
        <v>288</v>
      </c>
      <c r="C38" s="5"/>
      <c r="D38" s="5"/>
      <c r="E38" s="41"/>
      <c r="F38" s="41"/>
      <c r="G38" s="41"/>
      <c r="H38" s="42"/>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s="18" customFormat="1" x14ac:dyDescent="0.2">
      <c r="A39" s="30" t="s">
        <v>106</v>
      </c>
      <c r="B39" s="36" t="s">
        <v>107</v>
      </c>
      <c r="C39" s="5"/>
      <c r="D39" s="5"/>
      <c r="E39" s="41"/>
      <c r="F39" s="41"/>
      <c r="G39" s="41"/>
      <c r="H39" s="42"/>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s="18" customFormat="1" ht="11.25" customHeight="1" x14ac:dyDescent="0.2">
      <c r="A40" s="30" t="s">
        <v>108</v>
      </c>
      <c r="B40" s="31" t="s">
        <v>289</v>
      </c>
      <c r="C40" s="5"/>
      <c r="D40" s="5"/>
      <c r="E40" s="41"/>
      <c r="F40" s="41"/>
      <c r="G40" s="41"/>
      <c r="H40" s="42"/>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1:45" s="18" customFormat="1" x14ac:dyDescent="0.2">
      <c r="A41" s="46" t="s">
        <v>110</v>
      </c>
      <c r="B41" s="31" t="s">
        <v>111</v>
      </c>
      <c r="C41" s="5"/>
      <c r="D41" s="5"/>
      <c r="E41" s="41"/>
      <c r="F41" s="41"/>
      <c r="G41" s="41"/>
      <c r="H41" s="42"/>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1:45" s="1" customFormat="1" x14ac:dyDescent="0.2">
      <c r="A42" s="9"/>
      <c r="B42" s="9"/>
      <c r="C42" s="9"/>
      <c r="D42" s="9"/>
      <c r="E42" s="19"/>
      <c r="F42" s="41"/>
      <c r="G42" s="41"/>
      <c r="H42" s="42"/>
    </row>
    <row r="43" spans="1:45" s="21" customFormat="1" x14ac:dyDescent="0.2">
      <c r="A43" s="9" t="s">
        <v>290</v>
      </c>
      <c r="B43" s="9"/>
      <c r="C43" s="9"/>
      <c r="D43" s="9"/>
      <c r="E43" s="20"/>
      <c r="F43" s="19"/>
      <c r="G43" s="19"/>
      <c r="H43" s="1"/>
    </row>
    <row r="44" spans="1:45" s="3" customFormat="1" ht="13.15" customHeight="1" x14ac:dyDescent="0.2">
      <c r="A44" s="481" t="s">
        <v>300</v>
      </c>
      <c r="B44" s="481"/>
      <c r="C44" s="43"/>
      <c r="D44" s="43"/>
      <c r="E44" s="43"/>
      <c r="F44" s="43"/>
      <c r="G44" s="43"/>
      <c r="H44" s="44"/>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row>
    <row r="45" spans="1:45" s="4" customFormat="1" ht="13.15" customHeight="1" x14ac:dyDescent="0.2">
      <c r="A45" s="469" t="s">
        <v>292</v>
      </c>
      <c r="B45" s="470"/>
      <c r="C45" s="474" t="s">
        <v>270</v>
      </c>
      <c r="D45" s="474" t="s">
        <v>271</v>
      </c>
      <c r="E45" s="478" t="s">
        <v>119</v>
      </c>
      <c r="F45" s="480" t="s">
        <v>272</v>
      </c>
      <c r="G45" s="480" t="s">
        <v>273</v>
      </c>
      <c r="H45" s="487" t="s">
        <v>274</v>
      </c>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row>
    <row r="46" spans="1:45" s="4" customFormat="1" ht="28.5" customHeight="1" x14ac:dyDescent="0.2">
      <c r="A46" s="471"/>
      <c r="B46" s="472"/>
      <c r="C46" s="475"/>
      <c r="D46" s="475"/>
      <c r="E46" s="479"/>
      <c r="F46" s="479"/>
      <c r="G46" s="479"/>
      <c r="H46" s="480"/>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row>
    <row r="47" spans="1:45" s="23" customFormat="1" ht="12.75" customHeight="1" x14ac:dyDescent="0.2">
      <c r="A47" s="31" t="s">
        <v>136</v>
      </c>
      <c r="B47" s="80"/>
      <c r="C47" s="28"/>
      <c r="D47" s="29"/>
      <c r="E47" s="28">
        <v>1</v>
      </c>
      <c r="F47" s="69"/>
      <c r="G47" s="69"/>
      <c r="H47" s="69"/>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row>
    <row r="48" spans="1:45" s="23" customFormat="1" ht="12.75" customHeight="1" x14ac:dyDescent="0.2">
      <c r="A48" s="31" t="s">
        <v>131</v>
      </c>
      <c r="B48" s="80"/>
      <c r="C48" s="28"/>
      <c r="D48" s="29"/>
      <c r="E48" s="28">
        <v>1</v>
      </c>
      <c r="F48" s="69"/>
      <c r="G48" s="69"/>
      <c r="H48" s="69"/>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row>
    <row r="49" spans="1:45" s="23" customFormat="1" x14ac:dyDescent="0.2">
      <c r="A49" s="31" t="s">
        <v>142</v>
      </c>
      <c r="B49" s="80"/>
      <c r="C49" s="28"/>
      <c r="D49" s="29"/>
      <c r="E49" s="28">
        <v>1</v>
      </c>
      <c r="F49" s="69"/>
      <c r="G49" s="69"/>
      <c r="H49" s="69"/>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row>
    <row r="50" spans="1:45" s="23" customFormat="1" x14ac:dyDescent="0.2">
      <c r="A50" s="31" t="s">
        <v>294</v>
      </c>
      <c r="B50" s="80"/>
      <c r="C50" s="28"/>
      <c r="D50" s="29"/>
      <c r="E50" s="28">
        <v>1</v>
      </c>
      <c r="F50" s="69"/>
      <c r="G50" s="69"/>
      <c r="H50" s="69"/>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row>
    <row r="51" spans="1:45" s="23" customFormat="1" ht="12.75" customHeight="1" x14ac:dyDescent="0.2">
      <c r="A51" s="31" t="s">
        <v>295</v>
      </c>
      <c r="B51" s="80"/>
      <c r="C51" s="28"/>
      <c r="D51" s="29"/>
      <c r="E51" s="28">
        <v>1</v>
      </c>
      <c r="F51" s="69"/>
      <c r="G51" s="69"/>
      <c r="H51" s="69"/>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row>
    <row r="52" spans="1:45" s="23" customFormat="1" ht="12.75" customHeight="1" x14ac:dyDescent="0.2">
      <c r="A52" s="31" t="s">
        <v>296</v>
      </c>
      <c r="B52" s="80"/>
      <c r="C52" s="28"/>
      <c r="D52" s="28"/>
      <c r="E52" s="28">
        <v>1</v>
      </c>
      <c r="F52" s="69"/>
      <c r="G52" s="69"/>
      <c r="H52" s="69"/>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row>
    <row r="53" spans="1:45" s="23" customFormat="1" ht="12.75" customHeight="1" x14ac:dyDescent="0.2">
      <c r="A53" s="31" t="s">
        <v>147</v>
      </c>
      <c r="B53" s="80"/>
      <c r="C53" s="28"/>
      <c r="D53" s="28"/>
      <c r="E53" s="28">
        <v>1</v>
      </c>
      <c r="F53" s="69"/>
      <c r="G53" s="69"/>
      <c r="H53" s="69"/>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row>
    <row r="54" spans="1:45" s="23" customFormat="1" ht="12.75" customHeight="1" x14ac:dyDescent="0.2">
      <c r="A54" s="31" t="s">
        <v>148</v>
      </c>
      <c r="B54" s="80"/>
      <c r="C54" s="29"/>
      <c r="D54" s="28"/>
      <c r="E54" s="28">
        <v>1</v>
      </c>
      <c r="F54" s="69"/>
      <c r="G54" s="69"/>
      <c r="H54" s="69"/>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row>
    <row r="55" spans="1:45" s="23" customFormat="1" ht="12.75" customHeight="1" x14ac:dyDescent="0.2">
      <c r="A55" s="31" t="s">
        <v>301</v>
      </c>
      <c r="B55" s="80"/>
      <c r="C55" s="29"/>
      <c r="D55" s="28"/>
      <c r="E55" s="28">
        <v>1</v>
      </c>
      <c r="F55" s="69"/>
      <c r="G55" s="69"/>
      <c r="H55" s="69"/>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row>
    <row r="56" spans="1:45" s="25" customFormat="1" x14ac:dyDescent="0.2">
      <c r="A56" s="467"/>
      <c r="B56" s="467"/>
      <c r="C56" s="467"/>
      <c r="D56" s="466"/>
      <c r="E56" s="466"/>
      <c r="F56" s="23"/>
      <c r="G56" s="23"/>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row>
    <row r="57" spans="1:45" s="25" customFormat="1" x14ac:dyDescent="0.2">
      <c r="A57" s="466"/>
      <c r="B57" s="466"/>
      <c r="C57" s="466"/>
      <c r="D57" s="466"/>
      <c r="E57" s="466"/>
      <c r="F57" s="23"/>
      <c r="G57" s="23"/>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row>
    <row r="58" spans="1:45" s="25" customFormat="1" x14ac:dyDescent="0.2">
      <c r="A58" s="466"/>
      <c r="B58" s="466"/>
      <c r="C58" s="466"/>
      <c r="D58" s="466"/>
      <c r="E58" s="466"/>
      <c r="F58" s="23"/>
      <c r="G58" s="23"/>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row>
    <row r="59" spans="1:45" s="25" customFormat="1" x14ac:dyDescent="0.2">
      <c r="A59" s="466"/>
      <c r="B59" s="466"/>
      <c r="C59" s="466"/>
      <c r="D59" s="466"/>
      <c r="E59" s="466"/>
      <c r="F59" s="23"/>
      <c r="G59" s="23"/>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row>
    <row r="60" spans="1:45" s="25" customFormat="1" x14ac:dyDescent="0.2">
      <c r="A60" s="466"/>
      <c r="B60" s="466"/>
      <c r="C60" s="466"/>
      <c r="D60" s="466"/>
      <c r="E60" s="466"/>
      <c r="F60" s="23"/>
      <c r="G60" s="23"/>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row>
    <row r="61" spans="1:45" s="25" customFormat="1" x14ac:dyDescent="0.2">
      <c r="A61" s="466"/>
      <c r="B61" s="466"/>
      <c r="C61" s="466"/>
      <c r="D61" s="466"/>
      <c r="E61" s="466"/>
      <c r="F61" s="23"/>
      <c r="G61" s="23"/>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row>
    <row r="62" spans="1:45" s="25" customFormat="1" x14ac:dyDescent="0.2">
      <c r="A62" s="466"/>
      <c r="B62" s="466"/>
      <c r="C62" s="466"/>
      <c r="D62" s="466"/>
      <c r="E62" s="466"/>
      <c r="F62" s="23"/>
      <c r="G62" s="23"/>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row>
    <row r="63" spans="1:45" s="25" customFormat="1" x14ac:dyDescent="0.2">
      <c r="A63" s="466"/>
      <c r="B63" s="466"/>
      <c r="C63" s="466"/>
      <c r="D63" s="466"/>
      <c r="E63" s="466"/>
      <c r="F63" s="23"/>
      <c r="G63" s="23"/>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row>
    <row r="64" spans="1:45" s="25" customFormat="1" x14ac:dyDescent="0.2">
      <c r="A64" s="466"/>
      <c r="B64" s="466"/>
      <c r="C64" s="466"/>
      <c r="D64" s="466"/>
      <c r="E64" s="466"/>
      <c r="F64" s="23"/>
      <c r="G64" s="23"/>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row>
    <row r="65" spans="1:45" s="25" customFormat="1" x14ac:dyDescent="0.2">
      <c r="A65" s="466"/>
      <c r="B65" s="466"/>
      <c r="C65" s="466"/>
      <c r="D65" s="466"/>
      <c r="E65" s="466"/>
      <c r="F65" s="23"/>
      <c r="G65" s="23"/>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row>
    <row r="66" spans="1:45" s="25" customFormat="1" x14ac:dyDescent="0.2">
      <c r="A66" s="466"/>
      <c r="B66" s="466"/>
      <c r="C66" s="466"/>
      <c r="D66" s="466"/>
      <c r="E66" s="466"/>
      <c r="F66" s="23"/>
      <c r="G66" s="23"/>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row>
    <row r="67" spans="1:45" s="27" customFormat="1" x14ac:dyDescent="0.2">
      <c r="A67" s="466"/>
      <c r="B67" s="466"/>
      <c r="C67" s="466"/>
      <c r="D67" s="466"/>
      <c r="E67" s="466"/>
      <c r="F67" s="23"/>
      <c r="G67" s="23"/>
      <c r="H67" s="24"/>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row>
    <row r="68" spans="1:45" s="27" customFormat="1" x14ac:dyDescent="0.2">
      <c r="A68" s="466"/>
      <c r="B68" s="466"/>
      <c r="C68" s="466"/>
      <c r="D68" s="466"/>
      <c r="E68" s="466"/>
      <c r="F68" s="23"/>
      <c r="G68" s="23"/>
      <c r="H68" s="24"/>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row>
    <row r="69" spans="1:45" s="6" customFormat="1" x14ac:dyDescent="0.2">
      <c r="D69" s="10"/>
      <c r="F69" s="23"/>
      <c r="G69" s="23"/>
      <c r="H69" s="26"/>
    </row>
    <row r="70" spans="1:45" s="6" customFormat="1" x14ac:dyDescent="0.2">
      <c r="D70" s="10"/>
      <c r="F70" s="23"/>
      <c r="G70" s="23"/>
      <c r="H70" s="26"/>
    </row>
    <row r="71" spans="1:45" s="6" customFormat="1" x14ac:dyDescent="0.2">
      <c r="D71" s="10"/>
    </row>
    <row r="72" spans="1:45" s="6" customFormat="1" x14ac:dyDescent="0.2">
      <c r="D72" s="10"/>
    </row>
    <row r="73" spans="1:45" s="6" customFormat="1" x14ac:dyDescent="0.2">
      <c r="D73" s="10"/>
    </row>
    <row r="74" spans="1:45" s="6" customFormat="1" x14ac:dyDescent="0.2">
      <c r="D74" s="10"/>
    </row>
    <row r="75" spans="1:45" s="6" customFormat="1" x14ac:dyDescent="0.2">
      <c r="D75" s="10"/>
    </row>
    <row r="76" spans="1:45" s="6" customFormat="1" x14ac:dyDescent="0.2">
      <c r="D76" s="10"/>
    </row>
    <row r="77" spans="1:45" s="6" customFormat="1" x14ac:dyDescent="0.2">
      <c r="D77" s="10"/>
    </row>
    <row r="78" spans="1:45" s="6" customFormat="1" x14ac:dyDescent="0.2">
      <c r="D78" s="10"/>
    </row>
    <row r="79" spans="1:45" s="6" customFormat="1" x14ac:dyDescent="0.2">
      <c r="D79" s="10"/>
    </row>
    <row r="80" spans="1:45" s="6" customFormat="1" x14ac:dyDescent="0.2">
      <c r="D80" s="10"/>
    </row>
    <row r="81" spans="4:4" s="6" customFormat="1" x14ac:dyDescent="0.2">
      <c r="D81" s="10"/>
    </row>
    <row r="82" spans="4:4" s="6" customFormat="1" x14ac:dyDescent="0.2">
      <c r="D82" s="10"/>
    </row>
    <row r="83" spans="4:4" s="6" customFormat="1" x14ac:dyDescent="0.2">
      <c r="D83" s="10"/>
    </row>
    <row r="84" spans="4:4" s="6" customFormat="1" x14ac:dyDescent="0.2">
      <c r="D84" s="10"/>
    </row>
    <row r="85" spans="4:4" s="6" customFormat="1" x14ac:dyDescent="0.2">
      <c r="D85" s="10"/>
    </row>
    <row r="86" spans="4:4" s="6" customFormat="1" x14ac:dyDescent="0.2">
      <c r="D86" s="10"/>
    </row>
    <row r="87" spans="4:4" s="6" customFormat="1" x14ac:dyDescent="0.2">
      <c r="D87" s="10"/>
    </row>
    <row r="88" spans="4:4" s="6" customFormat="1" x14ac:dyDescent="0.2">
      <c r="D88" s="10"/>
    </row>
    <row r="89" spans="4:4" s="6" customFormat="1" x14ac:dyDescent="0.2">
      <c r="D89" s="10"/>
    </row>
    <row r="90" spans="4:4" s="6" customFormat="1" x14ac:dyDescent="0.2">
      <c r="D90" s="10"/>
    </row>
    <row r="91" spans="4:4" s="6" customFormat="1" x14ac:dyDescent="0.2">
      <c r="D91" s="10"/>
    </row>
    <row r="92" spans="4:4" s="6" customFormat="1" x14ac:dyDescent="0.2">
      <c r="D92" s="10"/>
    </row>
    <row r="93" spans="4:4" s="6" customFormat="1" x14ac:dyDescent="0.2">
      <c r="D93" s="10"/>
    </row>
    <row r="94" spans="4:4" s="6" customFormat="1" x14ac:dyDescent="0.2">
      <c r="D94" s="10"/>
    </row>
    <row r="95" spans="4:4" s="6" customFormat="1" x14ac:dyDescent="0.2">
      <c r="D95" s="10"/>
    </row>
    <row r="96" spans="4:4" s="6" customFormat="1" x14ac:dyDescent="0.2">
      <c r="D96" s="10"/>
    </row>
    <row r="97" spans="1:7" s="6" customFormat="1" x14ac:dyDescent="0.2">
      <c r="D97" s="10"/>
    </row>
    <row r="98" spans="1:7" s="6" customFormat="1" x14ac:dyDescent="0.2">
      <c r="A98" s="1"/>
      <c r="B98" s="1"/>
      <c r="C98" s="11"/>
      <c r="D98" s="12"/>
      <c r="E98" s="1"/>
    </row>
    <row r="99" spans="1:7" s="6" customFormat="1" x14ac:dyDescent="0.2">
      <c r="D99" s="10"/>
    </row>
    <row r="100" spans="1:7" s="6" customFormat="1" x14ac:dyDescent="0.2">
      <c r="D100" s="10"/>
      <c r="F100" s="1"/>
      <c r="G100" s="1"/>
    </row>
    <row r="101" spans="1:7" s="6" customFormat="1" x14ac:dyDescent="0.2">
      <c r="D101" s="10"/>
    </row>
    <row r="102" spans="1:7" s="6" customFormat="1" x14ac:dyDescent="0.2">
      <c r="D102" s="10"/>
    </row>
    <row r="103" spans="1:7" s="6" customFormat="1" x14ac:dyDescent="0.2">
      <c r="D103" s="10"/>
    </row>
    <row r="104" spans="1:7" s="6" customFormat="1" x14ac:dyDescent="0.2">
      <c r="D104" s="10"/>
    </row>
    <row r="105" spans="1:7" s="6" customFormat="1" x14ac:dyDescent="0.2">
      <c r="D105" s="10"/>
    </row>
    <row r="106" spans="1:7" s="6" customFormat="1" x14ac:dyDescent="0.2">
      <c r="D106" s="10"/>
    </row>
    <row r="107" spans="1:7" s="6" customFormat="1" x14ac:dyDescent="0.2">
      <c r="D107" s="10"/>
    </row>
    <row r="108" spans="1:7" s="6" customFormat="1" x14ac:dyDescent="0.2">
      <c r="D108" s="10"/>
    </row>
    <row r="109" spans="1:7" s="6" customFormat="1" x14ac:dyDescent="0.2">
      <c r="D109" s="10"/>
    </row>
    <row r="110" spans="1:7" s="6" customFormat="1" x14ac:dyDescent="0.2">
      <c r="D110" s="10"/>
    </row>
    <row r="111" spans="1:7" s="6" customFormat="1" x14ac:dyDescent="0.2">
      <c r="D111" s="10"/>
    </row>
    <row r="112" spans="1:7" s="6" customFormat="1" x14ac:dyDescent="0.2">
      <c r="D112" s="10"/>
    </row>
    <row r="113" spans="4:4" s="6" customFormat="1" x14ac:dyDescent="0.2">
      <c r="D113" s="10"/>
    </row>
    <row r="114" spans="4:4" s="6" customFormat="1" x14ac:dyDescent="0.2">
      <c r="D114" s="10"/>
    </row>
    <row r="115" spans="4:4" s="6" customFormat="1" x14ac:dyDescent="0.2">
      <c r="D115" s="10"/>
    </row>
    <row r="116" spans="4:4" s="6" customFormat="1" x14ac:dyDescent="0.2">
      <c r="D116" s="10"/>
    </row>
    <row r="117" spans="4:4" s="6" customFormat="1" x14ac:dyDescent="0.2">
      <c r="D117" s="10"/>
    </row>
    <row r="118" spans="4:4" s="6" customFormat="1" x14ac:dyDescent="0.2">
      <c r="D118" s="10"/>
    </row>
    <row r="119" spans="4:4" s="6" customFormat="1" x14ac:dyDescent="0.2">
      <c r="D119" s="10"/>
    </row>
    <row r="120" spans="4:4" s="6" customFormat="1" x14ac:dyDescent="0.2">
      <c r="D120" s="10"/>
    </row>
    <row r="121" spans="4:4" s="6" customFormat="1" x14ac:dyDescent="0.2">
      <c r="D121" s="10"/>
    </row>
    <row r="122" spans="4:4" s="6" customFormat="1" x14ac:dyDescent="0.2">
      <c r="D122" s="10"/>
    </row>
    <row r="123" spans="4:4" s="6" customFormat="1" x14ac:dyDescent="0.2">
      <c r="D123" s="10"/>
    </row>
    <row r="124" spans="4:4" s="6" customFormat="1" x14ac:dyDescent="0.2">
      <c r="D124" s="10"/>
    </row>
    <row r="125" spans="4:4" s="6" customFormat="1" x14ac:dyDescent="0.2">
      <c r="D125" s="10"/>
    </row>
    <row r="126" spans="4:4" s="6" customFormat="1" x14ac:dyDescent="0.2">
      <c r="D126" s="10"/>
    </row>
    <row r="127" spans="4:4" s="6" customFormat="1" x14ac:dyDescent="0.2">
      <c r="D127" s="10"/>
    </row>
    <row r="128" spans="4:4" s="6" customFormat="1" x14ac:dyDescent="0.2">
      <c r="D128" s="10"/>
    </row>
    <row r="129" spans="1:7" s="6" customFormat="1" x14ac:dyDescent="0.2">
      <c r="D129" s="10"/>
    </row>
    <row r="130" spans="1:7" s="6" customFormat="1" x14ac:dyDescent="0.2">
      <c r="D130" s="10"/>
    </row>
    <row r="131" spans="1:7" s="6" customFormat="1" x14ac:dyDescent="0.2">
      <c r="D131" s="10"/>
    </row>
    <row r="132" spans="1:7" s="6" customFormat="1" x14ac:dyDescent="0.2">
      <c r="A132" s="13"/>
      <c r="B132" s="13"/>
      <c r="C132" s="93"/>
      <c r="D132" s="94"/>
      <c r="E132" s="1"/>
    </row>
    <row r="133" spans="1:7" s="6" customFormat="1" x14ac:dyDescent="0.2">
      <c r="A133" s="1"/>
      <c r="B133" s="1"/>
      <c r="C133" s="14"/>
      <c r="D133" s="94"/>
      <c r="E133" s="1"/>
    </row>
    <row r="134" spans="1:7" s="6" customFormat="1" x14ac:dyDescent="0.2">
      <c r="A134" s="1"/>
      <c r="B134" s="1"/>
      <c r="C134" s="11"/>
      <c r="D134" s="12"/>
      <c r="E134" s="1"/>
      <c r="F134" s="1"/>
      <c r="G134" s="1"/>
    </row>
    <row r="135" spans="1:7" s="6" customFormat="1" x14ac:dyDescent="0.2">
      <c r="A135" s="1"/>
      <c r="B135" s="1"/>
      <c r="C135" s="11"/>
      <c r="D135" s="12"/>
      <c r="E135" s="1"/>
      <c r="F135" s="1"/>
      <c r="G135" s="1"/>
    </row>
    <row r="136" spans="1:7" s="6" customFormat="1" x14ac:dyDescent="0.2">
      <c r="A136" s="1"/>
      <c r="B136" s="1"/>
      <c r="C136" s="11"/>
      <c r="D136" s="12"/>
      <c r="E136" s="1"/>
      <c r="F136" s="1"/>
      <c r="G136" s="1"/>
    </row>
    <row r="137" spans="1:7" s="6" customFormat="1" ht="26.25" x14ac:dyDescent="0.4">
      <c r="A137" s="15"/>
      <c r="B137" s="15"/>
      <c r="D137" s="10"/>
      <c r="F137" s="1"/>
      <c r="G137" s="1"/>
    </row>
    <row r="138" spans="1:7" s="6" customFormat="1" x14ac:dyDescent="0.2">
      <c r="A138" s="16"/>
      <c r="B138" s="16"/>
      <c r="D138" s="10"/>
      <c r="F138" s="1"/>
      <c r="G138" s="1"/>
    </row>
    <row r="139" spans="1:7" s="6" customFormat="1" x14ac:dyDescent="0.2">
      <c r="A139" s="8"/>
      <c r="B139" s="8"/>
      <c r="D139" s="10"/>
    </row>
    <row r="140" spans="1:7" s="6" customFormat="1" x14ac:dyDescent="0.2">
      <c r="A140" s="1"/>
      <c r="B140" s="1"/>
      <c r="D140" s="10"/>
    </row>
    <row r="141" spans="1:7" s="6" customFormat="1" x14ac:dyDescent="0.2">
      <c r="A141" s="1"/>
      <c r="B141" s="1"/>
      <c r="D141" s="10"/>
    </row>
    <row r="142" spans="1:7" s="6" customFormat="1" x14ac:dyDescent="0.2">
      <c r="A142" s="1"/>
      <c r="B142" s="1"/>
      <c r="D142" s="10"/>
    </row>
    <row r="143" spans="1:7" s="6" customFormat="1" x14ac:dyDescent="0.2">
      <c r="A143" s="1"/>
      <c r="B143" s="1"/>
      <c r="D143" s="10"/>
    </row>
    <row r="144" spans="1:7" s="6" customFormat="1" x14ac:dyDescent="0.2">
      <c r="A144" s="1"/>
      <c r="B144" s="1"/>
      <c r="D144" s="10"/>
    </row>
    <row r="145" spans="1:7" s="6" customFormat="1" x14ac:dyDescent="0.2">
      <c r="A145" s="1"/>
      <c r="B145" s="1"/>
      <c r="D145" s="10"/>
    </row>
    <row r="146" spans="1:7" s="6" customFormat="1" x14ac:dyDescent="0.2">
      <c r="A146" s="1"/>
      <c r="B146" s="1"/>
      <c r="D146" s="10"/>
    </row>
    <row r="147" spans="1:7" x14ac:dyDescent="0.2">
      <c r="F147" s="6"/>
      <c r="G147" s="6"/>
    </row>
    <row r="148" spans="1:7" x14ac:dyDescent="0.2">
      <c r="F148" s="6"/>
      <c r="G148" s="6"/>
    </row>
  </sheetData>
  <sheetProtection selectLockedCells="1" selectUnlockedCells="1"/>
  <mergeCells count="44">
    <mergeCell ref="A64:C64"/>
    <mergeCell ref="D64:E64"/>
    <mergeCell ref="A60:C60"/>
    <mergeCell ref="D60:E60"/>
    <mergeCell ref="A61:C61"/>
    <mergeCell ref="D61:E61"/>
    <mergeCell ref="A62:C62"/>
    <mergeCell ref="D62:E62"/>
    <mergeCell ref="A63:C63"/>
    <mergeCell ref="D63:E63"/>
    <mergeCell ref="A68:C68"/>
    <mergeCell ref="D68:E68"/>
    <mergeCell ref="A67:C67"/>
    <mergeCell ref="D67:E67"/>
    <mergeCell ref="A65:C65"/>
    <mergeCell ref="D65:E65"/>
    <mergeCell ref="A66:C66"/>
    <mergeCell ref="D66:E66"/>
    <mergeCell ref="F45:F46"/>
    <mergeCell ref="A58:C58"/>
    <mergeCell ref="D58:E58"/>
    <mergeCell ref="A59:C59"/>
    <mergeCell ref="D59:E59"/>
    <mergeCell ref="D45:D46"/>
    <mergeCell ref="A56:C56"/>
    <mergeCell ref="D56:E56"/>
    <mergeCell ref="A57:C57"/>
    <mergeCell ref="D57:E57"/>
    <mergeCell ref="A44:B44"/>
    <mergeCell ref="A45:B46"/>
    <mergeCell ref="A1:H1"/>
    <mergeCell ref="A3:B4"/>
    <mergeCell ref="C3:C4"/>
    <mergeCell ref="D3:D4"/>
    <mergeCell ref="E3:E4"/>
    <mergeCell ref="A2:B2"/>
    <mergeCell ref="C2:D2"/>
    <mergeCell ref="F3:F4"/>
    <mergeCell ref="G3:G4"/>
    <mergeCell ref="H3:H4"/>
    <mergeCell ref="G45:G46"/>
    <mergeCell ref="H45:H46"/>
    <mergeCell ref="E45:E46"/>
    <mergeCell ref="C45:C46"/>
  </mergeCells>
  <pageMargins left="0.7" right="0.7" top="0.75" bottom="0.75" header="0.3" footer="0.3"/>
  <pageSetup scale="70" orientation="landscape" r:id="rId1"/>
  <rowBreaks count="1" manualBreakCount="1">
    <brk id="4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S148"/>
  <sheetViews>
    <sheetView showGridLines="0" zoomScaleNormal="100" zoomScaleSheetLayoutView="100" workbookViewId="0">
      <selection activeCell="D22" sqref="D22"/>
    </sheetView>
  </sheetViews>
  <sheetFormatPr defaultRowHeight="12.75" x14ac:dyDescent="0.2"/>
  <cols>
    <col min="1" max="1" width="24.85546875" bestFit="1" customWidth="1"/>
    <col min="2" max="2" width="42.85546875" customWidth="1"/>
    <col min="3" max="3" width="19.7109375" bestFit="1" customWidth="1"/>
    <col min="4" max="4" width="25" style="2" customWidth="1"/>
    <col min="5" max="5" width="16.28515625" bestFit="1" customWidth="1"/>
    <col min="6" max="7" width="16.28515625" customWidth="1"/>
    <col min="8" max="8" width="16.7109375" style="6" customWidth="1"/>
    <col min="9" max="45" width="9" style="6"/>
  </cols>
  <sheetData>
    <row r="1" spans="1:45" s="3" customFormat="1" ht="20.25" x14ac:dyDescent="0.2">
      <c r="A1" s="473" t="s">
        <v>302</v>
      </c>
      <c r="B1" s="473"/>
      <c r="C1" s="473"/>
      <c r="D1" s="473"/>
      <c r="E1" s="473"/>
      <c r="F1" s="473"/>
      <c r="G1" s="473"/>
      <c r="H1" s="473"/>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pans="1:45" s="73" customFormat="1" ht="51.75" customHeight="1" x14ac:dyDescent="0.2">
      <c r="A2" s="482" t="s">
        <v>303</v>
      </c>
      <c r="B2" s="483"/>
      <c r="C2" s="485" t="s">
        <v>268</v>
      </c>
      <c r="D2" s="486"/>
      <c r="E2" s="70"/>
      <c r="F2" s="71"/>
      <c r="G2" s="71"/>
      <c r="H2" s="71"/>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row>
    <row r="3" spans="1:45" s="4" customFormat="1" ht="13.15" customHeight="1" x14ac:dyDescent="0.2">
      <c r="A3" s="469" t="s">
        <v>304</v>
      </c>
      <c r="B3" s="470"/>
      <c r="C3" s="474" t="s">
        <v>270</v>
      </c>
      <c r="D3" s="474" t="s">
        <v>271</v>
      </c>
      <c r="E3" s="478" t="s">
        <v>119</v>
      </c>
      <c r="F3" s="480" t="s">
        <v>272</v>
      </c>
      <c r="G3" s="480" t="s">
        <v>273</v>
      </c>
      <c r="H3" s="480" t="s">
        <v>274</v>
      </c>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18" customFormat="1" ht="27" customHeight="1" x14ac:dyDescent="0.2">
      <c r="A4" s="471"/>
      <c r="B4" s="472"/>
      <c r="C4" s="475"/>
      <c r="D4" s="475"/>
      <c r="E4" s="479"/>
      <c r="F4" s="479"/>
      <c r="G4" s="479"/>
      <c r="H4" s="479"/>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s="18" customFormat="1" ht="15" x14ac:dyDescent="0.25">
      <c r="A5" s="37"/>
      <c r="B5" s="38"/>
      <c r="C5" s="39"/>
      <c r="D5" s="39"/>
      <c r="E5" s="40">
        <v>20</v>
      </c>
      <c r="F5" s="76">
        <v>10000</v>
      </c>
      <c r="G5" s="77">
        <v>0</v>
      </c>
      <c r="H5" s="79">
        <v>10000</v>
      </c>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s="18" customFormat="1" x14ac:dyDescent="0.2">
      <c r="A6" s="30" t="s">
        <v>33</v>
      </c>
      <c r="B6" s="47" t="s">
        <v>36</v>
      </c>
      <c r="C6" s="5"/>
      <c r="D6" s="5"/>
      <c r="E6" s="41"/>
      <c r="F6" s="41"/>
      <c r="G6" s="41"/>
      <c r="H6" s="42"/>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s="18" customFormat="1" x14ac:dyDescent="0.2">
      <c r="A7" s="30" t="s">
        <v>39</v>
      </c>
      <c r="B7" s="32" t="s">
        <v>40</v>
      </c>
      <c r="C7" s="5"/>
      <c r="D7" s="5"/>
      <c r="E7" s="41"/>
      <c r="F7" s="41"/>
      <c r="G7" s="41"/>
      <c r="H7" s="42"/>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s="18" customFormat="1" x14ac:dyDescent="0.2">
      <c r="A8" s="30" t="s">
        <v>42</v>
      </c>
      <c r="B8" s="32" t="s">
        <v>275</v>
      </c>
      <c r="C8" s="5"/>
      <c r="D8" s="5"/>
      <c r="E8" s="41"/>
      <c r="F8" s="41"/>
      <c r="G8" s="41"/>
      <c r="H8" s="42"/>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s="18" customFormat="1" x14ac:dyDescent="0.2">
      <c r="A9" s="488" t="s">
        <v>47</v>
      </c>
      <c r="B9" s="32" t="s">
        <v>276</v>
      </c>
      <c r="C9" s="5"/>
      <c r="D9" s="5"/>
      <c r="E9" s="41"/>
      <c r="F9" s="41"/>
      <c r="G9" s="41"/>
      <c r="H9" s="42"/>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s="18" customFormat="1" ht="25.5" x14ac:dyDescent="0.2">
      <c r="A10" s="488"/>
      <c r="B10" s="32" t="s">
        <v>51</v>
      </c>
      <c r="C10" s="5"/>
      <c r="D10" s="5"/>
      <c r="E10" s="41"/>
      <c r="F10" s="41"/>
      <c r="G10" s="41"/>
      <c r="H10" s="42"/>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s="18" customFormat="1" x14ac:dyDescent="0.2">
      <c r="A11" s="30" t="s">
        <v>54</v>
      </c>
      <c r="B11" s="32" t="s">
        <v>55</v>
      </c>
      <c r="C11" s="5"/>
      <c r="D11" s="5"/>
      <c r="E11" s="41"/>
      <c r="F11" s="41"/>
      <c r="G11" s="41"/>
      <c r="H11" s="42"/>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s="18" customFormat="1" x14ac:dyDescent="0.2">
      <c r="A12" s="30" t="s">
        <v>56</v>
      </c>
      <c r="B12" s="32" t="s">
        <v>59</v>
      </c>
      <c r="C12" s="5"/>
      <c r="D12" s="5"/>
      <c r="E12" s="41"/>
      <c r="F12" s="41"/>
      <c r="G12" s="41"/>
      <c r="H12" s="42"/>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s="18" customFormat="1" x14ac:dyDescent="0.2">
      <c r="A13" s="30" t="s">
        <v>60</v>
      </c>
      <c r="B13" s="32" t="s">
        <v>61</v>
      </c>
      <c r="C13" s="5"/>
      <c r="D13" s="5"/>
      <c r="E13" s="41"/>
      <c r="F13" s="41"/>
      <c r="G13" s="41"/>
      <c r="H13" s="42"/>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5" s="18" customFormat="1" x14ac:dyDescent="0.2">
      <c r="A14" s="30" t="s">
        <v>63</v>
      </c>
      <c r="B14" s="32" t="s">
        <v>66</v>
      </c>
      <c r="C14" s="5"/>
      <c r="D14" s="5"/>
      <c r="E14" s="41"/>
      <c r="F14" s="41"/>
      <c r="G14" s="41"/>
      <c r="H14" s="42"/>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5" s="18" customFormat="1" x14ac:dyDescent="0.2">
      <c r="A15" s="30" t="s">
        <v>277</v>
      </c>
      <c r="B15" s="33" t="s">
        <v>128</v>
      </c>
      <c r="C15" s="5"/>
      <c r="D15" s="5"/>
      <c r="E15" s="41"/>
      <c r="F15" s="41"/>
      <c r="G15" s="41"/>
      <c r="H15" s="42"/>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5" s="18" customFormat="1" x14ac:dyDescent="0.2">
      <c r="A16" s="30" t="s">
        <v>68</v>
      </c>
      <c r="B16" s="32" t="s">
        <v>69</v>
      </c>
      <c r="C16" s="5"/>
      <c r="D16" s="5"/>
      <c r="E16" s="41"/>
      <c r="F16" s="41"/>
      <c r="G16" s="41"/>
      <c r="H16" s="42"/>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s="18" customFormat="1" x14ac:dyDescent="0.2">
      <c r="A17" s="30" t="s">
        <v>70</v>
      </c>
      <c r="B17" s="32" t="s">
        <v>278</v>
      </c>
      <c r="C17" s="5"/>
      <c r="D17" s="5"/>
      <c r="E17" s="41"/>
      <c r="F17" s="41"/>
      <c r="G17" s="41"/>
      <c r="H17" s="42"/>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s="18" customFormat="1" ht="25.5" x14ac:dyDescent="0.2">
      <c r="A18" s="488" t="s">
        <v>72</v>
      </c>
      <c r="B18" s="31" t="s">
        <v>73</v>
      </c>
      <c r="C18" s="5"/>
      <c r="D18" s="5"/>
      <c r="E18" s="41"/>
      <c r="F18" s="41"/>
      <c r="G18" s="41"/>
      <c r="H18" s="4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s="18" customFormat="1" ht="38.25" x14ac:dyDescent="0.2">
      <c r="A19" s="488"/>
      <c r="B19" s="31" t="s">
        <v>305</v>
      </c>
      <c r="C19" s="5"/>
      <c r="D19" s="5"/>
      <c r="E19" s="41"/>
      <c r="F19" s="41"/>
      <c r="G19" s="41"/>
      <c r="H19" s="4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s="18" customFormat="1" ht="25.5" x14ac:dyDescent="0.2">
      <c r="A20" s="488"/>
      <c r="B20" s="31" t="s">
        <v>80</v>
      </c>
      <c r="C20" s="5"/>
      <c r="D20" s="5"/>
      <c r="E20" s="41"/>
      <c r="F20" s="41"/>
      <c r="G20" s="41"/>
      <c r="H20" s="42"/>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s="18" customFormat="1" x14ac:dyDescent="0.2">
      <c r="A21" s="63" t="s">
        <v>81</v>
      </c>
      <c r="B21" s="62" t="s">
        <v>280</v>
      </c>
      <c r="C21" s="5"/>
      <c r="D21" s="5"/>
      <c r="E21" s="41"/>
      <c r="F21" s="41"/>
      <c r="G21" s="41"/>
      <c r="H21" s="4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s="18" customFormat="1" x14ac:dyDescent="0.2">
      <c r="A22" s="64"/>
      <c r="B22" s="62" t="s">
        <v>281</v>
      </c>
      <c r="C22" s="5"/>
      <c r="D22" s="5"/>
      <c r="E22" s="41"/>
      <c r="F22" s="41"/>
      <c r="G22" s="41"/>
      <c r="H22" s="42"/>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s="18" customFormat="1" x14ac:dyDescent="0.2">
      <c r="A23" s="64" t="s">
        <v>83</v>
      </c>
      <c r="B23" s="31" t="s">
        <v>84</v>
      </c>
      <c r="C23" s="5"/>
      <c r="D23" s="5"/>
      <c r="E23" s="41"/>
      <c r="F23" s="41"/>
      <c r="G23" s="41"/>
      <c r="H23" s="42"/>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s="18" customFormat="1" x14ac:dyDescent="0.2">
      <c r="A24" s="30" t="s">
        <v>85</v>
      </c>
      <c r="B24" s="34" t="s">
        <v>86</v>
      </c>
      <c r="C24" s="5"/>
      <c r="D24" s="5"/>
      <c r="E24" s="41"/>
      <c r="F24" s="41"/>
      <c r="G24" s="41"/>
      <c r="H24" s="42"/>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s="18" customFormat="1" x14ac:dyDescent="0.2">
      <c r="A25" s="488" t="s">
        <v>87</v>
      </c>
      <c r="B25" s="31" t="s">
        <v>282</v>
      </c>
      <c r="C25" s="5"/>
      <c r="D25" s="5"/>
      <c r="E25" s="41"/>
      <c r="F25" s="41"/>
      <c r="G25" s="41"/>
      <c r="H25" s="42"/>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s="18" customFormat="1" x14ac:dyDescent="0.2">
      <c r="A26" s="488"/>
      <c r="B26" s="35" t="s">
        <v>283</v>
      </c>
      <c r="C26" s="5"/>
      <c r="D26" s="5"/>
      <c r="E26" s="41"/>
      <c r="F26" s="41"/>
      <c r="G26" s="41"/>
      <c r="H26" s="42"/>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s="18" customFormat="1" x14ac:dyDescent="0.2">
      <c r="A27" s="488"/>
      <c r="B27" s="31" t="s">
        <v>89</v>
      </c>
      <c r="C27" s="5"/>
      <c r="D27" s="5"/>
      <c r="E27" s="41"/>
      <c r="F27" s="41"/>
      <c r="G27" s="41"/>
      <c r="H27" s="42"/>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s="18" customFormat="1" ht="25.5" x14ac:dyDescent="0.2">
      <c r="A28" s="488"/>
      <c r="B28" s="31" t="s">
        <v>284</v>
      </c>
      <c r="C28" s="5"/>
      <c r="D28" s="5"/>
      <c r="E28" s="41"/>
      <c r="F28" s="41"/>
      <c r="G28" s="41"/>
      <c r="H28" s="4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s="18" customFormat="1" x14ac:dyDescent="0.2">
      <c r="A29" s="488"/>
      <c r="B29" s="31" t="s">
        <v>285</v>
      </c>
      <c r="C29" s="5"/>
      <c r="D29" s="5"/>
      <c r="E29" s="41"/>
      <c r="F29" s="41"/>
      <c r="G29" s="41"/>
      <c r="H29" s="42"/>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s="18" customFormat="1" x14ac:dyDescent="0.2">
      <c r="A30" s="488"/>
      <c r="B30" s="31" t="s">
        <v>286</v>
      </c>
      <c r="C30" s="5"/>
      <c r="D30" s="5"/>
      <c r="E30" s="41"/>
      <c r="F30" s="41"/>
      <c r="G30" s="41"/>
      <c r="H30" s="42"/>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s="18" customFormat="1" x14ac:dyDescent="0.2">
      <c r="A31" s="488"/>
      <c r="B31" s="31" t="s">
        <v>91</v>
      </c>
      <c r="C31" s="5"/>
      <c r="D31" s="5"/>
      <c r="E31" s="41"/>
      <c r="F31" s="41"/>
      <c r="G31" s="41"/>
      <c r="H31" s="42"/>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s="18" customFormat="1" x14ac:dyDescent="0.2">
      <c r="A32" s="488"/>
      <c r="B32" s="31" t="s">
        <v>92</v>
      </c>
      <c r="C32" s="5"/>
      <c r="D32" s="5"/>
      <c r="E32" s="41"/>
      <c r="F32" s="41"/>
      <c r="G32" s="41"/>
      <c r="H32" s="4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s="18" customFormat="1" x14ac:dyDescent="0.2">
      <c r="A33" s="488"/>
      <c r="B33" s="31" t="s">
        <v>93</v>
      </c>
      <c r="C33" s="5"/>
      <c r="D33" s="5"/>
      <c r="E33" s="41"/>
      <c r="F33" s="41"/>
      <c r="G33" s="41"/>
      <c r="H33" s="42"/>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s="18" customFormat="1" ht="25.5" x14ac:dyDescent="0.2">
      <c r="A34" s="30" t="s">
        <v>94</v>
      </c>
      <c r="B34" s="31" t="s">
        <v>95</v>
      </c>
      <c r="C34" s="5"/>
      <c r="D34" s="5"/>
      <c r="E34" s="41"/>
      <c r="F34" s="41"/>
      <c r="G34" s="41"/>
      <c r="H34" s="42"/>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s="18" customFormat="1" ht="25.5" x14ac:dyDescent="0.2">
      <c r="A35" s="30" t="s">
        <v>96</v>
      </c>
      <c r="B35" s="31" t="s">
        <v>287</v>
      </c>
      <c r="C35" s="5"/>
      <c r="D35" s="5"/>
      <c r="E35" s="41"/>
      <c r="F35" s="41"/>
      <c r="G35" s="41"/>
      <c r="H35" s="42"/>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s="18" customFormat="1" x14ac:dyDescent="0.2">
      <c r="A36" s="30" t="s">
        <v>98</v>
      </c>
      <c r="B36" s="31" t="s">
        <v>99</v>
      </c>
      <c r="C36" s="5"/>
      <c r="D36" s="5"/>
      <c r="E36" s="41"/>
      <c r="F36" s="41"/>
      <c r="G36" s="41"/>
      <c r="H36" s="42"/>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s="18" customFormat="1" ht="25.5" x14ac:dyDescent="0.2">
      <c r="A37" s="30" t="s">
        <v>102</v>
      </c>
      <c r="B37" s="31" t="s">
        <v>103</v>
      </c>
      <c r="C37" s="5"/>
      <c r="D37" s="5"/>
      <c r="E37" s="41"/>
      <c r="F37" s="41"/>
      <c r="G37" s="41"/>
      <c r="H37" s="42"/>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s="18" customFormat="1" x14ac:dyDescent="0.2">
      <c r="A38" s="30" t="s">
        <v>104</v>
      </c>
      <c r="B38" s="31" t="s">
        <v>306</v>
      </c>
      <c r="C38" s="5"/>
      <c r="D38" s="5"/>
      <c r="E38" s="41"/>
      <c r="F38" s="41"/>
      <c r="G38" s="41"/>
      <c r="H38" s="42"/>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s="18" customFormat="1" x14ac:dyDescent="0.2">
      <c r="A39" s="30" t="s">
        <v>106</v>
      </c>
      <c r="B39" s="36" t="s">
        <v>107</v>
      </c>
      <c r="C39" s="5"/>
      <c r="D39" s="5"/>
      <c r="E39" s="41"/>
      <c r="F39" s="41"/>
      <c r="G39" s="41"/>
      <c r="H39" s="42"/>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s="18" customFormat="1" x14ac:dyDescent="0.2">
      <c r="A40" s="30" t="s">
        <v>108</v>
      </c>
      <c r="B40" s="31" t="s">
        <v>289</v>
      </c>
      <c r="C40" s="5"/>
      <c r="D40" s="5"/>
      <c r="E40" s="41"/>
      <c r="F40" s="41"/>
      <c r="G40" s="41"/>
      <c r="H40" s="42"/>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1:45" s="18" customFormat="1" x14ac:dyDescent="0.2">
      <c r="A41" s="48" t="s">
        <v>110</v>
      </c>
      <c r="B41" s="31" t="s">
        <v>111</v>
      </c>
      <c r="C41" s="5"/>
      <c r="D41" s="5"/>
      <c r="E41" s="41"/>
      <c r="F41" s="41"/>
      <c r="G41" s="41"/>
      <c r="H41" s="42"/>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1:45" s="1" customFormat="1" x14ac:dyDescent="0.2">
      <c r="A42" s="9"/>
      <c r="B42" s="9"/>
      <c r="C42" s="9"/>
      <c r="D42" s="9"/>
      <c r="E42" s="19"/>
      <c r="F42" s="41"/>
      <c r="G42" s="41"/>
      <c r="H42" s="42"/>
    </row>
    <row r="43" spans="1:45" s="21" customFormat="1" x14ac:dyDescent="0.2">
      <c r="A43" s="9" t="s">
        <v>290</v>
      </c>
      <c r="B43" s="9"/>
      <c r="C43" s="9"/>
      <c r="D43" s="9"/>
      <c r="E43" s="20"/>
      <c r="F43" s="19"/>
      <c r="G43" s="19"/>
      <c r="H43" s="1"/>
    </row>
    <row r="44" spans="1:45" s="3" customFormat="1" ht="13.15" customHeight="1" x14ac:dyDescent="0.2">
      <c r="A44" s="481" t="s">
        <v>307</v>
      </c>
      <c r="B44" s="481"/>
      <c r="C44" s="43"/>
      <c r="D44" s="43"/>
      <c r="E44" s="43"/>
      <c r="F44" s="43"/>
      <c r="G44" s="43"/>
      <c r="H44" s="44"/>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row>
    <row r="45" spans="1:45" s="4" customFormat="1" ht="13.15" customHeight="1" x14ac:dyDescent="0.2">
      <c r="A45" s="469" t="s">
        <v>292</v>
      </c>
      <c r="B45" s="470"/>
      <c r="C45" s="474" t="s">
        <v>270</v>
      </c>
      <c r="D45" s="474" t="s">
        <v>271</v>
      </c>
      <c r="E45" s="478" t="s">
        <v>119</v>
      </c>
      <c r="F45" s="480" t="s">
        <v>272</v>
      </c>
      <c r="G45" s="480" t="s">
        <v>273</v>
      </c>
      <c r="H45" s="487" t="s">
        <v>274</v>
      </c>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row>
    <row r="46" spans="1:45" s="4" customFormat="1" ht="28.5" customHeight="1" x14ac:dyDescent="0.2">
      <c r="A46" s="471"/>
      <c r="B46" s="472"/>
      <c r="C46" s="475"/>
      <c r="D46" s="475"/>
      <c r="E46" s="479"/>
      <c r="F46" s="479"/>
      <c r="G46" s="479"/>
      <c r="H46" s="480"/>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row>
    <row r="47" spans="1:45" s="23" customFormat="1" ht="12.75" customHeight="1" x14ac:dyDescent="0.2">
      <c r="A47" s="31" t="s">
        <v>308</v>
      </c>
      <c r="B47" s="36"/>
      <c r="C47" s="28"/>
      <c r="D47" s="29"/>
      <c r="E47" s="74">
        <v>1</v>
      </c>
      <c r="F47" s="69"/>
      <c r="G47" s="69"/>
      <c r="H47" s="69"/>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row>
    <row r="48" spans="1:45" s="23" customFormat="1" ht="12.75" customHeight="1" x14ac:dyDescent="0.2">
      <c r="A48" s="31" t="s">
        <v>130</v>
      </c>
      <c r="B48" s="36"/>
      <c r="C48" s="28"/>
      <c r="D48" s="29"/>
      <c r="E48" s="74">
        <v>1</v>
      </c>
      <c r="F48" s="69"/>
      <c r="G48" s="69"/>
      <c r="H48" s="69"/>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row>
    <row r="49" spans="1:45" s="23" customFormat="1" x14ac:dyDescent="0.2">
      <c r="A49" s="31" t="s">
        <v>141</v>
      </c>
      <c r="B49" s="36"/>
      <c r="C49" s="28"/>
      <c r="D49" s="29"/>
      <c r="E49" s="74">
        <v>1</v>
      </c>
      <c r="F49" s="69"/>
      <c r="G49" s="69"/>
      <c r="H49" s="69"/>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row>
    <row r="50" spans="1:45" s="23" customFormat="1" x14ac:dyDescent="0.2">
      <c r="A50" s="31" t="s">
        <v>148</v>
      </c>
      <c r="B50" s="36"/>
      <c r="C50" s="28"/>
      <c r="D50" s="29"/>
      <c r="E50" s="74">
        <v>1</v>
      </c>
      <c r="F50" s="69"/>
      <c r="G50" s="69"/>
      <c r="H50" s="69"/>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row>
    <row r="51" spans="1:45" s="23" customFormat="1" ht="12.75" customHeight="1" x14ac:dyDescent="0.2">
      <c r="A51" s="31" t="s">
        <v>294</v>
      </c>
      <c r="B51" s="36"/>
      <c r="C51" s="28"/>
      <c r="D51" s="29"/>
      <c r="E51" s="74">
        <v>1</v>
      </c>
      <c r="F51" s="69"/>
      <c r="G51" s="69"/>
      <c r="H51" s="69"/>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row>
    <row r="52" spans="1:45" s="23" customFormat="1" ht="12.75" customHeight="1" x14ac:dyDescent="0.2">
      <c r="A52" s="31" t="s">
        <v>295</v>
      </c>
      <c r="B52" s="36"/>
      <c r="C52" s="28"/>
      <c r="D52" s="28"/>
      <c r="E52" s="74">
        <v>1</v>
      </c>
      <c r="F52" s="69"/>
      <c r="G52" s="69"/>
      <c r="H52" s="69"/>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row>
    <row r="53" spans="1:45" s="23" customFormat="1" ht="12.75" customHeight="1" x14ac:dyDescent="0.2">
      <c r="A53" s="31" t="s">
        <v>296</v>
      </c>
      <c r="B53" s="36"/>
      <c r="C53" s="28"/>
      <c r="D53" s="28"/>
      <c r="E53" s="74">
        <v>1</v>
      </c>
      <c r="F53" s="69"/>
      <c r="G53" s="69"/>
      <c r="H53" s="69"/>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row>
    <row r="54" spans="1:45" s="23" customFormat="1" ht="12.75" customHeight="1" x14ac:dyDescent="0.2">
      <c r="A54" s="31" t="s">
        <v>147</v>
      </c>
      <c r="B54" s="36"/>
      <c r="C54" s="29"/>
      <c r="D54" s="28"/>
      <c r="E54" s="74">
        <v>1</v>
      </c>
      <c r="F54" s="69"/>
      <c r="G54" s="69"/>
      <c r="H54" s="69"/>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row>
    <row r="55" spans="1:45" s="23" customFormat="1" ht="12.75" customHeight="1" x14ac:dyDescent="0.2">
      <c r="A55" s="33" t="s">
        <v>309</v>
      </c>
      <c r="B55" s="36"/>
      <c r="C55" s="29"/>
      <c r="D55" s="28"/>
      <c r="E55" s="74">
        <v>1</v>
      </c>
      <c r="F55" s="69"/>
      <c r="G55" s="69"/>
      <c r="H55" s="69"/>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row>
    <row r="56" spans="1:45" s="25" customFormat="1" x14ac:dyDescent="0.2">
      <c r="A56" s="467"/>
      <c r="B56" s="467"/>
      <c r="C56" s="467"/>
      <c r="D56" s="466"/>
      <c r="E56" s="466"/>
      <c r="F56" s="23"/>
      <c r="G56" s="23"/>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row>
    <row r="57" spans="1:45" s="25" customFormat="1" x14ac:dyDescent="0.2">
      <c r="A57" s="467"/>
      <c r="B57" s="467"/>
      <c r="C57" s="467"/>
      <c r="D57" s="466"/>
      <c r="E57" s="466"/>
      <c r="F57" s="23"/>
      <c r="G57" s="23"/>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row>
    <row r="58" spans="1:45" s="25" customFormat="1" x14ac:dyDescent="0.2">
      <c r="A58" s="467"/>
      <c r="B58" s="467"/>
      <c r="C58" s="467"/>
      <c r="D58" s="466"/>
      <c r="E58" s="466"/>
      <c r="F58" s="23"/>
      <c r="G58" s="23"/>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row>
    <row r="59" spans="1:45" s="25" customFormat="1" x14ac:dyDescent="0.2">
      <c r="A59" s="466"/>
      <c r="B59" s="466"/>
      <c r="C59" s="466"/>
      <c r="D59" s="466"/>
      <c r="E59" s="466"/>
      <c r="F59" s="23"/>
      <c r="G59" s="23"/>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row>
    <row r="60" spans="1:45" s="25" customFormat="1" x14ac:dyDescent="0.2">
      <c r="A60" s="466"/>
      <c r="B60" s="466"/>
      <c r="C60" s="466"/>
      <c r="D60" s="466"/>
      <c r="E60" s="466"/>
      <c r="F60" s="23"/>
      <c r="G60" s="23"/>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row>
    <row r="61" spans="1:45" s="25" customFormat="1" x14ac:dyDescent="0.2">
      <c r="A61" s="466"/>
      <c r="B61" s="466"/>
      <c r="C61" s="466"/>
      <c r="D61" s="466"/>
      <c r="E61" s="466"/>
      <c r="F61" s="23"/>
      <c r="G61" s="23"/>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row>
    <row r="62" spans="1:45" s="25" customFormat="1" x14ac:dyDescent="0.2">
      <c r="A62" s="466"/>
      <c r="B62" s="466"/>
      <c r="C62" s="466"/>
      <c r="D62" s="466"/>
      <c r="E62" s="466"/>
      <c r="F62" s="23"/>
      <c r="G62" s="23"/>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row>
    <row r="63" spans="1:45" s="25" customFormat="1" x14ac:dyDescent="0.2">
      <c r="A63" s="466"/>
      <c r="B63" s="466"/>
      <c r="C63" s="466"/>
      <c r="D63" s="466"/>
      <c r="E63" s="466"/>
      <c r="F63" s="23"/>
      <c r="G63" s="23"/>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row>
    <row r="64" spans="1:45" s="25" customFormat="1" x14ac:dyDescent="0.2">
      <c r="A64" s="466"/>
      <c r="B64" s="466"/>
      <c r="C64" s="466"/>
      <c r="D64" s="466"/>
      <c r="E64" s="466"/>
      <c r="F64" s="23"/>
      <c r="G64" s="23"/>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row>
    <row r="65" spans="1:45" s="25" customFormat="1" x14ac:dyDescent="0.2">
      <c r="A65" s="466"/>
      <c r="B65" s="466"/>
      <c r="C65" s="466"/>
      <c r="D65" s="466"/>
      <c r="E65" s="466"/>
      <c r="F65" s="23"/>
      <c r="G65" s="23"/>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row>
    <row r="66" spans="1:45" s="25" customFormat="1" x14ac:dyDescent="0.2">
      <c r="A66" s="466"/>
      <c r="B66" s="466"/>
      <c r="C66" s="466"/>
      <c r="D66" s="466"/>
      <c r="E66" s="466"/>
      <c r="F66" s="23"/>
      <c r="G66" s="23"/>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row>
    <row r="67" spans="1:45" s="25" customFormat="1" x14ac:dyDescent="0.2">
      <c r="A67" s="466"/>
      <c r="B67" s="466"/>
      <c r="C67" s="466"/>
      <c r="D67" s="466"/>
      <c r="E67" s="466"/>
      <c r="F67" s="23"/>
      <c r="G67" s="23"/>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row>
    <row r="68" spans="1:45" s="25" customFormat="1" x14ac:dyDescent="0.2">
      <c r="A68" s="466"/>
      <c r="B68" s="466"/>
      <c r="C68" s="466"/>
      <c r="D68" s="466"/>
      <c r="E68" s="466"/>
      <c r="F68" s="23"/>
      <c r="G68" s="23"/>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row>
    <row r="69" spans="1:45" s="27" customFormat="1" x14ac:dyDescent="0.2">
      <c r="A69" s="466"/>
      <c r="B69" s="466"/>
      <c r="C69" s="466"/>
      <c r="D69" s="466"/>
      <c r="E69" s="466"/>
      <c r="F69" s="23"/>
      <c r="G69" s="23"/>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row>
    <row r="70" spans="1:45" s="27" customFormat="1" x14ac:dyDescent="0.2">
      <c r="A70" s="466"/>
      <c r="B70" s="466"/>
      <c r="C70" s="466"/>
      <c r="D70" s="466"/>
      <c r="E70" s="466"/>
      <c r="F70" s="23"/>
      <c r="G70" s="23"/>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row>
    <row r="71" spans="1:45" s="6" customFormat="1" x14ac:dyDescent="0.2">
      <c r="D71" s="10"/>
    </row>
    <row r="72" spans="1:45" s="6" customFormat="1" x14ac:dyDescent="0.2">
      <c r="D72" s="10"/>
    </row>
    <row r="73" spans="1:45" s="6" customFormat="1" x14ac:dyDescent="0.2">
      <c r="D73" s="10"/>
    </row>
    <row r="74" spans="1:45" s="6" customFormat="1" x14ac:dyDescent="0.2">
      <c r="D74" s="10"/>
    </row>
    <row r="75" spans="1:45" s="6" customFormat="1" x14ac:dyDescent="0.2">
      <c r="D75" s="10"/>
    </row>
    <row r="76" spans="1:45" s="6" customFormat="1" x14ac:dyDescent="0.2">
      <c r="D76" s="10"/>
    </row>
    <row r="77" spans="1:45" s="6" customFormat="1" x14ac:dyDescent="0.2">
      <c r="D77" s="10"/>
    </row>
    <row r="78" spans="1:45" s="6" customFormat="1" x14ac:dyDescent="0.2">
      <c r="D78" s="10"/>
    </row>
    <row r="79" spans="1:45" s="6" customFormat="1" x14ac:dyDescent="0.2">
      <c r="D79" s="10"/>
    </row>
    <row r="80" spans="1:45" s="6" customFormat="1" x14ac:dyDescent="0.2">
      <c r="D80" s="10"/>
    </row>
    <row r="81" spans="4:4" s="6" customFormat="1" x14ac:dyDescent="0.2">
      <c r="D81" s="10"/>
    </row>
    <row r="82" spans="4:4" s="6" customFormat="1" x14ac:dyDescent="0.2">
      <c r="D82" s="10"/>
    </row>
    <row r="83" spans="4:4" s="6" customFormat="1" x14ac:dyDescent="0.2">
      <c r="D83" s="10"/>
    </row>
    <row r="84" spans="4:4" s="6" customFormat="1" x14ac:dyDescent="0.2">
      <c r="D84" s="10"/>
    </row>
    <row r="85" spans="4:4" s="6" customFormat="1" x14ac:dyDescent="0.2">
      <c r="D85" s="10"/>
    </row>
    <row r="86" spans="4:4" s="6" customFormat="1" x14ac:dyDescent="0.2">
      <c r="D86" s="10"/>
    </row>
    <row r="87" spans="4:4" s="6" customFormat="1" x14ac:dyDescent="0.2">
      <c r="D87" s="10"/>
    </row>
    <row r="88" spans="4:4" s="6" customFormat="1" x14ac:dyDescent="0.2">
      <c r="D88" s="10"/>
    </row>
    <row r="89" spans="4:4" s="6" customFormat="1" x14ac:dyDescent="0.2">
      <c r="D89" s="10"/>
    </row>
    <row r="90" spans="4:4" s="6" customFormat="1" x14ac:dyDescent="0.2">
      <c r="D90" s="10"/>
    </row>
    <row r="91" spans="4:4" s="6" customFormat="1" x14ac:dyDescent="0.2">
      <c r="D91" s="10"/>
    </row>
    <row r="92" spans="4:4" s="6" customFormat="1" x14ac:dyDescent="0.2">
      <c r="D92" s="10"/>
    </row>
    <row r="93" spans="4:4" s="6" customFormat="1" x14ac:dyDescent="0.2">
      <c r="D93" s="10"/>
    </row>
    <row r="94" spans="4:4" s="6" customFormat="1" x14ac:dyDescent="0.2">
      <c r="D94" s="10"/>
    </row>
    <row r="95" spans="4:4" s="6" customFormat="1" x14ac:dyDescent="0.2">
      <c r="D95" s="10"/>
    </row>
    <row r="96" spans="4:4" s="6" customFormat="1" x14ac:dyDescent="0.2">
      <c r="D96" s="10"/>
    </row>
    <row r="97" spans="1:7" s="6" customFormat="1" x14ac:dyDescent="0.2">
      <c r="D97" s="10"/>
    </row>
    <row r="98" spans="1:7" s="6" customFormat="1" x14ac:dyDescent="0.2">
      <c r="D98" s="10"/>
    </row>
    <row r="99" spans="1:7" s="6" customFormat="1" x14ac:dyDescent="0.2">
      <c r="D99" s="10"/>
    </row>
    <row r="100" spans="1:7" s="6" customFormat="1" x14ac:dyDescent="0.2">
      <c r="A100" s="1"/>
      <c r="B100" s="1"/>
      <c r="C100" s="11"/>
      <c r="D100" s="12"/>
      <c r="E100" s="1"/>
      <c r="F100" s="1"/>
      <c r="G100" s="1"/>
    </row>
    <row r="101" spans="1:7" s="6" customFormat="1" x14ac:dyDescent="0.2">
      <c r="D101" s="10"/>
    </row>
    <row r="102" spans="1:7" s="6" customFormat="1" x14ac:dyDescent="0.2">
      <c r="D102" s="10"/>
    </row>
    <row r="103" spans="1:7" s="6" customFormat="1" x14ac:dyDescent="0.2">
      <c r="D103" s="10"/>
    </row>
    <row r="104" spans="1:7" s="6" customFormat="1" x14ac:dyDescent="0.2">
      <c r="D104" s="10"/>
    </row>
    <row r="105" spans="1:7" s="6" customFormat="1" x14ac:dyDescent="0.2">
      <c r="D105" s="10"/>
    </row>
    <row r="106" spans="1:7" s="6" customFormat="1" x14ac:dyDescent="0.2">
      <c r="D106" s="10"/>
    </row>
    <row r="107" spans="1:7" s="6" customFormat="1" x14ac:dyDescent="0.2">
      <c r="D107" s="10"/>
    </row>
    <row r="108" spans="1:7" s="6" customFormat="1" x14ac:dyDescent="0.2">
      <c r="D108" s="10"/>
    </row>
    <row r="109" spans="1:7" s="6" customFormat="1" x14ac:dyDescent="0.2">
      <c r="D109" s="10"/>
    </row>
    <row r="110" spans="1:7" s="6" customFormat="1" x14ac:dyDescent="0.2">
      <c r="D110" s="10"/>
    </row>
    <row r="111" spans="1:7" s="6" customFormat="1" x14ac:dyDescent="0.2">
      <c r="D111" s="10"/>
    </row>
    <row r="112" spans="1:7" s="6" customFormat="1" x14ac:dyDescent="0.2">
      <c r="D112" s="10"/>
    </row>
    <row r="113" spans="4:4" s="6" customFormat="1" x14ac:dyDescent="0.2">
      <c r="D113" s="10"/>
    </row>
    <row r="114" spans="4:4" s="6" customFormat="1" x14ac:dyDescent="0.2">
      <c r="D114" s="10"/>
    </row>
    <row r="115" spans="4:4" s="6" customFormat="1" x14ac:dyDescent="0.2">
      <c r="D115" s="10"/>
    </row>
    <row r="116" spans="4:4" s="6" customFormat="1" x14ac:dyDescent="0.2">
      <c r="D116" s="10"/>
    </row>
    <row r="117" spans="4:4" s="6" customFormat="1" x14ac:dyDescent="0.2">
      <c r="D117" s="10"/>
    </row>
    <row r="118" spans="4:4" s="6" customFormat="1" x14ac:dyDescent="0.2">
      <c r="D118" s="10"/>
    </row>
    <row r="119" spans="4:4" s="6" customFormat="1" x14ac:dyDescent="0.2">
      <c r="D119" s="10"/>
    </row>
    <row r="120" spans="4:4" s="6" customFormat="1" x14ac:dyDescent="0.2">
      <c r="D120" s="10"/>
    </row>
    <row r="121" spans="4:4" s="6" customFormat="1" x14ac:dyDescent="0.2">
      <c r="D121" s="10"/>
    </row>
    <row r="122" spans="4:4" s="6" customFormat="1" x14ac:dyDescent="0.2">
      <c r="D122" s="10"/>
    </row>
    <row r="123" spans="4:4" s="6" customFormat="1" x14ac:dyDescent="0.2">
      <c r="D123" s="10"/>
    </row>
    <row r="124" spans="4:4" s="6" customFormat="1" x14ac:dyDescent="0.2">
      <c r="D124" s="10"/>
    </row>
    <row r="125" spans="4:4" s="6" customFormat="1" x14ac:dyDescent="0.2">
      <c r="D125" s="10"/>
    </row>
    <row r="126" spans="4:4" s="6" customFormat="1" x14ac:dyDescent="0.2">
      <c r="D126" s="10"/>
    </row>
    <row r="127" spans="4:4" s="6" customFormat="1" x14ac:dyDescent="0.2">
      <c r="D127" s="10"/>
    </row>
    <row r="128" spans="4:4" s="6" customFormat="1" x14ac:dyDescent="0.2">
      <c r="D128" s="10"/>
    </row>
    <row r="129" spans="1:7" s="6" customFormat="1" x14ac:dyDescent="0.2">
      <c r="D129" s="10"/>
    </row>
    <row r="130" spans="1:7" s="6" customFormat="1" x14ac:dyDescent="0.2">
      <c r="D130" s="10"/>
    </row>
    <row r="131" spans="1:7" s="6" customFormat="1" x14ac:dyDescent="0.2">
      <c r="D131" s="10"/>
    </row>
    <row r="132" spans="1:7" s="6" customFormat="1" x14ac:dyDescent="0.2">
      <c r="D132" s="10"/>
    </row>
    <row r="133" spans="1:7" s="6" customFormat="1" x14ac:dyDescent="0.2">
      <c r="D133" s="10"/>
    </row>
    <row r="134" spans="1:7" s="6" customFormat="1" x14ac:dyDescent="0.2">
      <c r="A134" s="13"/>
      <c r="B134" s="13"/>
      <c r="C134" s="93"/>
      <c r="D134" s="94"/>
      <c r="E134" s="1"/>
      <c r="F134" s="1"/>
      <c r="G134" s="1"/>
    </row>
    <row r="135" spans="1:7" s="6" customFormat="1" x14ac:dyDescent="0.2">
      <c r="A135" s="1"/>
      <c r="B135" s="1"/>
      <c r="C135" s="14"/>
      <c r="D135" s="94"/>
      <c r="E135" s="1"/>
      <c r="F135" s="1"/>
      <c r="G135" s="1"/>
    </row>
    <row r="136" spans="1:7" s="6" customFormat="1" x14ac:dyDescent="0.2">
      <c r="A136" s="1"/>
      <c r="B136" s="1"/>
      <c r="C136" s="11"/>
      <c r="D136" s="12"/>
      <c r="E136" s="1"/>
      <c r="F136" s="1"/>
      <c r="G136" s="1"/>
    </row>
    <row r="137" spans="1:7" s="6" customFormat="1" x14ac:dyDescent="0.2">
      <c r="A137" s="1"/>
      <c r="B137" s="1"/>
      <c r="C137" s="11"/>
      <c r="D137" s="12"/>
      <c r="E137" s="1"/>
      <c r="F137" s="1"/>
      <c r="G137" s="1"/>
    </row>
    <row r="138" spans="1:7" s="6" customFormat="1" x14ac:dyDescent="0.2">
      <c r="A138" s="1"/>
      <c r="B138" s="1"/>
      <c r="C138" s="11"/>
      <c r="D138" s="12"/>
      <c r="E138" s="1"/>
      <c r="F138" s="1"/>
      <c r="G138" s="1"/>
    </row>
    <row r="139" spans="1:7" s="6" customFormat="1" ht="26.25" x14ac:dyDescent="0.4">
      <c r="A139" s="15"/>
      <c r="B139" s="15"/>
      <c r="D139" s="10"/>
    </row>
    <row r="140" spans="1:7" s="6" customFormat="1" x14ac:dyDescent="0.2">
      <c r="A140" s="16"/>
      <c r="B140" s="16"/>
      <c r="D140" s="10"/>
    </row>
    <row r="141" spans="1:7" s="6" customFormat="1" x14ac:dyDescent="0.2">
      <c r="A141" s="8"/>
      <c r="B141" s="8"/>
      <c r="D141" s="10"/>
    </row>
    <row r="142" spans="1:7" s="6" customFormat="1" x14ac:dyDescent="0.2">
      <c r="A142" s="1"/>
      <c r="B142" s="1"/>
      <c r="D142" s="10"/>
    </row>
    <row r="143" spans="1:7" s="6" customFormat="1" x14ac:dyDescent="0.2">
      <c r="A143" s="1"/>
      <c r="B143" s="1"/>
      <c r="D143" s="10"/>
    </row>
    <row r="144" spans="1:7" s="6" customFormat="1" x14ac:dyDescent="0.2">
      <c r="A144" s="1"/>
      <c r="B144" s="1"/>
      <c r="D144" s="10"/>
    </row>
    <row r="145" spans="1:4" s="6" customFormat="1" x14ac:dyDescent="0.2">
      <c r="A145" s="1"/>
      <c r="B145" s="1"/>
      <c r="D145" s="10"/>
    </row>
    <row r="146" spans="1:4" s="6" customFormat="1" x14ac:dyDescent="0.2">
      <c r="A146" s="1"/>
      <c r="B146" s="1"/>
      <c r="D146" s="10"/>
    </row>
    <row r="147" spans="1:4" s="6" customFormat="1" x14ac:dyDescent="0.2">
      <c r="A147" s="1"/>
      <c r="B147" s="1"/>
      <c r="D147" s="10"/>
    </row>
    <row r="148" spans="1:4" s="6" customFormat="1" x14ac:dyDescent="0.2">
      <c r="A148" s="1"/>
      <c r="B148" s="1"/>
      <c r="D148" s="10"/>
    </row>
  </sheetData>
  <sheetProtection selectLockedCells="1" selectUnlockedCells="1"/>
  <mergeCells count="51">
    <mergeCell ref="A70:C70"/>
    <mergeCell ref="D70:E70"/>
    <mergeCell ref="A9:A10"/>
    <mergeCell ref="A18:A20"/>
    <mergeCell ref="A25:A33"/>
    <mergeCell ref="C45:C46"/>
    <mergeCell ref="D45:D46"/>
    <mergeCell ref="A67:C67"/>
    <mergeCell ref="D67:E67"/>
    <mergeCell ref="A68:C68"/>
    <mergeCell ref="D68:E68"/>
    <mergeCell ref="A69:C69"/>
    <mergeCell ref="D69:E69"/>
    <mergeCell ref="A64:C64"/>
    <mergeCell ref="D64:E64"/>
    <mergeCell ref="A65:C65"/>
    <mergeCell ref="D65:E65"/>
    <mergeCell ref="A66:C66"/>
    <mergeCell ref="D66:E66"/>
    <mergeCell ref="A61:C61"/>
    <mergeCell ref="D61:E61"/>
    <mergeCell ref="A62:C62"/>
    <mergeCell ref="D62:E62"/>
    <mergeCell ref="A63:C63"/>
    <mergeCell ref="D63:E63"/>
    <mergeCell ref="A58:C58"/>
    <mergeCell ref="D58:E58"/>
    <mergeCell ref="A59:C59"/>
    <mergeCell ref="D59:E59"/>
    <mergeCell ref="A60:C60"/>
    <mergeCell ref="D60:E60"/>
    <mergeCell ref="A56:C56"/>
    <mergeCell ref="D56:E56"/>
    <mergeCell ref="A57:C57"/>
    <mergeCell ref="D57:E57"/>
    <mergeCell ref="A44:B44"/>
    <mergeCell ref="A45:B46"/>
    <mergeCell ref="E45:E46"/>
    <mergeCell ref="F45:F46"/>
    <mergeCell ref="G45:G46"/>
    <mergeCell ref="A1:H1"/>
    <mergeCell ref="A3:B4"/>
    <mergeCell ref="C3:C4"/>
    <mergeCell ref="D3:D4"/>
    <mergeCell ref="E3:E4"/>
    <mergeCell ref="F3:F4"/>
    <mergeCell ref="G3:G4"/>
    <mergeCell ref="H3:H4"/>
    <mergeCell ref="A2:B2"/>
    <mergeCell ref="C2:D2"/>
    <mergeCell ref="H45:H46"/>
  </mergeCells>
  <pageMargins left="0.7" right="0.7" top="0.75" bottom="0.75" header="0.3" footer="0.3"/>
  <pageSetup scale="70" orientation="landscape" r:id="rId1"/>
  <rowBreaks count="2" manualBreakCount="2">
    <brk id="43" max="16383" man="1"/>
    <brk id="55"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147"/>
  <sheetViews>
    <sheetView showGridLines="0" zoomScaleNormal="100" zoomScaleSheetLayoutView="100" workbookViewId="0">
      <selection activeCell="C19" sqref="C19"/>
    </sheetView>
  </sheetViews>
  <sheetFormatPr defaultRowHeight="12.75" x14ac:dyDescent="0.2"/>
  <cols>
    <col min="1" max="1" width="24.85546875" bestFit="1" customWidth="1"/>
    <col min="2" max="2" width="42.85546875" customWidth="1"/>
    <col min="3" max="3" width="19.7109375" bestFit="1" customWidth="1"/>
    <col min="4" max="4" width="25" style="2" customWidth="1"/>
    <col min="5" max="5" width="16.28515625" bestFit="1" customWidth="1"/>
    <col min="6" max="7" width="16.28515625" customWidth="1"/>
    <col min="8" max="8" width="16.7109375" style="6" customWidth="1"/>
    <col min="9" max="45" width="9" style="6"/>
  </cols>
  <sheetData>
    <row r="1" spans="1:45" s="3" customFormat="1" ht="20.25" x14ac:dyDescent="0.2">
      <c r="A1" s="473" t="s">
        <v>310</v>
      </c>
      <c r="B1" s="473"/>
      <c r="C1" s="473"/>
      <c r="D1" s="473"/>
      <c r="E1" s="473"/>
      <c r="F1" s="473"/>
      <c r="G1" s="473"/>
      <c r="H1" s="473"/>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pans="1:45" s="73" customFormat="1" ht="51.75" customHeight="1" x14ac:dyDescent="0.2">
      <c r="A2" s="482" t="s">
        <v>311</v>
      </c>
      <c r="B2" s="483"/>
      <c r="C2" s="485" t="s">
        <v>268</v>
      </c>
      <c r="D2" s="486"/>
      <c r="E2" s="70"/>
      <c r="F2" s="71"/>
      <c r="G2" s="71"/>
      <c r="H2" s="71"/>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row>
    <row r="3" spans="1:45" s="4" customFormat="1" ht="13.15" customHeight="1" x14ac:dyDescent="0.2">
      <c r="A3" s="469" t="s">
        <v>312</v>
      </c>
      <c r="B3" s="470"/>
      <c r="C3" s="474" t="s">
        <v>270</v>
      </c>
      <c r="D3" s="474" t="s">
        <v>271</v>
      </c>
      <c r="E3" s="478" t="s">
        <v>119</v>
      </c>
      <c r="F3" s="480" t="s">
        <v>272</v>
      </c>
      <c r="G3" s="480" t="s">
        <v>273</v>
      </c>
      <c r="H3" s="480" t="s">
        <v>274</v>
      </c>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18" customFormat="1" ht="27" customHeight="1" x14ac:dyDescent="0.2">
      <c r="A4" s="471"/>
      <c r="B4" s="472"/>
      <c r="C4" s="475"/>
      <c r="D4" s="475"/>
      <c r="E4" s="479"/>
      <c r="F4" s="479"/>
      <c r="G4" s="479"/>
      <c r="H4" s="479"/>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s="18" customFormat="1" ht="15" x14ac:dyDescent="0.25">
      <c r="A5" s="37"/>
      <c r="B5" s="38"/>
      <c r="C5" s="39"/>
      <c r="D5" s="39"/>
      <c r="E5" s="40">
        <v>350</v>
      </c>
      <c r="F5" s="76">
        <v>9000</v>
      </c>
      <c r="G5" s="77">
        <v>0</v>
      </c>
      <c r="H5" s="79">
        <v>9000</v>
      </c>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s="18" customFormat="1" x14ac:dyDescent="0.2">
      <c r="A6" s="30" t="s">
        <v>33</v>
      </c>
      <c r="B6" s="31" t="s">
        <v>37</v>
      </c>
      <c r="C6" s="5"/>
      <c r="D6" s="5"/>
      <c r="E6" s="41"/>
      <c r="F6" s="41"/>
      <c r="G6" s="41"/>
      <c r="H6" s="42"/>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s="18" customFormat="1" x14ac:dyDescent="0.2">
      <c r="A7" s="30" t="s">
        <v>39</v>
      </c>
      <c r="B7" s="32" t="s">
        <v>40</v>
      </c>
      <c r="C7" s="5"/>
      <c r="D7" s="5"/>
      <c r="E7" s="41"/>
      <c r="F7" s="41"/>
      <c r="G7" s="41"/>
      <c r="H7" s="42"/>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s="18" customFormat="1" x14ac:dyDescent="0.2">
      <c r="A8" s="30" t="s">
        <v>42</v>
      </c>
      <c r="B8" s="32" t="s">
        <v>275</v>
      </c>
      <c r="C8" s="5"/>
      <c r="D8" s="5"/>
      <c r="E8" s="41"/>
      <c r="F8" s="41"/>
      <c r="G8" s="41"/>
      <c r="H8" s="42"/>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s="18" customFormat="1" ht="12.75" customHeight="1" x14ac:dyDescent="0.2">
      <c r="A9" s="488" t="s">
        <v>47</v>
      </c>
      <c r="B9" s="32" t="s">
        <v>276</v>
      </c>
      <c r="C9" s="5"/>
      <c r="D9" s="5"/>
      <c r="E9" s="41"/>
      <c r="F9" s="41"/>
      <c r="G9" s="41"/>
      <c r="H9" s="42"/>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s="18" customFormat="1" ht="25.5" x14ac:dyDescent="0.2">
      <c r="A10" s="488"/>
      <c r="B10" s="32" t="s">
        <v>51</v>
      </c>
      <c r="C10" s="5"/>
      <c r="D10" s="5"/>
      <c r="E10" s="41"/>
      <c r="F10" s="41"/>
      <c r="G10" s="41"/>
      <c r="H10" s="42"/>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s="18" customFormat="1" x14ac:dyDescent="0.2">
      <c r="A11" s="30" t="s">
        <v>54</v>
      </c>
      <c r="B11" s="32" t="s">
        <v>55</v>
      </c>
      <c r="C11" s="5"/>
      <c r="D11" s="5"/>
      <c r="E11" s="41"/>
      <c r="F11" s="41"/>
      <c r="G11" s="41"/>
      <c r="H11" s="42"/>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s="18" customFormat="1" x14ac:dyDescent="0.2">
      <c r="A12" s="30" t="s">
        <v>56</v>
      </c>
      <c r="B12" s="32" t="s">
        <v>313</v>
      </c>
      <c r="C12" s="5"/>
      <c r="D12" s="5"/>
      <c r="E12" s="41"/>
      <c r="F12" s="41"/>
      <c r="G12" s="41"/>
      <c r="H12" s="42"/>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s="18" customFormat="1" x14ac:dyDescent="0.2">
      <c r="A13" s="30" t="s">
        <v>60</v>
      </c>
      <c r="B13" s="31" t="s">
        <v>62</v>
      </c>
      <c r="C13" s="5"/>
      <c r="D13" s="5"/>
      <c r="E13" s="41"/>
      <c r="F13" s="41"/>
      <c r="G13" s="41"/>
      <c r="H13" s="42"/>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5" s="18" customFormat="1" x14ac:dyDescent="0.2">
      <c r="A14" s="30" t="s">
        <v>63</v>
      </c>
      <c r="B14" s="31" t="s">
        <v>314</v>
      </c>
      <c r="C14" s="5"/>
      <c r="D14" s="5"/>
      <c r="E14" s="41"/>
      <c r="F14" s="41"/>
      <c r="G14" s="41"/>
      <c r="H14" s="42"/>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5" s="18" customFormat="1" x14ac:dyDescent="0.2">
      <c r="A15" s="30" t="s">
        <v>277</v>
      </c>
      <c r="B15" s="33" t="s">
        <v>128</v>
      </c>
      <c r="C15" s="5"/>
      <c r="D15" s="5"/>
      <c r="E15" s="41"/>
      <c r="F15" s="41"/>
      <c r="G15" s="41"/>
      <c r="H15" s="42"/>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5" s="18" customFormat="1" x14ac:dyDescent="0.2">
      <c r="A16" s="30" t="s">
        <v>68</v>
      </c>
      <c r="B16" s="32" t="s">
        <v>69</v>
      </c>
      <c r="C16" s="5"/>
      <c r="D16" s="5"/>
      <c r="E16" s="41"/>
      <c r="F16" s="41"/>
      <c r="G16" s="41"/>
      <c r="H16" s="42"/>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s="18" customFormat="1" x14ac:dyDescent="0.2">
      <c r="A17" s="30" t="s">
        <v>70</v>
      </c>
      <c r="B17" s="32" t="s">
        <v>278</v>
      </c>
      <c r="C17" s="5"/>
      <c r="D17" s="5"/>
      <c r="E17" s="41"/>
      <c r="F17" s="41"/>
      <c r="G17" s="41"/>
      <c r="H17" s="42"/>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s="18" customFormat="1" ht="25.5" x14ac:dyDescent="0.2">
      <c r="A18" s="488" t="s">
        <v>72</v>
      </c>
      <c r="B18" s="31" t="s">
        <v>73</v>
      </c>
      <c r="C18" s="5"/>
      <c r="D18" s="5"/>
      <c r="E18" s="41"/>
      <c r="F18" s="41"/>
      <c r="G18" s="41"/>
      <c r="H18" s="4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s="18" customFormat="1" ht="38.25" x14ac:dyDescent="0.2">
      <c r="A19" s="488"/>
      <c r="B19" s="31" t="s">
        <v>305</v>
      </c>
      <c r="C19" s="5"/>
      <c r="D19" s="5"/>
      <c r="E19" s="41"/>
      <c r="F19" s="41"/>
      <c r="G19" s="41"/>
      <c r="H19" s="4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s="18" customFormat="1" ht="25.5" x14ac:dyDescent="0.2">
      <c r="A20" s="488"/>
      <c r="B20" s="31" t="s">
        <v>80</v>
      </c>
      <c r="C20" s="5"/>
      <c r="D20" s="5"/>
      <c r="E20" s="41"/>
      <c r="F20" s="41"/>
      <c r="G20" s="41"/>
      <c r="H20" s="42"/>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s="18" customFormat="1" x14ac:dyDescent="0.2">
      <c r="A21" s="30" t="s">
        <v>81</v>
      </c>
      <c r="B21" s="31" t="s">
        <v>280</v>
      </c>
      <c r="C21" s="5"/>
      <c r="D21" s="5"/>
      <c r="E21" s="41"/>
      <c r="F21" s="41"/>
      <c r="G21" s="41"/>
      <c r="H21" s="4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s="18" customFormat="1" x14ac:dyDescent="0.2">
      <c r="A22" s="30"/>
      <c r="B22" s="31" t="s">
        <v>281</v>
      </c>
      <c r="C22" s="5"/>
      <c r="D22" s="5"/>
      <c r="E22" s="41"/>
      <c r="F22" s="41"/>
      <c r="G22" s="41"/>
      <c r="H22" s="42"/>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s="18" customFormat="1" x14ac:dyDescent="0.2">
      <c r="A23" s="30" t="s">
        <v>83</v>
      </c>
      <c r="B23" s="31" t="s">
        <v>84</v>
      </c>
      <c r="C23" s="5"/>
      <c r="D23" s="5"/>
      <c r="E23" s="41"/>
      <c r="F23" s="41"/>
      <c r="G23" s="41"/>
      <c r="H23" s="42"/>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s="18" customFormat="1" x14ac:dyDescent="0.2">
      <c r="A24" s="30" t="s">
        <v>85</v>
      </c>
      <c r="B24" s="34" t="s">
        <v>86</v>
      </c>
      <c r="C24" s="5"/>
      <c r="D24" s="5"/>
      <c r="E24" s="41"/>
      <c r="F24" s="41"/>
      <c r="G24" s="41"/>
      <c r="H24" s="42"/>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s="18" customFormat="1" ht="12.75" customHeight="1" x14ac:dyDescent="0.2">
      <c r="A25" s="488" t="s">
        <v>87</v>
      </c>
      <c r="B25" s="31" t="s">
        <v>282</v>
      </c>
      <c r="C25" s="5"/>
      <c r="D25" s="5"/>
      <c r="E25" s="41"/>
      <c r="F25" s="41"/>
      <c r="G25" s="41"/>
      <c r="H25" s="42"/>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s="18" customFormat="1" ht="12.75" customHeight="1" x14ac:dyDescent="0.2">
      <c r="A26" s="488"/>
      <c r="B26" s="35" t="s">
        <v>283</v>
      </c>
      <c r="C26" s="5"/>
      <c r="D26" s="5"/>
      <c r="E26" s="41"/>
      <c r="F26" s="41"/>
      <c r="G26" s="41"/>
      <c r="H26" s="42"/>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s="18" customFormat="1" ht="12.75" customHeight="1" x14ac:dyDescent="0.2">
      <c r="A27" s="488"/>
      <c r="B27" s="31" t="s">
        <v>89</v>
      </c>
      <c r="C27" s="5"/>
      <c r="D27" s="5"/>
      <c r="E27" s="41"/>
      <c r="F27" s="41"/>
      <c r="G27" s="41"/>
      <c r="H27" s="42"/>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s="18" customFormat="1" ht="25.5" x14ac:dyDescent="0.2">
      <c r="A28" s="488"/>
      <c r="B28" s="31" t="s">
        <v>284</v>
      </c>
      <c r="C28" s="5"/>
      <c r="D28" s="5"/>
      <c r="E28" s="41"/>
      <c r="F28" s="41"/>
      <c r="G28" s="41"/>
      <c r="H28" s="4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s="18" customFormat="1" ht="12.75" customHeight="1" x14ac:dyDescent="0.2">
      <c r="A29" s="488"/>
      <c r="B29" s="31" t="s">
        <v>285</v>
      </c>
      <c r="C29" s="5"/>
      <c r="D29" s="5"/>
      <c r="E29" s="41"/>
      <c r="F29" s="41"/>
      <c r="G29" s="41"/>
      <c r="H29" s="42"/>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s="18" customFormat="1" ht="12.75" customHeight="1" x14ac:dyDescent="0.2">
      <c r="A30" s="488"/>
      <c r="B30" s="31" t="s">
        <v>286</v>
      </c>
      <c r="C30" s="5"/>
      <c r="D30" s="5"/>
      <c r="E30" s="41"/>
      <c r="F30" s="41"/>
      <c r="G30" s="41"/>
      <c r="H30" s="42"/>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s="18" customFormat="1" ht="12.75" customHeight="1" x14ac:dyDescent="0.2">
      <c r="A31" s="488"/>
      <c r="B31" s="31" t="s">
        <v>91</v>
      </c>
      <c r="C31" s="5"/>
      <c r="D31" s="5"/>
      <c r="E31" s="41"/>
      <c r="F31" s="41"/>
      <c r="G31" s="41"/>
      <c r="H31" s="42"/>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s="18" customFormat="1" ht="12.75" customHeight="1" x14ac:dyDescent="0.2">
      <c r="A32" s="488"/>
      <c r="B32" s="31" t="s">
        <v>92</v>
      </c>
      <c r="C32" s="5"/>
      <c r="D32" s="5"/>
      <c r="E32" s="41"/>
      <c r="F32" s="41"/>
      <c r="G32" s="41"/>
      <c r="H32" s="4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s="18" customFormat="1" ht="12.75" customHeight="1" x14ac:dyDescent="0.2">
      <c r="A33" s="488"/>
      <c r="B33" s="31" t="s">
        <v>93</v>
      </c>
      <c r="C33" s="5"/>
      <c r="D33" s="5"/>
      <c r="E33" s="41"/>
      <c r="F33" s="41"/>
      <c r="G33" s="41"/>
      <c r="H33" s="42"/>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s="18" customFormat="1" ht="25.5" x14ac:dyDescent="0.2">
      <c r="A34" s="30" t="s">
        <v>94</v>
      </c>
      <c r="B34" s="31" t="s">
        <v>95</v>
      </c>
      <c r="C34" s="5"/>
      <c r="D34" s="5"/>
      <c r="E34" s="41"/>
      <c r="F34" s="41"/>
      <c r="G34" s="41"/>
      <c r="H34" s="42"/>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s="18" customFormat="1" ht="25.5" x14ac:dyDescent="0.2">
      <c r="A35" s="30" t="s">
        <v>96</v>
      </c>
      <c r="B35" s="31" t="s">
        <v>315</v>
      </c>
      <c r="C35" s="5"/>
      <c r="D35" s="5"/>
      <c r="E35" s="41"/>
      <c r="F35" s="41"/>
      <c r="G35" s="41"/>
      <c r="H35" s="42"/>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s="18" customFormat="1" x14ac:dyDescent="0.2">
      <c r="A36" s="30" t="s">
        <v>98</v>
      </c>
      <c r="B36" s="31" t="s">
        <v>99</v>
      </c>
      <c r="C36" s="5"/>
      <c r="D36" s="5"/>
      <c r="E36" s="41"/>
      <c r="F36" s="41"/>
      <c r="G36" s="41"/>
      <c r="H36" s="42"/>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s="18" customFormat="1" ht="25.5" x14ac:dyDescent="0.2">
      <c r="A37" s="30" t="s">
        <v>102</v>
      </c>
      <c r="B37" s="31" t="s">
        <v>103</v>
      </c>
      <c r="C37" s="5"/>
      <c r="D37" s="5"/>
      <c r="E37" s="41"/>
      <c r="F37" s="41"/>
      <c r="G37" s="41"/>
      <c r="H37" s="42"/>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s="18" customFormat="1" x14ac:dyDescent="0.2">
      <c r="A38" s="30" t="s">
        <v>104</v>
      </c>
      <c r="B38" s="31" t="s">
        <v>288</v>
      </c>
      <c r="C38" s="5"/>
      <c r="D38" s="5"/>
      <c r="E38" s="41"/>
      <c r="F38" s="41"/>
      <c r="G38" s="41"/>
      <c r="H38" s="42"/>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s="18" customFormat="1" x14ac:dyDescent="0.2">
      <c r="A39" s="30" t="s">
        <v>106</v>
      </c>
      <c r="B39" s="36" t="s">
        <v>107</v>
      </c>
      <c r="C39" s="5"/>
      <c r="D39" s="5"/>
      <c r="E39" s="41"/>
      <c r="F39" s="41"/>
      <c r="G39" s="41"/>
      <c r="H39" s="42"/>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s="18" customFormat="1" x14ac:dyDescent="0.2">
      <c r="A40" s="30" t="s">
        <v>108</v>
      </c>
      <c r="B40" s="31" t="s">
        <v>289</v>
      </c>
      <c r="C40" s="5"/>
      <c r="D40" s="5"/>
      <c r="E40" s="41"/>
      <c r="F40" s="41"/>
      <c r="G40" s="41"/>
      <c r="H40" s="42"/>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1:45" s="18" customFormat="1" x14ac:dyDescent="0.2">
      <c r="A41" s="46" t="s">
        <v>110</v>
      </c>
      <c r="B41" s="31" t="s">
        <v>111</v>
      </c>
      <c r="C41" s="5"/>
      <c r="D41" s="5"/>
      <c r="E41" s="41"/>
      <c r="F41" s="41"/>
      <c r="G41" s="41"/>
      <c r="H41" s="42"/>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1:45" s="1" customFormat="1" x14ac:dyDescent="0.2">
      <c r="A42" s="9"/>
      <c r="B42" s="9"/>
      <c r="C42" s="9"/>
      <c r="D42" s="9"/>
      <c r="E42" s="19"/>
      <c r="F42" s="41"/>
      <c r="G42" s="41"/>
      <c r="H42" s="42"/>
    </row>
    <row r="43" spans="1:45" s="21" customFormat="1" x14ac:dyDescent="0.2">
      <c r="A43" s="9" t="s">
        <v>290</v>
      </c>
      <c r="B43" s="9"/>
      <c r="C43" s="9"/>
      <c r="D43" s="9"/>
      <c r="E43" s="20"/>
      <c r="F43" s="19"/>
      <c r="G43" s="19"/>
      <c r="H43" s="1"/>
    </row>
    <row r="44" spans="1:45" s="3" customFormat="1" ht="13.15" customHeight="1" x14ac:dyDescent="0.2">
      <c r="A44" s="481" t="s">
        <v>316</v>
      </c>
      <c r="B44" s="481"/>
      <c r="C44" s="43"/>
      <c r="D44" s="43"/>
      <c r="E44" s="43"/>
      <c r="F44" s="43"/>
      <c r="G44" s="43"/>
      <c r="H44" s="44"/>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row>
    <row r="45" spans="1:45" s="4" customFormat="1" ht="13.15" customHeight="1" x14ac:dyDescent="0.2">
      <c r="A45" s="469" t="s">
        <v>292</v>
      </c>
      <c r="B45" s="470"/>
      <c r="C45" s="474" t="s">
        <v>270</v>
      </c>
      <c r="D45" s="474" t="s">
        <v>271</v>
      </c>
      <c r="E45" s="478" t="s">
        <v>119</v>
      </c>
      <c r="F45" s="480" t="s">
        <v>272</v>
      </c>
      <c r="G45" s="480" t="s">
        <v>273</v>
      </c>
      <c r="H45" s="487" t="s">
        <v>274</v>
      </c>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row>
    <row r="46" spans="1:45" s="4" customFormat="1" ht="28.5" customHeight="1" x14ac:dyDescent="0.2">
      <c r="A46" s="471"/>
      <c r="B46" s="472"/>
      <c r="C46" s="475"/>
      <c r="D46" s="475"/>
      <c r="E46" s="479"/>
      <c r="F46" s="479"/>
      <c r="G46" s="479"/>
      <c r="H46" s="480"/>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row>
    <row r="47" spans="1:45" s="23" customFormat="1" ht="12.75" customHeight="1" x14ac:dyDescent="0.2">
      <c r="A47" s="33" t="s">
        <v>130</v>
      </c>
      <c r="B47" s="36"/>
      <c r="C47" s="28"/>
      <c r="D47" s="29"/>
      <c r="E47" s="74">
        <v>1</v>
      </c>
      <c r="F47" s="69"/>
      <c r="G47" s="69"/>
      <c r="H47" s="69"/>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row>
    <row r="48" spans="1:45" s="23" customFormat="1" ht="12.75" customHeight="1" x14ac:dyDescent="0.2">
      <c r="A48" s="33" t="s">
        <v>317</v>
      </c>
      <c r="B48" s="36"/>
      <c r="C48" s="28"/>
      <c r="D48" s="29"/>
      <c r="E48" s="74">
        <v>1</v>
      </c>
      <c r="F48" s="69"/>
      <c r="G48" s="69"/>
      <c r="H48" s="69"/>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row>
    <row r="49" spans="1:45" s="23" customFormat="1" x14ac:dyDescent="0.2">
      <c r="A49" s="33" t="s">
        <v>318</v>
      </c>
      <c r="B49" s="36"/>
      <c r="C49" s="28"/>
      <c r="D49" s="29"/>
      <c r="E49" s="74">
        <v>1</v>
      </c>
      <c r="F49" s="69"/>
      <c r="G49" s="69"/>
      <c r="H49" s="69"/>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row>
    <row r="50" spans="1:45" s="23" customFormat="1" x14ac:dyDescent="0.2">
      <c r="A50" s="33" t="s">
        <v>294</v>
      </c>
      <c r="B50" s="36"/>
      <c r="C50" s="28"/>
      <c r="D50" s="29"/>
      <c r="E50" s="74">
        <v>1</v>
      </c>
      <c r="F50" s="69"/>
      <c r="G50" s="69"/>
      <c r="H50" s="69"/>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row>
    <row r="51" spans="1:45" s="23" customFormat="1" ht="12.75" customHeight="1" x14ac:dyDescent="0.2">
      <c r="A51" s="33" t="s">
        <v>295</v>
      </c>
      <c r="B51" s="36"/>
      <c r="C51" s="28"/>
      <c r="D51" s="29"/>
      <c r="E51" s="74">
        <v>1</v>
      </c>
      <c r="F51" s="69"/>
      <c r="G51" s="69"/>
      <c r="H51" s="69"/>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row>
    <row r="52" spans="1:45" s="23" customFormat="1" ht="12.75" customHeight="1" x14ac:dyDescent="0.2">
      <c r="A52" s="33" t="s">
        <v>296</v>
      </c>
      <c r="B52" s="36"/>
      <c r="C52" s="28"/>
      <c r="D52" s="28"/>
      <c r="E52" s="74">
        <v>1</v>
      </c>
      <c r="F52" s="69"/>
      <c r="G52" s="69"/>
      <c r="H52" s="69"/>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row>
    <row r="53" spans="1:45" s="23" customFormat="1" ht="12.75" customHeight="1" x14ac:dyDescent="0.2">
      <c r="A53" s="33" t="s">
        <v>147</v>
      </c>
      <c r="B53" s="36"/>
      <c r="C53" s="28"/>
      <c r="D53" s="28"/>
      <c r="E53" s="74">
        <v>1</v>
      </c>
      <c r="F53" s="69"/>
      <c r="G53" s="69"/>
      <c r="H53" s="69"/>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row>
    <row r="54" spans="1:45" s="23" customFormat="1" ht="12.75" customHeight="1" x14ac:dyDescent="0.2">
      <c r="A54" s="33" t="s">
        <v>309</v>
      </c>
      <c r="B54" s="36"/>
      <c r="C54" s="29"/>
      <c r="D54" s="28"/>
      <c r="E54" s="74">
        <v>1</v>
      </c>
      <c r="F54" s="69"/>
      <c r="G54" s="69"/>
      <c r="H54" s="69"/>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row>
    <row r="55" spans="1:45" s="25" customFormat="1" x14ac:dyDescent="0.2">
      <c r="A55" s="467"/>
      <c r="B55" s="467"/>
      <c r="C55" s="467"/>
      <c r="D55" s="466"/>
      <c r="E55" s="466"/>
      <c r="F55" s="23"/>
      <c r="G55" s="23"/>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row>
    <row r="56" spans="1:45" s="25" customFormat="1" x14ac:dyDescent="0.2">
      <c r="A56" s="467"/>
      <c r="B56" s="467"/>
      <c r="C56" s="467"/>
      <c r="D56" s="466"/>
      <c r="E56" s="466"/>
      <c r="F56" s="23"/>
      <c r="G56" s="23"/>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row>
    <row r="57" spans="1:45" s="25" customFormat="1" x14ac:dyDescent="0.2">
      <c r="A57" s="466"/>
      <c r="B57" s="466"/>
      <c r="C57" s="466"/>
      <c r="D57" s="466"/>
      <c r="E57" s="466"/>
      <c r="F57" s="23"/>
      <c r="G57" s="23"/>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row>
    <row r="58" spans="1:45" s="25" customFormat="1" x14ac:dyDescent="0.2">
      <c r="A58" s="466"/>
      <c r="B58" s="466"/>
      <c r="C58" s="466"/>
      <c r="D58" s="466"/>
      <c r="E58" s="466"/>
      <c r="F58" s="23"/>
      <c r="G58" s="23"/>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row>
    <row r="59" spans="1:45" s="25" customFormat="1" x14ac:dyDescent="0.2">
      <c r="A59" s="466"/>
      <c r="B59" s="466"/>
      <c r="C59" s="466"/>
      <c r="D59" s="466"/>
      <c r="E59" s="466"/>
      <c r="F59" s="23"/>
      <c r="G59" s="23"/>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row>
    <row r="60" spans="1:45" s="25" customFormat="1" x14ac:dyDescent="0.2">
      <c r="A60" s="466"/>
      <c r="B60" s="466"/>
      <c r="C60" s="466"/>
      <c r="D60" s="466"/>
      <c r="E60" s="466"/>
      <c r="F60" s="23"/>
      <c r="G60" s="23"/>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row>
    <row r="61" spans="1:45" s="25" customFormat="1" x14ac:dyDescent="0.2">
      <c r="A61" s="466"/>
      <c r="B61" s="466"/>
      <c r="C61" s="466"/>
      <c r="D61" s="466"/>
      <c r="E61" s="466"/>
      <c r="F61" s="23"/>
      <c r="G61" s="23"/>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row>
    <row r="62" spans="1:45" s="25" customFormat="1" x14ac:dyDescent="0.2">
      <c r="A62" s="466"/>
      <c r="B62" s="466"/>
      <c r="C62" s="466"/>
      <c r="D62" s="466"/>
      <c r="E62" s="466"/>
      <c r="F62" s="23"/>
      <c r="G62" s="23"/>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row>
    <row r="63" spans="1:45" s="25" customFormat="1" x14ac:dyDescent="0.2">
      <c r="A63" s="466"/>
      <c r="B63" s="466"/>
      <c r="C63" s="466"/>
      <c r="D63" s="466"/>
      <c r="E63" s="466"/>
      <c r="F63" s="23"/>
      <c r="G63" s="23"/>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row>
    <row r="64" spans="1:45" s="25" customFormat="1" x14ac:dyDescent="0.2">
      <c r="A64" s="466"/>
      <c r="B64" s="466"/>
      <c r="C64" s="466"/>
      <c r="D64" s="466"/>
      <c r="E64" s="466"/>
      <c r="F64" s="23"/>
      <c r="G64" s="23"/>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row>
    <row r="65" spans="1:45" s="25" customFormat="1" x14ac:dyDescent="0.2">
      <c r="A65" s="466"/>
      <c r="B65" s="466"/>
      <c r="C65" s="466"/>
      <c r="D65" s="466"/>
      <c r="E65" s="466"/>
      <c r="F65" s="23"/>
      <c r="G65" s="23"/>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row>
    <row r="66" spans="1:45" s="25" customFormat="1" x14ac:dyDescent="0.2">
      <c r="A66" s="466"/>
      <c r="B66" s="466"/>
      <c r="C66" s="466"/>
      <c r="D66" s="466"/>
      <c r="E66" s="466"/>
      <c r="F66" s="23"/>
      <c r="G66" s="23"/>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row>
    <row r="67" spans="1:45" s="27" customFormat="1" x14ac:dyDescent="0.2">
      <c r="A67" s="466"/>
      <c r="B67" s="466"/>
      <c r="C67" s="466"/>
      <c r="D67" s="466"/>
      <c r="E67" s="466"/>
      <c r="F67" s="23"/>
      <c r="G67" s="23"/>
      <c r="H67" s="24"/>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row>
    <row r="68" spans="1:45" s="27" customFormat="1" x14ac:dyDescent="0.2">
      <c r="A68" s="466"/>
      <c r="B68" s="466"/>
      <c r="C68" s="466"/>
      <c r="D68" s="466"/>
      <c r="E68" s="466"/>
      <c r="F68" s="23"/>
      <c r="G68" s="23"/>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row>
    <row r="69" spans="1:45" s="6" customFormat="1" x14ac:dyDescent="0.2">
      <c r="D69" s="10"/>
      <c r="F69" s="23"/>
      <c r="G69" s="23"/>
      <c r="H69" s="26"/>
    </row>
    <row r="70" spans="1:45" s="6" customFormat="1" x14ac:dyDescent="0.2">
      <c r="D70" s="10"/>
    </row>
    <row r="71" spans="1:45" s="6" customFormat="1" x14ac:dyDescent="0.2">
      <c r="D71" s="10"/>
    </row>
    <row r="72" spans="1:45" s="6" customFormat="1" x14ac:dyDescent="0.2">
      <c r="D72" s="10"/>
    </row>
    <row r="73" spans="1:45" s="6" customFormat="1" x14ac:dyDescent="0.2">
      <c r="D73" s="10"/>
    </row>
    <row r="74" spans="1:45" s="6" customFormat="1" x14ac:dyDescent="0.2">
      <c r="D74" s="10"/>
    </row>
    <row r="75" spans="1:45" s="6" customFormat="1" x14ac:dyDescent="0.2">
      <c r="D75" s="10"/>
    </row>
    <row r="76" spans="1:45" s="6" customFormat="1" x14ac:dyDescent="0.2">
      <c r="D76" s="10"/>
    </row>
    <row r="77" spans="1:45" s="6" customFormat="1" x14ac:dyDescent="0.2">
      <c r="D77" s="10"/>
    </row>
    <row r="78" spans="1:45" s="6" customFormat="1" x14ac:dyDescent="0.2">
      <c r="D78" s="10"/>
    </row>
    <row r="79" spans="1:45" s="6" customFormat="1" x14ac:dyDescent="0.2">
      <c r="D79" s="10"/>
    </row>
    <row r="80" spans="1:45" s="6" customFormat="1" x14ac:dyDescent="0.2">
      <c r="D80" s="10"/>
    </row>
    <row r="81" spans="4:4" s="6" customFormat="1" x14ac:dyDescent="0.2">
      <c r="D81" s="10"/>
    </row>
    <row r="82" spans="4:4" s="6" customFormat="1" x14ac:dyDescent="0.2">
      <c r="D82" s="10"/>
    </row>
    <row r="83" spans="4:4" s="6" customFormat="1" x14ac:dyDescent="0.2">
      <c r="D83" s="10"/>
    </row>
    <row r="84" spans="4:4" s="6" customFormat="1" x14ac:dyDescent="0.2">
      <c r="D84" s="10"/>
    </row>
    <row r="85" spans="4:4" s="6" customFormat="1" x14ac:dyDescent="0.2">
      <c r="D85" s="10"/>
    </row>
    <row r="86" spans="4:4" s="6" customFormat="1" x14ac:dyDescent="0.2">
      <c r="D86" s="10"/>
    </row>
    <row r="87" spans="4:4" s="6" customFormat="1" x14ac:dyDescent="0.2">
      <c r="D87" s="10"/>
    </row>
    <row r="88" spans="4:4" s="6" customFormat="1" x14ac:dyDescent="0.2">
      <c r="D88" s="10"/>
    </row>
    <row r="89" spans="4:4" s="6" customFormat="1" x14ac:dyDescent="0.2">
      <c r="D89" s="10"/>
    </row>
    <row r="90" spans="4:4" s="6" customFormat="1" x14ac:dyDescent="0.2">
      <c r="D90" s="10"/>
    </row>
    <row r="91" spans="4:4" s="6" customFormat="1" x14ac:dyDescent="0.2">
      <c r="D91" s="10"/>
    </row>
    <row r="92" spans="4:4" s="6" customFormat="1" x14ac:dyDescent="0.2">
      <c r="D92" s="10"/>
    </row>
    <row r="93" spans="4:4" s="6" customFormat="1" x14ac:dyDescent="0.2">
      <c r="D93" s="10"/>
    </row>
    <row r="94" spans="4:4" s="6" customFormat="1" x14ac:dyDescent="0.2">
      <c r="D94" s="10"/>
    </row>
    <row r="95" spans="4:4" s="6" customFormat="1" x14ac:dyDescent="0.2">
      <c r="D95" s="10"/>
    </row>
    <row r="96" spans="4:4" s="6" customFormat="1" x14ac:dyDescent="0.2">
      <c r="D96" s="10"/>
    </row>
    <row r="97" spans="1:7" s="6" customFormat="1" x14ac:dyDescent="0.2">
      <c r="D97" s="10"/>
    </row>
    <row r="98" spans="1:7" s="6" customFormat="1" x14ac:dyDescent="0.2">
      <c r="A98" s="1"/>
      <c r="B98" s="1"/>
      <c r="C98" s="11"/>
      <c r="D98" s="12"/>
      <c r="E98" s="1"/>
    </row>
    <row r="99" spans="1:7" s="6" customFormat="1" x14ac:dyDescent="0.2">
      <c r="D99" s="10"/>
      <c r="F99" s="1"/>
      <c r="G99" s="1"/>
    </row>
    <row r="100" spans="1:7" s="6" customFormat="1" x14ac:dyDescent="0.2">
      <c r="D100" s="10"/>
    </row>
    <row r="101" spans="1:7" s="6" customFormat="1" x14ac:dyDescent="0.2">
      <c r="D101" s="10"/>
    </row>
    <row r="102" spans="1:7" s="6" customFormat="1" x14ac:dyDescent="0.2">
      <c r="D102" s="10"/>
    </row>
    <row r="103" spans="1:7" s="6" customFormat="1" x14ac:dyDescent="0.2">
      <c r="D103" s="10"/>
    </row>
    <row r="104" spans="1:7" s="6" customFormat="1" x14ac:dyDescent="0.2">
      <c r="D104" s="10"/>
    </row>
    <row r="105" spans="1:7" s="6" customFormat="1" x14ac:dyDescent="0.2">
      <c r="D105" s="10"/>
    </row>
    <row r="106" spans="1:7" s="6" customFormat="1" x14ac:dyDescent="0.2">
      <c r="D106" s="10"/>
    </row>
    <row r="107" spans="1:7" s="6" customFormat="1" x14ac:dyDescent="0.2">
      <c r="D107" s="10"/>
    </row>
    <row r="108" spans="1:7" s="6" customFormat="1" x14ac:dyDescent="0.2">
      <c r="D108" s="10"/>
    </row>
    <row r="109" spans="1:7" s="6" customFormat="1" x14ac:dyDescent="0.2">
      <c r="D109" s="10"/>
    </row>
    <row r="110" spans="1:7" s="6" customFormat="1" x14ac:dyDescent="0.2">
      <c r="D110" s="10"/>
    </row>
    <row r="111" spans="1:7" s="6" customFormat="1" x14ac:dyDescent="0.2">
      <c r="D111" s="10"/>
    </row>
    <row r="112" spans="1:7" s="6" customFormat="1" x14ac:dyDescent="0.2">
      <c r="D112" s="10"/>
    </row>
    <row r="113" spans="4:4" s="6" customFormat="1" x14ac:dyDescent="0.2">
      <c r="D113" s="10"/>
    </row>
    <row r="114" spans="4:4" s="6" customFormat="1" x14ac:dyDescent="0.2">
      <c r="D114" s="10"/>
    </row>
    <row r="115" spans="4:4" s="6" customFormat="1" x14ac:dyDescent="0.2">
      <c r="D115" s="10"/>
    </row>
    <row r="116" spans="4:4" s="6" customFormat="1" x14ac:dyDescent="0.2">
      <c r="D116" s="10"/>
    </row>
    <row r="117" spans="4:4" s="6" customFormat="1" x14ac:dyDescent="0.2">
      <c r="D117" s="10"/>
    </row>
    <row r="118" spans="4:4" s="6" customFormat="1" x14ac:dyDescent="0.2">
      <c r="D118" s="10"/>
    </row>
    <row r="119" spans="4:4" s="6" customFormat="1" x14ac:dyDescent="0.2">
      <c r="D119" s="10"/>
    </row>
    <row r="120" spans="4:4" s="6" customFormat="1" x14ac:dyDescent="0.2">
      <c r="D120" s="10"/>
    </row>
    <row r="121" spans="4:4" s="6" customFormat="1" x14ac:dyDescent="0.2">
      <c r="D121" s="10"/>
    </row>
    <row r="122" spans="4:4" s="6" customFormat="1" x14ac:dyDescent="0.2">
      <c r="D122" s="10"/>
    </row>
    <row r="123" spans="4:4" s="6" customFormat="1" x14ac:dyDescent="0.2">
      <c r="D123" s="10"/>
    </row>
    <row r="124" spans="4:4" s="6" customFormat="1" x14ac:dyDescent="0.2">
      <c r="D124" s="10"/>
    </row>
    <row r="125" spans="4:4" s="6" customFormat="1" x14ac:dyDescent="0.2">
      <c r="D125" s="10"/>
    </row>
    <row r="126" spans="4:4" s="6" customFormat="1" x14ac:dyDescent="0.2">
      <c r="D126" s="10"/>
    </row>
    <row r="127" spans="4:4" s="6" customFormat="1" x14ac:dyDescent="0.2">
      <c r="D127" s="10"/>
    </row>
    <row r="128" spans="4:4" s="6" customFormat="1" x14ac:dyDescent="0.2">
      <c r="D128" s="10"/>
    </row>
    <row r="129" spans="1:7" s="6" customFormat="1" x14ac:dyDescent="0.2">
      <c r="D129" s="10"/>
    </row>
    <row r="130" spans="1:7" s="6" customFormat="1" x14ac:dyDescent="0.2">
      <c r="D130" s="10"/>
    </row>
    <row r="131" spans="1:7" s="6" customFormat="1" x14ac:dyDescent="0.2">
      <c r="D131" s="10"/>
    </row>
    <row r="132" spans="1:7" s="6" customFormat="1" x14ac:dyDescent="0.2">
      <c r="A132" s="13"/>
      <c r="B132" s="13"/>
      <c r="C132" s="93"/>
      <c r="D132" s="94"/>
      <c r="E132" s="1"/>
    </row>
    <row r="133" spans="1:7" s="6" customFormat="1" x14ac:dyDescent="0.2">
      <c r="A133" s="1"/>
      <c r="B133" s="1"/>
      <c r="C133" s="14"/>
      <c r="D133" s="94"/>
      <c r="E133" s="1"/>
      <c r="F133" s="1"/>
      <c r="G133" s="1"/>
    </row>
    <row r="134" spans="1:7" s="6" customFormat="1" x14ac:dyDescent="0.2">
      <c r="A134" s="1"/>
      <c r="B134" s="1"/>
      <c r="C134" s="11"/>
      <c r="D134" s="12"/>
      <c r="E134" s="1"/>
      <c r="F134" s="1"/>
      <c r="G134" s="1"/>
    </row>
    <row r="135" spans="1:7" s="6" customFormat="1" x14ac:dyDescent="0.2">
      <c r="A135" s="1"/>
      <c r="B135" s="1"/>
      <c r="C135" s="11"/>
      <c r="D135" s="12"/>
      <c r="E135" s="1"/>
      <c r="F135" s="1"/>
      <c r="G135" s="1"/>
    </row>
    <row r="136" spans="1:7" s="6" customFormat="1" x14ac:dyDescent="0.2">
      <c r="A136" s="1"/>
      <c r="B136" s="1"/>
      <c r="C136" s="11"/>
      <c r="D136" s="12"/>
      <c r="E136" s="1"/>
      <c r="F136" s="1"/>
      <c r="G136" s="1"/>
    </row>
    <row r="137" spans="1:7" s="6" customFormat="1" ht="26.25" x14ac:dyDescent="0.4">
      <c r="A137" s="15"/>
      <c r="B137" s="15"/>
      <c r="D137" s="10"/>
      <c r="F137" s="1"/>
      <c r="G137" s="1"/>
    </row>
    <row r="138" spans="1:7" s="6" customFormat="1" x14ac:dyDescent="0.2">
      <c r="A138" s="16"/>
      <c r="B138" s="16"/>
      <c r="D138" s="10"/>
    </row>
    <row r="139" spans="1:7" s="6" customFormat="1" x14ac:dyDescent="0.2">
      <c r="A139" s="8"/>
      <c r="B139" s="8"/>
      <c r="D139" s="10"/>
    </row>
    <row r="140" spans="1:7" s="6" customFormat="1" x14ac:dyDescent="0.2">
      <c r="A140" s="1"/>
      <c r="B140" s="1"/>
      <c r="D140" s="10"/>
    </row>
    <row r="141" spans="1:7" s="6" customFormat="1" x14ac:dyDescent="0.2">
      <c r="A141" s="1"/>
      <c r="B141" s="1"/>
      <c r="D141" s="10"/>
    </row>
    <row r="142" spans="1:7" s="6" customFormat="1" x14ac:dyDescent="0.2">
      <c r="A142" s="1"/>
      <c r="B142" s="1"/>
      <c r="D142" s="10"/>
    </row>
    <row r="143" spans="1:7" s="6" customFormat="1" x14ac:dyDescent="0.2">
      <c r="A143" s="1"/>
      <c r="B143" s="1"/>
      <c r="D143" s="10"/>
    </row>
    <row r="144" spans="1:7" s="6" customFormat="1" x14ac:dyDescent="0.2">
      <c r="A144" s="1"/>
      <c r="B144" s="1"/>
      <c r="D144" s="10"/>
    </row>
    <row r="145" spans="1:7" s="6" customFormat="1" x14ac:dyDescent="0.2">
      <c r="A145" s="1"/>
      <c r="B145" s="1"/>
      <c r="D145" s="10"/>
    </row>
    <row r="146" spans="1:7" s="6" customFormat="1" x14ac:dyDescent="0.2">
      <c r="A146" s="1"/>
      <c r="B146" s="1"/>
      <c r="D146" s="10"/>
    </row>
    <row r="147" spans="1:7" x14ac:dyDescent="0.2">
      <c r="F147" s="6"/>
      <c r="G147" s="6"/>
    </row>
  </sheetData>
  <sheetProtection selectLockedCells="1" selectUnlockedCells="1"/>
  <mergeCells count="49">
    <mergeCell ref="H45:H46"/>
    <mergeCell ref="E45:E46"/>
    <mergeCell ref="A67:C67"/>
    <mergeCell ref="D67:E67"/>
    <mergeCell ref="A68:C68"/>
    <mergeCell ref="D68:E68"/>
    <mergeCell ref="C45:C46"/>
    <mergeCell ref="D45:D46"/>
    <mergeCell ref="A64:C64"/>
    <mergeCell ref="D64:E64"/>
    <mergeCell ref="A65:C65"/>
    <mergeCell ref="D65:E65"/>
    <mergeCell ref="A66:C66"/>
    <mergeCell ref="D66:E66"/>
    <mergeCell ref="A61:C61"/>
    <mergeCell ref="D61:E61"/>
    <mergeCell ref="A62:C62"/>
    <mergeCell ref="D62:E62"/>
    <mergeCell ref="A63:C63"/>
    <mergeCell ref="D63:E63"/>
    <mergeCell ref="A58:C58"/>
    <mergeCell ref="D58:E58"/>
    <mergeCell ref="A59:C59"/>
    <mergeCell ref="D59:E59"/>
    <mergeCell ref="A60:C60"/>
    <mergeCell ref="D60:E60"/>
    <mergeCell ref="A55:C55"/>
    <mergeCell ref="D55:E55"/>
    <mergeCell ref="A56:C56"/>
    <mergeCell ref="D56:E56"/>
    <mergeCell ref="A57:C57"/>
    <mergeCell ref="D57:E57"/>
    <mergeCell ref="G45:G46"/>
    <mergeCell ref="F45:F46"/>
    <mergeCell ref="A9:A10"/>
    <mergeCell ref="A18:A20"/>
    <mergeCell ref="A25:A33"/>
    <mergeCell ref="A44:B44"/>
    <mergeCell ref="A45:B46"/>
    <mergeCell ref="A1:H1"/>
    <mergeCell ref="A3:B4"/>
    <mergeCell ref="C3:C4"/>
    <mergeCell ref="D3:D4"/>
    <mergeCell ref="E3:E4"/>
    <mergeCell ref="F3:F4"/>
    <mergeCell ref="G3:G4"/>
    <mergeCell ref="H3:H4"/>
    <mergeCell ref="A2:B2"/>
    <mergeCell ref="C2:D2"/>
  </mergeCells>
  <pageMargins left="0.7" right="0.7" top="0.75" bottom="0.75" header="0.3" footer="0.3"/>
  <pageSetup scale="70" orientation="landscape" r:id="rId1"/>
  <rowBreaks count="1" manualBreakCount="1">
    <brk id="4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S147"/>
  <sheetViews>
    <sheetView showGridLines="0" topLeftCell="A40" zoomScaleNormal="100" zoomScaleSheetLayoutView="100" workbookViewId="0">
      <selection activeCell="E11" sqref="E11"/>
    </sheetView>
  </sheetViews>
  <sheetFormatPr defaultRowHeight="12.75" x14ac:dyDescent="0.2"/>
  <cols>
    <col min="1" max="1" width="24.85546875" bestFit="1" customWidth="1"/>
    <col min="2" max="2" width="48.28515625" customWidth="1"/>
    <col min="3" max="3" width="19.7109375" bestFit="1" customWidth="1"/>
    <col min="4" max="4" width="25" style="2" customWidth="1"/>
    <col min="5" max="5" width="16.28515625" bestFit="1" customWidth="1"/>
    <col min="6" max="7" width="16.28515625" customWidth="1"/>
    <col min="8" max="8" width="16.7109375" style="6" customWidth="1"/>
    <col min="9" max="45" width="9" style="6"/>
  </cols>
  <sheetData>
    <row r="1" spans="1:45" s="3" customFormat="1" ht="20.25" x14ac:dyDescent="0.2">
      <c r="A1" s="473" t="s">
        <v>319</v>
      </c>
      <c r="B1" s="473"/>
      <c r="C1" s="473"/>
      <c r="D1" s="473"/>
      <c r="E1" s="473"/>
      <c r="F1" s="473"/>
      <c r="G1" s="473"/>
      <c r="H1" s="473"/>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pans="1:45" s="73" customFormat="1" ht="51.75" customHeight="1" x14ac:dyDescent="0.2">
      <c r="A2" s="482" t="s">
        <v>320</v>
      </c>
      <c r="B2" s="483"/>
      <c r="C2" s="485" t="s">
        <v>268</v>
      </c>
      <c r="D2" s="486"/>
      <c r="E2" s="70"/>
      <c r="F2" s="71"/>
      <c r="G2" s="71"/>
      <c r="H2" s="71"/>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row>
    <row r="3" spans="1:45" s="4" customFormat="1" ht="13.15" customHeight="1" x14ac:dyDescent="0.2">
      <c r="A3" s="469" t="s">
        <v>321</v>
      </c>
      <c r="B3" s="470"/>
      <c r="C3" s="474" t="s">
        <v>270</v>
      </c>
      <c r="D3" s="474" t="s">
        <v>271</v>
      </c>
      <c r="E3" s="478" t="s">
        <v>119</v>
      </c>
      <c r="F3" s="480" t="s">
        <v>272</v>
      </c>
      <c r="G3" s="480" t="s">
        <v>273</v>
      </c>
      <c r="H3" s="480" t="s">
        <v>274</v>
      </c>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18" customFormat="1" ht="27" customHeight="1" x14ac:dyDescent="0.2">
      <c r="A4" s="471"/>
      <c r="B4" s="472"/>
      <c r="C4" s="475"/>
      <c r="D4" s="475"/>
      <c r="E4" s="479"/>
      <c r="F4" s="479"/>
      <c r="G4" s="479"/>
      <c r="H4" s="479"/>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s="18" customFormat="1" ht="15" x14ac:dyDescent="0.25">
      <c r="A5" s="37"/>
      <c r="B5" s="38"/>
      <c r="C5" s="39"/>
      <c r="D5" s="39"/>
      <c r="E5" s="40">
        <v>200</v>
      </c>
      <c r="F5" s="76">
        <v>16000</v>
      </c>
      <c r="G5" s="77">
        <v>0</v>
      </c>
      <c r="H5" s="79">
        <v>16000</v>
      </c>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s="18" customFormat="1" ht="25.5" x14ac:dyDescent="0.2">
      <c r="A6" s="30" t="s">
        <v>33</v>
      </c>
      <c r="B6" s="31" t="s">
        <v>38</v>
      </c>
      <c r="C6" s="5"/>
      <c r="D6" s="5"/>
      <c r="E6" s="41"/>
      <c r="F6" s="41"/>
      <c r="G6" s="41"/>
      <c r="H6" s="42"/>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s="18" customFormat="1" x14ac:dyDescent="0.2">
      <c r="A7" s="30" t="s">
        <v>39</v>
      </c>
      <c r="B7" s="32" t="s">
        <v>40</v>
      </c>
      <c r="C7" s="5"/>
      <c r="D7" s="5"/>
      <c r="E7" s="41"/>
      <c r="F7" s="41"/>
      <c r="G7" s="41"/>
      <c r="H7" s="42"/>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s="18" customFormat="1" x14ac:dyDescent="0.2">
      <c r="A8" s="30" t="s">
        <v>42</v>
      </c>
      <c r="B8" s="32" t="s">
        <v>275</v>
      </c>
      <c r="C8" s="5"/>
      <c r="D8" s="5"/>
      <c r="E8" s="41"/>
      <c r="F8" s="41"/>
      <c r="G8" s="41"/>
      <c r="H8" s="42"/>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s="18" customFormat="1" ht="12.75" customHeight="1" x14ac:dyDescent="0.2">
      <c r="A9" s="488" t="s">
        <v>47</v>
      </c>
      <c r="B9" s="32" t="s">
        <v>276</v>
      </c>
      <c r="C9" s="5"/>
      <c r="D9" s="5"/>
      <c r="E9" s="41"/>
      <c r="F9" s="41"/>
      <c r="G9" s="41"/>
      <c r="H9" s="42"/>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s="18" customFormat="1" ht="25.5" x14ac:dyDescent="0.2">
      <c r="A10" s="488"/>
      <c r="B10" s="32" t="s">
        <v>51</v>
      </c>
      <c r="C10" s="5"/>
      <c r="D10" s="5"/>
      <c r="E10" s="41"/>
      <c r="F10" s="41"/>
      <c r="G10" s="41"/>
      <c r="H10" s="42"/>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s="18" customFormat="1" ht="51" x14ac:dyDescent="0.2">
      <c r="A11" s="30" t="s">
        <v>52</v>
      </c>
      <c r="B11" s="31" t="s">
        <v>53</v>
      </c>
      <c r="C11" s="5"/>
      <c r="D11" s="5"/>
      <c r="E11" s="41"/>
      <c r="F11" s="41"/>
      <c r="G11" s="41"/>
      <c r="H11" s="42"/>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s="18" customFormat="1" x14ac:dyDescent="0.2">
      <c r="A12" s="30" t="s">
        <v>54</v>
      </c>
      <c r="B12" s="32" t="s">
        <v>55</v>
      </c>
      <c r="C12" s="5"/>
      <c r="D12" s="5"/>
      <c r="E12" s="41"/>
      <c r="F12" s="41"/>
      <c r="G12" s="41"/>
      <c r="H12" s="42"/>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s="18" customFormat="1" x14ac:dyDescent="0.2">
      <c r="A13" s="30" t="s">
        <v>56</v>
      </c>
      <c r="B13" s="32" t="s">
        <v>59</v>
      </c>
      <c r="C13" s="5"/>
      <c r="D13" s="5"/>
      <c r="E13" s="41"/>
      <c r="F13" s="41"/>
      <c r="G13" s="41"/>
      <c r="H13" s="42"/>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5" s="18" customFormat="1" x14ac:dyDescent="0.2">
      <c r="A14" s="30" t="s">
        <v>60</v>
      </c>
      <c r="B14" s="32" t="s">
        <v>61</v>
      </c>
      <c r="C14" s="5"/>
      <c r="D14" s="5"/>
      <c r="E14" s="41"/>
      <c r="F14" s="41"/>
      <c r="G14" s="41"/>
      <c r="H14" s="42"/>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5" s="18" customFormat="1" x14ac:dyDescent="0.2">
      <c r="A15" s="30" t="s">
        <v>63</v>
      </c>
      <c r="B15" s="32" t="s">
        <v>64</v>
      </c>
      <c r="C15" s="5"/>
      <c r="D15" s="5"/>
      <c r="E15" s="41"/>
      <c r="F15" s="41"/>
      <c r="G15" s="41"/>
      <c r="H15" s="42"/>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5" s="18" customFormat="1" x14ac:dyDescent="0.2">
      <c r="A16" s="30" t="s">
        <v>68</v>
      </c>
      <c r="B16" s="32" t="s">
        <v>69</v>
      </c>
      <c r="C16" s="5"/>
      <c r="D16" s="5"/>
      <c r="E16" s="41"/>
      <c r="F16" s="41"/>
      <c r="G16" s="41"/>
      <c r="H16" s="42"/>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s="18" customFormat="1" x14ac:dyDescent="0.2">
      <c r="A17" s="30" t="s">
        <v>70</v>
      </c>
      <c r="B17" s="32" t="s">
        <v>278</v>
      </c>
      <c r="C17" s="5"/>
      <c r="D17" s="5"/>
      <c r="E17" s="41"/>
      <c r="F17" s="41"/>
      <c r="G17" s="41"/>
      <c r="H17" s="42"/>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s="18" customFormat="1" ht="25.5" x14ac:dyDescent="0.2">
      <c r="A18" s="488" t="s">
        <v>72</v>
      </c>
      <c r="B18" s="31" t="s">
        <v>322</v>
      </c>
      <c r="C18" s="5"/>
      <c r="D18" s="5"/>
      <c r="E18" s="41"/>
      <c r="F18" s="41"/>
      <c r="G18" s="41"/>
      <c r="H18" s="4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s="18" customFormat="1" ht="25.5" x14ac:dyDescent="0.2">
      <c r="A19" s="488"/>
      <c r="B19" s="31" t="s">
        <v>79</v>
      </c>
      <c r="C19" s="5"/>
      <c r="D19" s="5"/>
      <c r="E19" s="41"/>
      <c r="F19" s="41"/>
      <c r="G19" s="41"/>
      <c r="H19" s="4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s="18" customFormat="1" x14ac:dyDescent="0.2">
      <c r="A20" s="30" t="s">
        <v>81</v>
      </c>
      <c r="B20" s="31" t="s">
        <v>280</v>
      </c>
      <c r="C20" s="5"/>
      <c r="D20" s="5"/>
      <c r="E20" s="41"/>
      <c r="F20" s="41"/>
      <c r="G20" s="41"/>
      <c r="H20" s="42"/>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s="18" customFormat="1" x14ac:dyDescent="0.2">
      <c r="A21" s="30"/>
      <c r="B21" s="31" t="s">
        <v>281</v>
      </c>
      <c r="C21" s="5"/>
      <c r="D21" s="5"/>
      <c r="E21" s="41"/>
      <c r="F21" s="41"/>
      <c r="G21" s="41"/>
      <c r="H21" s="4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s="18" customFormat="1" x14ac:dyDescent="0.2">
      <c r="A22" s="30" t="s">
        <v>83</v>
      </c>
      <c r="B22" s="31" t="s">
        <v>84</v>
      </c>
      <c r="C22" s="5"/>
      <c r="D22" s="5"/>
      <c r="E22" s="41"/>
      <c r="F22" s="41"/>
      <c r="G22" s="41"/>
      <c r="H22" s="42"/>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s="18" customFormat="1" x14ac:dyDescent="0.2">
      <c r="A23" s="30" t="s">
        <v>85</v>
      </c>
      <c r="B23" s="34" t="s">
        <v>86</v>
      </c>
      <c r="C23" s="5"/>
      <c r="D23" s="5"/>
      <c r="E23" s="41"/>
      <c r="F23" s="41"/>
      <c r="G23" s="41"/>
      <c r="H23" s="42"/>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s="18" customFormat="1" ht="12.75" customHeight="1" x14ac:dyDescent="0.2">
      <c r="A24" s="488" t="s">
        <v>87</v>
      </c>
      <c r="B24" s="31" t="s">
        <v>282</v>
      </c>
      <c r="C24" s="5"/>
      <c r="D24" s="5"/>
      <c r="E24" s="41"/>
      <c r="F24" s="41"/>
      <c r="G24" s="41"/>
      <c r="H24" s="42"/>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s="18" customFormat="1" ht="12.75" customHeight="1" x14ac:dyDescent="0.2">
      <c r="A25" s="488"/>
      <c r="B25" s="35" t="s">
        <v>283</v>
      </c>
      <c r="C25" s="5"/>
      <c r="D25" s="5"/>
      <c r="E25" s="41"/>
      <c r="F25" s="41"/>
      <c r="G25" s="41"/>
      <c r="H25" s="42"/>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s="18" customFormat="1" ht="12.75" customHeight="1" x14ac:dyDescent="0.2">
      <c r="A26" s="488"/>
      <c r="B26" s="31" t="s">
        <v>89</v>
      </c>
      <c r="C26" s="5"/>
      <c r="D26" s="5"/>
      <c r="E26" s="41"/>
      <c r="F26" s="41"/>
      <c r="G26" s="41"/>
      <c r="H26" s="42"/>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s="18" customFormat="1" ht="25.5" customHeight="1" x14ac:dyDescent="0.2">
      <c r="A27" s="488"/>
      <c r="B27" s="31" t="s">
        <v>284</v>
      </c>
      <c r="C27" s="5"/>
      <c r="D27" s="5"/>
      <c r="E27" s="41"/>
      <c r="F27" s="41"/>
      <c r="G27" s="41"/>
      <c r="H27" s="42"/>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s="18" customFormat="1" ht="12.75" customHeight="1" x14ac:dyDescent="0.2">
      <c r="A28" s="488"/>
      <c r="B28" s="31" t="s">
        <v>285</v>
      </c>
      <c r="C28" s="5"/>
      <c r="D28" s="5"/>
      <c r="E28" s="41"/>
      <c r="F28" s="41"/>
      <c r="G28" s="41"/>
      <c r="H28" s="4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s="18" customFormat="1" ht="12.75" customHeight="1" x14ac:dyDescent="0.2">
      <c r="A29" s="488"/>
      <c r="B29" s="31" t="s">
        <v>286</v>
      </c>
      <c r="C29" s="5"/>
      <c r="D29" s="5"/>
      <c r="E29" s="41"/>
      <c r="F29" s="41"/>
      <c r="G29" s="41"/>
      <c r="H29" s="42"/>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s="18" customFormat="1" ht="12.75" customHeight="1" x14ac:dyDescent="0.2">
      <c r="A30" s="488"/>
      <c r="B30" s="31" t="s">
        <v>91</v>
      </c>
      <c r="C30" s="5"/>
      <c r="D30" s="5"/>
      <c r="E30" s="41"/>
      <c r="F30" s="41"/>
      <c r="G30" s="41"/>
      <c r="H30" s="42"/>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s="18" customFormat="1" ht="12.75" customHeight="1" x14ac:dyDescent="0.2">
      <c r="A31" s="488"/>
      <c r="B31" s="31" t="s">
        <v>92</v>
      </c>
      <c r="C31" s="5"/>
      <c r="D31" s="5"/>
      <c r="E31" s="41"/>
      <c r="F31" s="41"/>
      <c r="G31" s="41"/>
      <c r="H31" s="42"/>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s="18" customFormat="1" ht="12.75" customHeight="1" x14ac:dyDescent="0.2">
      <c r="A32" s="488"/>
      <c r="B32" s="31" t="s">
        <v>93</v>
      </c>
      <c r="C32" s="5"/>
      <c r="D32" s="5"/>
      <c r="E32" s="41"/>
      <c r="F32" s="41"/>
      <c r="G32" s="41"/>
      <c r="H32" s="4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s="18" customFormat="1" ht="25.5" x14ac:dyDescent="0.2">
      <c r="A33" s="30" t="s">
        <v>94</v>
      </c>
      <c r="B33" s="31" t="s">
        <v>95</v>
      </c>
      <c r="C33" s="5"/>
      <c r="D33" s="5"/>
      <c r="E33" s="41"/>
      <c r="F33" s="41"/>
      <c r="G33" s="41"/>
      <c r="H33" s="42"/>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s="18" customFormat="1" ht="25.5" x14ac:dyDescent="0.2">
      <c r="A34" s="30" t="s">
        <v>96</v>
      </c>
      <c r="B34" s="31" t="s">
        <v>287</v>
      </c>
      <c r="C34" s="5"/>
      <c r="D34" s="5"/>
      <c r="E34" s="41"/>
      <c r="F34" s="41"/>
      <c r="G34" s="41"/>
      <c r="H34" s="42"/>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s="18" customFormat="1" x14ac:dyDescent="0.2">
      <c r="A35" s="30" t="s">
        <v>98</v>
      </c>
      <c r="B35" s="31" t="s">
        <v>99</v>
      </c>
      <c r="C35" s="5"/>
      <c r="D35" s="5"/>
      <c r="E35" s="41"/>
      <c r="F35" s="41"/>
      <c r="G35" s="41"/>
      <c r="H35" s="42"/>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s="18" customFormat="1" x14ac:dyDescent="0.2">
      <c r="A36" s="30" t="s">
        <v>100</v>
      </c>
      <c r="B36" s="31" t="s">
        <v>101</v>
      </c>
      <c r="C36" s="5"/>
      <c r="D36" s="5"/>
      <c r="E36" s="41"/>
      <c r="F36" s="41"/>
      <c r="G36" s="41"/>
      <c r="H36" s="42"/>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s="18" customFormat="1" ht="25.5" x14ac:dyDescent="0.2">
      <c r="A37" s="30" t="s">
        <v>102</v>
      </c>
      <c r="B37" s="31" t="s">
        <v>103</v>
      </c>
      <c r="C37" s="5"/>
      <c r="D37" s="5"/>
      <c r="E37" s="41"/>
      <c r="F37" s="41"/>
      <c r="G37" s="41"/>
      <c r="H37" s="42"/>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s="18" customFormat="1" x14ac:dyDescent="0.2">
      <c r="A38" s="30" t="s">
        <v>104</v>
      </c>
      <c r="B38" s="31" t="s">
        <v>306</v>
      </c>
      <c r="C38" s="5"/>
      <c r="D38" s="5"/>
      <c r="E38" s="41"/>
      <c r="F38" s="41"/>
      <c r="G38" s="41"/>
      <c r="H38" s="42"/>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s="18" customFormat="1" x14ac:dyDescent="0.2">
      <c r="A39" s="30" t="s">
        <v>106</v>
      </c>
      <c r="B39" s="36" t="s">
        <v>107</v>
      </c>
      <c r="C39" s="5"/>
      <c r="D39" s="5"/>
      <c r="E39" s="41"/>
      <c r="F39" s="41"/>
      <c r="G39" s="41"/>
      <c r="H39" s="42"/>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s="18" customFormat="1" x14ac:dyDescent="0.2">
      <c r="A40" s="30" t="s">
        <v>108</v>
      </c>
      <c r="B40" s="31" t="s">
        <v>289</v>
      </c>
      <c r="C40" s="5"/>
      <c r="D40" s="5"/>
      <c r="E40" s="41"/>
      <c r="F40" s="41"/>
      <c r="G40" s="41"/>
      <c r="H40" s="42"/>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1:45" s="18" customFormat="1" x14ac:dyDescent="0.2">
      <c r="A41" s="30" t="s">
        <v>110</v>
      </c>
      <c r="B41" s="31" t="s">
        <v>111</v>
      </c>
      <c r="C41" s="5"/>
      <c r="D41" s="5"/>
      <c r="E41" s="41"/>
      <c r="F41" s="41"/>
      <c r="G41" s="41"/>
      <c r="H41" s="42"/>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row>
    <row r="42" spans="1:45" s="1" customFormat="1" x14ac:dyDescent="0.2">
      <c r="A42" s="9"/>
      <c r="B42" s="9"/>
      <c r="C42" s="9"/>
      <c r="D42" s="9"/>
      <c r="E42" s="19"/>
      <c r="F42" s="41"/>
      <c r="G42" s="41"/>
      <c r="H42" s="42"/>
    </row>
    <row r="43" spans="1:45" s="21" customFormat="1" x14ac:dyDescent="0.2">
      <c r="A43" s="9" t="s">
        <v>290</v>
      </c>
      <c r="B43" s="9"/>
      <c r="C43" s="9"/>
      <c r="D43" s="9"/>
      <c r="E43" s="20"/>
      <c r="F43" s="19"/>
      <c r="G43" s="19"/>
      <c r="H43" s="1"/>
    </row>
    <row r="44" spans="1:45" s="3" customFormat="1" ht="13.15" customHeight="1" x14ac:dyDescent="0.2">
      <c r="A44" s="481" t="s">
        <v>323</v>
      </c>
      <c r="B44" s="481"/>
      <c r="C44" s="43"/>
      <c r="D44" s="43"/>
      <c r="E44" s="43"/>
      <c r="F44" s="43"/>
      <c r="G44" s="43"/>
      <c r="H44" s="44"/>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row>
    <row r="45" spans="1:45" s="4" customFormat="1" ht="13.15" customHeight="1" x14ac:dyDescent="0.2">
      <c r="A45" s="469" t="s">
        <v>292</v>
      </c>
      <c r="B45" s="470"/>
      <c r="C45" s="474" t="s">
        <v>270</v>
      </c>
      <c r="D45" s="474" t="s">
        <v>271</v>
      </c>
      <c r="E45" s="478" t="s">
        <v>119</v>
      </c>
      <c r="F45" s="480" t="s">
        <v>272</v>
      </c>
      <c r="G45" s="480" t="s">
        <v>273</v>
      </c>
      <c r="H45" s="487" t="s">
        <v>274</v>
      </c>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row>
    <row r="46" spans="1:45" s="4" customFormat="1" ht="28.5" customHeight="1" x14ac:dyDescent="0.2">
      <c r="A46" s="471"/>
      <c r="B46" s="472"/>
      <c r="C46" s="475"/>
      <c r="D46" s="475"/>
      <c r="E46" s="479"/>
      <c r="F46" s="479"/>
      <c r="G46" s="479"/>
      <c r="H46" s="480"/>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row>
    <row r="47" spans="1:45" s="23" customFormat="1" ht="12.75" customHeight="1" x14ac:dyDescent="0.2">
      <c r="A47" s="31" t="s">
        <v>324</v>
      </c>
      <c r="B47" s="80"/>
      <c r="C47" s="28"/>
      <c r="D47" s="29"/>
      <c r="E47" s="74">
        <v>1</v>
      </c>
      <c r="F47" s="69"/>
      <c r="G47" s="69"/>
      <c r="H47" s="69"/>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row>
    <row r="48" spans="1:45" s="23" customFormat="1" ht="12.75" customHeight="1" x14ac:dyDescent="0.2">
      <c r="A48" s="31" t="s">
        <v>232</v>
      </c>
      <c r="B48" s="80"/>
      <c r="C48" s="28"/>
      <c r="D48" s="29"/>
      <c r="E48" s="74">
        <v>1</v>
      </c>
      <c r="F48" s="69"/>
      <c r="G48" s="69"/>
      <c r="H48" s="69"/>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row>
    <row r="49" spans="1:45" s="23" customFormat="1" x14ac:dyDescent="0.2">
      <c r="A49" s="31" t="s">
        <v>136</v>
      </c>
      <c r="B49" s="80"/>
      <c r="C49" s="28"/>
      <c r="D49" s="29"/>
      <c r="E49" s="74">
        <v>1</v>
      </c>
      <c r="F49" s="69"/>
      <c r="G49" s="69"/>
      <c r="H49" s="69"/>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row>
    <row r="50" spans="1:45" s="23" customFormat="1" x14ac:dyDescent="0.2">
      <c r="A50" s="31" t="s">
        <v>148</v>
      </c>
      <c r="B50" s="80"/>
      <c r="C50" s="28"/>
      <c r="D50" s="29"/>
      <c r="E50" s="74">
        <v>1</v>
      </c>
      <c r="F50" s="69"/>
      <c r="G50" s="69"/>
      <c r="H50" s="69"/>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row>
    <row r="51" spans="1:45" s="23" customFormat="1" ht="12.75" customHeight="1" x14ac:dyDescent="0.2">
      <c r="A51" s="31" t="s">
        <v>294</v>
      </c>
      <c r="B51" s="80"/>
      <c r="C51" s="28"/>
      <c r="D51" s="29"/>
      <c r="E51" s="74">
        <v>1</v>
      </c>
      <c r="F51" s="69"/>
      <c r="G51" s="69"/>
      <c r="H51" s="69"/>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row>
    <row r="52" spans="1:45" s="23" customFormat="1" ht="12.75" customHeight="1" x14ac:dyDescent="0.2">
      <c r="A52" s="31" t="s">
        <v>295</v>
      </c>
      <c r="B52" s="80"/>
      <c r="C52" s="28"/>
      <c r="D52" s="28"/>
      <c r="E52" s="74">
        <v>1</v>
      </c>
      <c r="F52" s="69"/>
      <c r="G52" s="69"/>
      <c r="H52" s="69"/>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row>
    <row r="53" spans="1:45" s="23" customFormat="1" ht="12.75" customHeight="1" x14ac:dyDescent="0.2">
      <c r="A53" s="31" t="s">
        <v>296</v>
      </c>
      <c r="B53" s="80"/>
      <c r="C53" s="28"/>
      <c r="D53" s="28"/>
      <c r="E53" s="74">
        <v>1</v>
      </c>
      <c r="F53" s="69"/>
      <c r="G53" s="69"/>
      <c r="H53" s="69"/>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row>
    <row r="54" spans="1:45" s="23" customFormat="1" ht="12.75" customHeight="1" x14ac:dyDescent="0.2">
      <c r="A54" s="31" t="s">
        <v>147</v>
      </c>
      <c r="B54" s="80"/>
      <c r="C54" s="29"/>
      <c r="D54" s="28"/>
      <c r="E54" s="74">
        <v>1</v>
      </c>
      <c r="F54" s="69"/>
      <c r="G54" s="69"/>
      <c r="H54" s="69"/>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row>
    <row r="55" spans="1:45" s="25" customFormat="1" x14ac:dyDescent="0.2">
      <c r="A55" s="467"/>
      <c r="B55" s="467"/>
      <c r="C55" s="467"/>
      <c r="D55" s="466"/>
      <c r="E55" s="466"/>
      <c r="F55" s="23"/>
      <c r="G55" s="23"/>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row>
    <row r="56" spans="1:45" s="25" customFormat="1" x14ac:dyDescent="0.2">
      <c r="A56" s="467"/>
      <c r="B56" s="467"/>
      <c r="C56" s="467"/>
      <c r="D56" s="466"/>
      <c r="E56" s="466"/>
      <c r="F56" s="23"/>
      <c r="G56" s="23"/>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row>
    <row r="57" spans="1:45" s="25" customFormat="1" x14ac:dyDescent="0.2">
      <c r="A57" s="467"/>
      <c r="B57" s="467"/>
      <c r="C57" s="467"/>
      <c r="D57" s="466"/>
      <c r="E57" s="466"/>
      <c r="F57" s="23"/>
      <c r="G57" s="23"/>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row>
    <row r="58" spans="1:45" s="25" customFormat="1" x14ac:dyDescent="0.2">
      <c r="A58" s="466"/>
      <c r="B58" s="466"/>
      <c r="C58" s="466"/>
      <c r="D58" s="466"/>
      <c r="E58" s="466"/>
      <c r="F58" s="23"/>
      <c r="G58" s="23"/>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row>
    <row r="59" spans="1:45" s="25" customFormat="1" x14ac:dyDescent="0.2">
      <c r="A59" s="466"/>
      <c r="B59" s="466"/>
      <c r="C59" s="466"/>
      <c r="D59" s="466"/>
      <c r="E59" s="466"/>
      <c r="F59" s="23"/>
      <c r="G59" s="23"/>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row>
    <row r="60" spans="1:45" s="25" customFormat="1" x14ac:dyDescent="0.2">
      <c r="A60" s="466"/>
      <c r="B60" s="466"/>
      <c r="C60" s="466"/>
      <c r="D60" s="466"/>
      <c r="E60" s="466"/>
      <c r="F60" s="23"/>
      <c r="G60" s="23"/>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row>
    <row r="61" spans="1:45" s="25" customFormat="1" x14ac:dyDescent="0.2">
      <c r="A61" s="466"/>
      <c r="B61" s="466"/>
      <c r="C61" s="466"/>
      <c r="D61" s="466"/>
      <c r="E61" s="466"/>
      <c r="F61" s="23"/>
      <c r="G61" s="23"/>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row>
    <row r="62" spans="1:45" s="25" customFormat="1" x14ac:dyDescent="0.2">
      <c r="A62" s="466"/>
      <c r="B62" s="466"/>
      <c r="C62" s="466"/>
      <c r="D62" s="466"/>
      <c r="E62" s="466"/>
      <c r="F62" s="23"/>
      <c r="G62" s="23"/>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row>
    <row r="63" spans="1:45" s="25" customFormat="1" x14ac:dyDescent="0.2">
      <c r="A63" s="466"/>
      <c r="B63" s="466"/>
      <c r="C63" s="466"/>
      <c r="D63" s="466"/>
      <c r="E63" s="466"/>
      <c r="F63" s="23"/>
      <c r="G63" s="23"/>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row>
    <row r="64" spans="1:45" s="25" customFormat="1" x14ac:dyDescent="0.2">
      <c r="A64" s="466"/>
      <c r="B64" s="466"/>
      <c r="C64" s="466"/>
      <c r="D64" s="466"/>
      <c r="E64" s="466"/>
      <c r="F64" s="23"/>
      <c r="G64" s="23"/>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row>
    <row r="65" spans="1:45" s="25" customFormat="1" x14ac:dyDescent="0.2">
      <c r="A65" s="466"/>
      <c r="B65" s="466"/>
      <c r="C65" s="466"/>
      <c r="D65" s="466"/>
      <c r="E65" s="466"/>
      <c r="F65" s="23"/>
      <c r="G65" s="23"/>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row>
    <row r="66" spans="1:45" s="25" customFormat="1" x14ac:dyDescent="0.2">
      <c r="A66" s="466"/>
      <c r="B66" s="466"/>
      <c r="C66" s="466"/>
      <c r="D66" s="466"/>
      <c r="E66" s="466"/>
      <c r="F66" s="23"/>
      <c r="G66" s="23"/>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row>
    <row r="67" spans="1:45" s="25" customFormat="1" x14ac:dyDescent="0.2">
      <c r="A67" s="466"/>
      <c r="B67" s="466"/>
      <c r="C67" s="466"/>
      <c r="D67" s="466"/>
      <c r="E67" s="466"/>
      <c r="F67" s="23"/>
      <c r="G67" s="23"/>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row>
    <row r="68" spans="1:45" s="27" customFormat="1" x14ac:dyDescent="0.2">
      <c r="A68" s="466"/>
      <c r="B68" s="466"/>
      <c r="C68" s="466"/>
      <c r="D68" s="466"/>
      <c r="E68" s="466"/>
      <c r="F68" s="23"/>
      <c r="G68" s="23"/>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row>
    <row r="69" spans="1:45" s="27" customFormat="1" x14ac:dyDescent="0.2">
      <c r="A69" s="466"/>
      <c r="B69" s="466"/>
      <c r="C69" s="466"/>
      <c r="D69" s="466"/>
      <c r="E69" s="466"/>
      <c r="F69" s="23"/>
      <c r="G69" s="23"/>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row>
    <row r="70" spans="1:45" s="6" customFormat="1" x14ac:dyDescent="0.2">
      <c r="D70" s="10"/>
    </row>
    <row r="71" spans="1:45" s="6" customFormat="1" x14ac:dyDescent="0.2">
      <c r="D71" s="10"/>
    </row>
    <row r="72" spans="1:45" s="6" customFormat="1" x14ac:dyDescent="0.2">
      <c r="D72" s="10"/>
    </row>
    <row r="73" spans="1:45" s="6" customFormat="1" x14ac:dyDescent="0.2">
      <c r="D73" s="10"/>
    </row>
    <row r="74" spans="1:45" s="6" customFormat="1" x14ac:dyDescent="0.2">
      <c r="D74" s="10"/>
    </row>
    <row r="75" spans="1:45" s="6" customFormat="1" x14ac:dyDescent="0.2">
      <c r="D75" s="10"/>
    </row>
    <row r="76" spans="1:45" s="6" customFormat="1" x14ac:dyDescent="0.2">
      <c r="D76" s="10"/>
    </row>
    <row r="77" spans="1:45" s="6" customFormat="1" x14ac:dyDescent="0.2">
      <c r="D77" s="10"/>
    </row>
    <row r="78" spans="1:45" s="6" customFormat="1" x14ac:dyDescent="0.2">
      <c r="D78" s="10"/>
    </row>
    <row r="79" spans="1:45" s="6" customFormat="1" x14ac:dyDescent="0.2">
      <c r="D79" s="10"/>
    </row>
    <row r="80" spans="1:45" s="6" customFormat="1" x14ac:dyDescent="0.2">
      <c r="D80" s="10"/>
    </row>
    <row r="81" spans="4:4" s="6" customFormat="1" x14ac:dyDescent="0.2">
      <c r="D81" s="10"/>
    </row>
    <row r="82" spans="4:4" s="6" customFormat="1" x14ac:dyDescent="0.2">
      <c r="D82" s="10"/>
    </row>
    <row r="83" spans="4:4" s="6" customFormat="1" x14ac:dyDescent="0.2">
      <c r="D83" s="10"/>
    </row>
    <row r="84" spans="4:4" s="6" customFormat="1" x14ac:dyDescent="0.2">
      <c r="D84" s="10"/>
    </row>
    <row r="85" spans="4:4" s="6" customFormat="1" x14ac:dyDescent="0.2">
      <c r="D85" s="10"/>
    </row>
    <row r="86" spans="4:4" s="6" customFormat="1" x14ac:dyDescent="0.2">
      <c r="D86" s="10"/>
    </row>
    <row r="87" spans="4:4" s="6" customFormat="1" x14ac:dyDescent="0.2">
      <c r="D87" s="10"/>
    </row>
    <row r="88" spans="4:4" s="6" customFormat="1" x14ac:dyDescent="0.2">
      <c r="D88" s="10"/>
    </row>
    <row r="89" spans="4:4" s="6" customFormat="1" x14ac:dyDescent="0.2">
      <c r="D89" s="10"/>
    </row>
    <row r="90" spans="4:4" s="6" customFormat="1" x14ac:dyDescent="0.2">
      <c r="D90" s="10"/>
    </row>
    <row r="91" spans="4:4" s="6" customFormat="1" x14ac:dyDescent="0.2">
      <c r="D91" s="10"/>
    </row>
    <row r="92" spans="4:4" s="6" customFormat="1" x14ac:dyDescent="0.2">
      <c r="D92" s="10"/>
    </row>
    <row r="93" spans="4:4" s="6" customFormat="1" x14ac:dyDescent="0.2">
      <c r="D93" s="10"/>
    </row>
    <row r="94" spans="4:4" s="6" customFormat="1" x14ac:dyDescent="0.2">
      <c r="D94" s="10"/>
    </row>
    <row r="95" spans="4:4" s="6" customFormat="1" x14ac:dyDescent="0.2">
      <c r="D95" s="10"/>
    </row>
    <row r="96" spans="4:4" s="6" customFormat="1" x14ac:dyDescent="0.2">
      <c r="D96" s="10"/>
    </row>
    <row r="97" spans="1:7" s="6" customFormat="1" x14ac:dyDescent="0.2">
      <c r="D97" s="10"/>
    </row>
    <row r="98" spans="1:7" s="6" customFormat="1" x14ac:dyDescent="0.2">
      <c r="D98" s="10"/>
    </row>
    <row r="99" spans="1:7" s="6" customFormat="1" x14ac:dyDescent="0.2">
      <c r="A99" s="1"/>
      <c r="B99" s="1"/>
      <c r="C99" s="11"/>
      <c r="D99" s="12"/>
      <c r="E99" s="1"/>
      <c r="F99" s="1"/>
      <c r="G99" s="1"/>
    </row>
    <row r="100" spans="1:7" s="6" customFormat="1" x14ac:dyDescent="0.2">
      <c r="D100" s="10"/>
    </row>
    <row r="101" spans="1:7" s="6" customFormat="1" x14ac:dyDescent="0.2">
      <c r="D101" s="10"/>
    </row>
    <row r="102" spans="1:7" s="6" customFormat="1" x14ac:dyDescent="0.2">
      <c r="D102" s="10"/>
    </row>
    <row r="103" spans="1:7" s="6" customFormat="1" x14ac:dyDescent="0.2">
      <c r="D103" s="10"/>
    </row>
    <row r="104" spans="1:7" s="6" customFormat="1" x14ac:dyDescent="0.2">
      <c r="D104" s="10"/>
    </row>
    <row r="105" spans="1:7" s="6" customFormat="1" x14ac:dyDescent="0.2">
      <c r="D105" s="10"/>
    </row>
    <row r="106" spans="1:7" s="6" customFormat="1" x14ac:dyDescent="0.2">
      <c r="D106" s="10"/>
    </row>
    <row r="107" spans="1:7" s="6" customFormat="1" x14ac:dyDescent="0.2">
      <c r="D107" s="10"/>
    </row>
    <row r="108" spans="1:7" s="6" customFormat="1" x14ac:dyDescent="0.2">
      <c r="D108" s="10"/>
    </row>
    <row r="109" spans="1:7" s="6" customFormat="1" x14ac:dyDescent="0.2">
      <c r="D109" s="10"/>
    </row>
    <row r="110" spans="1:7" s="6" customFormat="1" x14ac:dyDescent="0.2">
      <c r="D110" s="10"/>
    </row>
    <row r="111" spans="1:7" s="6" customFormat="1" x14ac:dyDescent="0.2">
      <c r="D111" s="10"/>
    </row>
    <row r="112" spans="1:7" s="6" customFormat="1" x14ac:dyDescent="0.2">
      <c r="D112" s="10"/>
    </row>
    <row r="113" spans="4:4" s="6" customFormat="1" x14ac:dyDescent="0.2">
      <c r="D113" s="10"/>
    </row>
    <row r="114" spans="4:4" s="6" customFormat="1" x14ac:dyDescent="0.2">
      <c r="D114" s="10"/>
    </row>
    <row r="115" spans="4:4" s="6" customFormat="1" x14ac:dyDescent="0.2">
      <c r="D115" s="10"/>
    </row>
    <row r="116" spans="4:4" s="6" customFormat="1" x14ac:dyDescent="0.2">
      <c r="D116" s="10"/>
    </row>
    <row r="117" spans="4:4" s="6" customFormat="1" x14ac:dyDescent="0.2">
      <c r="D117" s="10"/>
    </row>
    <row r="118" spans="4:4" s="6" customFormat="1" x14ac:dyDescent="0.2">
      <c r="D118" s="10"/>
    </row>
    <row r="119" spans="4:4" s="6" customFormat="1" x14ac:dyDescent="0.2">
      <c r="D119" s="10"/>
    </row>
    <row r="120" spans="4:4" s="6" customFormat="1" x14ac:dyDescent="0.2">
      <c r="D120" s="10"/>
    </row>
    <row r="121" spans="4:4" s="6" customFormat="1" x14ac:dyDescent="0.2">
      <c r="D121" s="10"/>
    </row>
    <row r="122" spans="4:4" s="6" customFormat="1" x14ac:dyDescent="0.2">
      <c r="D122" s="10"/>
    </row>
    <row r="123" spans="4:4" s="6" customFormat="1" x14ac:dyDescent="0.2">
      <c r="D123" s="10"/>
    </row>
    <row r="124" spans="4:4" s="6" customFormat="1" x14ac:dyDescent="0.2">
      <c r="D124" s="10"/>
    </row>
    <row r="125" spans="4:4" s="6" customFormat="1" x14ac:dyDescent="0.2">
      <c r="D125" s="10"/>
    </row>
    <row r="126" spans="4:4" s="6" customFormat="1" x14ac:dyDescent="0.2">
      <c r="D126" s="10"/>
    </row>
    <row r="127" spans="4:4" s="6" customFormat="1" x14ac:dyDescent="0.2">
      <c r="D127" s="10"/>
    </row>
    <row r="128" spans="4:4" s="6" customFormat="1" x14ac:dyDescent="0.2">
      <c r="D128" s="10"/>
    </row>
    <row r="129" spans="1:7" s="6" customFormat="1" x14ac:dyDescent="0.2">
      <c r="D129" s="10"/>
    </row>
    <row r="130" spans="1:7" s="6" customFormat="1" x14ac:dyDescent="0.2">
      <c r="D130" s="10"/>
    </row>
    <row r="131" spans="1:7" s="6" customFormat="1" x14ac:dyDescent="0.2">
      <c r="D131" s="10"/>
    </row>
    <row r="132" spans="1:7" s="6" customFormat="1" x14ac:dyDescent="0.2">
      <c r="D132" s="10"/>
    </row>
    <row r="133" spans="1:7" s="6" customFormat="1" x14ac:dyDescent="0.2">
      <c r="A133" s="13"/>
      <c r="B133" s="13"/>
      <c r="C133" s="93"/>
      <c r="D133" s="94"/>
      <c r="E133" s="1"/>
      <c r="F133" s="1"/>
      <c r="G133" s="1"/>
    </row>
    <row r="134" spans="1:7" s="6" customFormat="1" x14ac:dyDescent="0.2">
      <c r="A134" s="1"/>
      <c r="B134" s="1"/>
      <c r="C134" s="14"/>
      <c r="D134" s="94"/>
      <c r="E134" s="1"/>
      <c r="F134" s="1"/>
      <c r="G134" s="1"/>
    </row>
    <row r="135" spans="1:7" s="6" customFormat="1" x14ac:dyDescent="0.2">
      <c r="A135" s="1"/>
      <c r="B135" s="1"/>
      <c r="C135" s="11"/>
      <c r="D135" s="12"/>
      <c r="E135" s="1"/>
      <c r="F135" s="1"/>
      <c r="G135" s="1"/>
    </row>
    <row r="136" spans="1:7" s="6" customFormat="1" x14ac:dyDescent="0.2">
      <c r="A136" s="1"/>
      <c r="B136" s="1"/>
      <c r="C136" s="11"/>
      <c r="D136" s="12"/>
      <c r="E136" s="1"/>
      <c r="F136" s="1"/>
      <c r="G136" s="1"/>
    </row>
    <row r="137" spans="1:7" s="6" customFormat="1" x14ac:dyDescent="0.2">
      <c r="A137" s="1"/>
      <c r="B137" s="1"/>
      <c r="C137" s="11"/>
      <c r="D137" s="12"/>
      <c r="E137" s="1"/>
      <c r="F137" s="1"/>
      <c r="G137" s="1"/>
    </row>
    <row r="138" spans="1:7" s="6" customFormat="1" ht="26.25" x14ac:dyDescent="0.4">
      <c r="A138" s="15"/>
      <c r="B138" s="15"/>
      <c r="D138" s="10"/>
    </row>
    <row r="139" spans="1:7" s="6" customFormat="1" x14ac:dyDescent="0.2">
      <c r="A139" s="16"/>
      <c r="B139" s="16"/>
      <c r="D139" s="10"/>
    </row>
    <row r="140" spans="1:7" s="6" customFormat="1" x14ac:dyDescent="0.2">
      <c r="A140" s="8"/>
      <c r="B140" s="8"/>
      <c r="D140" s="10"/>
    </row>
    <row r="141" spans="1:7" s="6" customFormat="1" x14ac:dyDescent="0.2">
      <c r="A141" s="1"/>
      <c r="B141" s="1"/>
      <c r="D141" s="10"/>
    </row>
    <row r="142" spans="1:7" s="6" customFormat="1" x14ac:dyDescent="0.2">
      <c r="A142" s="1"/>
      <c r="B142" s="1"/>
      <c r="D142" s="10"/>
    </row>
    <row r="143" spans="1:7" s="6" customFormat="1" x14ac:dyDescent="0.2">
      <c r="A143" s="1"/>
      <c r="B143" s="1"/>
      <c r="D143" s="10"/>
    </row>
    <row r="144" spans="1:7" s="6" customFormat="1" x14ac:dyDescent="0.2">
      <c r="A144" s="1"/>
      <c r="B144" s="1"/>
      <c r="D144" s="10"/>
    </row>
    <row r="145" spans="1:4" s="6" customFormat="1" x14ac:dyDescent="0.2">
      <c r="A145" s="1"/>
      <c r="B145" s="1"/>
      <c r="D145" s="10"/>
    </row>
    <row r="146" spans="1:4" s="6" customFormat="1" x14ac:dyDescent="0.2">
      <c r="A146" s="1"/>
      <c r="B146" s="1"/>
      <c r="D146" s="10"/>
    </row>
    <row r="147" spans="1:4" s="6" customFormat="1" x14ac:dyDescent="0.2">
      <c r="A147" s="1"/>
      <c r="B147" s="1"/>
      <c r="D147" s="10"/>
    </row>
  </sheetData>
  <sheetProtection selectLockedCells="1" selectUnlockedCells="1"/>
  <mergeCells count="51">
    <mergeCell ref="A68:C68"/>
    <mergeCell ref="D68:E68"/>
    <mergeCell ref="A69:C69"/>
    <mergeCell ref="D69:E69"/>
    <mergeCell ref="A9:A10"/>
    <mergeCell ref="A18:A19"/>
    <mergeCell ref="A24:A32"/>
    <mergeCell ref="A65:C65"/>
    <mergeCell ref="D65:E65"/>
    <mergeCell ref="A66:C66"/>
    <mergeCell ref="D66:E66"/>
    <mergeCell ref="A67:C67"/>
    <mergeCell ref="D67:E67"/>
    <mergeCell ref="A62:C62"/>
    <mergeCell ref="D62:E62"/>
    <mergeCell ref="A63:C63"/>
    <mergeCell ref="D63:E63"/>
    <mergeCell ref="A64:C64"/>
    <mergeCell ref="D64:E64"/>
    <mergeCell ref="A59:C59"/>
    <mergeCell ref="D59:E59"/>
    <mergeCell ref="A60:C60"/>
    <mergeCell ref="D60:E60"/>
    <mergeCell ref="A61:C61"/>
    <mergeCell ref="D61:E61"/>
    <mergeCell ref="D45:D46"/>
    <mergeCell ref="F45:F46"/>
    <mergeCell ref="A58:C58"/>
    <mergeCell ref="D58:E58"/>
    <mergeCell ref="A55:C55"/>
    <mergeCell ref="D55:E55"/>
    <mergeCell ref="A56:C56"/>
    <mergeCell ref="D56:E56"/>
    <mergeCell ref="A57:C57"/>
    <mergeCell ref="D57:E57"/>
    <mergeCell ref="G45:G46"/>
    <mergeCell ref="A1:H1"/>
    <mergeCell ref="A3:B4"/>
    <mergeCell ref="C3:C4"/>
    <mergeCell ref="D3:D4"/>
    <mergeCell ref="E3:E4"/>
    <mergeCell ref="F3:F4"/>
    <mergeCell ref="G3:G4"/>
    <mergeCell ref="H3:H4"/>
    <mergeCell ref="A2:B2"/>
    <mergeCell ref="C2:D2"/>
    <mergeCell ref="H45:H46"/>
    <mergeCell ref="E45:E46"/>
    <mergeCell ref="A44:B44"/>
    <mergeCell ref="A45:B46"/>
    <mergeCell ref="C45:C46"/>
  </mergeCells>
  <pageMargins left="0.7" right="0.7" top="0.75" bottom="0.75" header="0.3" footer="0.3"/>
  <pageSetup scale="70" orientation="landscape" r:id="rId1"/>
  <rowBreaks count="2" manualBreakCount="2">
    <brk id="43" max="16383" man="1"/>
    <brk id="5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S149"/>
  <sheetViews>
    <sheetView showGridLines="0" topLeftCell="A43" zoomScaleNormal="100" zoomScaleSheetLayoutView="100" workbookViewId="0">
      <selection activeCell="E11" sqref="E11"/>
    </sheetView>
  </sheetViews>
  <sheetFormatPr defaultRowHeight="12.75" x14ac:dyDescent="0.2"/>
  <cols>
    <col min="1" max="1" width="24.85546875" bestFit="1" customWidth="1"/>
    <col min="2" max="2" width="42.85546875" customWidth="1"/>
    <col min="3" max="3" width="19.7109375" bestFit="1" customWidth="1"/>
    <col min="4" max="4" width="25" style="2" customWidth="1"/>
    <col min="5" max="5" width="16.28515625" bestFit="1" customWidth="1"/>
    <col min="6" max="7" width="16.28515625" customWidth="1"/>
    <col min="8" max="8" width="16.7109375" style="6" customWidth="1"/>
    <col min="9" max="45" width="9" style="6"/>
  </cols>
  <sheetData>
    <row r="1" spans="1:45" s="3" customFormat="1" ht="20.25" x14ac:dyDescent="0.2">
      <c r="A1" s="473" t="s">
        <v>325</v>
      </c>
      <c r="B1" s="473"/>
      <c r="C1" s="473"/>
      <c r="D1" s="473"/>
      <c r="E1" s="473"/>
      <c r="F1" s="473"/>
      <c r="G1" s="473"/>
      <c r="H1" s="473"/>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pans="1:45" s="3" customFormat="1" ht="20.25" x14ac:dyDescent="0.2">
      <c r="A2" s="52" t="s">
        <v>326</v>
      </c>
      <c r="B2" s="53"/>
      <c r="C2" s="464" t="s">
        <v>268</v>
      </c>
      <c r="D2" s="465"/>
      <c r="E2" s="54"/>
      <c r="F2" s="71"/>
      <c r="G2" s="71"/>
      <c r="H2" s="71"/>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row>
    <row r="3" spans="1:45" s="4" customFormat="1" ht="13.15" customHeight="1" x14ac:dyDescent="0.2">
      <c r="A3" s="469" t="s">
        <v>327</v>
      </c>
      <c r="B3" s="470"/>
      <c r="C3" s="489" t="s">
        <v>270</v>
      </c>
      <c r="D3" s="489" t="s">
        <v>271</v>
      </c>
      <c r="E3" s="478" t="s">
        <v>119</v>
      </c>
      <c r="F3" s="480" t="s">
        <v>272</v>
      </c>
      <c r="G3" s="480" t="s">
        <v>273</v>
      </c>
      <c r="H3" s="480" t="s">
        <v>274</v>
      </c>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18" customFormat="1" ht="27" customHeight="1" x14ac:dyDescent="0.2">
      <c r="A4" s="471"/>
      <c r="B4" s="472"/>
      <c r="C4" s="475"/>
      <c r="D4" s="475"/>
      <c r="E4" s="479"/>
      <c r="F4" s="479"/>
      <c r="G4" s="479"/>
      <c r="H4" s="479"/>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s="18" customFormat="1" ht="15" x14ac:dyDescent="0.25">
      <c r="A5" s="37"/>
      <c r="B5" s="38"/>
      <c r="C5" s="39"/>
      <c r="D5" s="39"/>
      <c r="E5" s="40">
        <v>150</v>
      </c>
      <c r="F5" s="76">
        <v>10000</v>
      </c>
      <c r="G5" s="77">
        <v>0</v>
      </c>
      <c r="H5" s="79">
        <v>10000</v>
      </c>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s="18" customFormat="1" ht="25.5" x14ac:dyDescent="0.2">
      <c r="A6" s="30" t="s">
        <v>328</v>
      </c>
      <c r="B6" s="49" t="s">
        <v>261</v>
      </c>
      <c r="C6" s="5"/>
      <c r="D6" s="5"/>
      <c r="E6" s="41"/>
      <c r="F6" s="41"/>
      <c r="G6" s="41"/>
      <c r="H6" s="42"/>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s="18" customFormat="1" x14ac:dyDescent="0.2">
      <c r="A7" s="30" t="s">
        <v>39</v>
      </c>
      <c r="B7" s="31" t="s">
        <v>40</v>
      </c>
      <c r="C7" s="5"/>
      <c r="D7" s="5"/>
      <c r="E7" s="41"/>
      <c r="F7" s="41"/>
      <c r="G7" s="41"/>
      <c r="H7" s="42"/>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s="18" customFormat="1" x14ac:dyDescent="0.2">
      <c r="A8" s="30" t="s">
        <v>42</v>
      </c>
      <c r="B8" s="32" t="s">
        <v>329</v>
      </c>
      <c r="C8" s="5"/>
      <c r="D8" s="5"/>
      <c r="E8" s="41"/>
      <c r="F8" s="41"/>
      <c r="G8" s="41"/>
      <c r="H8" s="42"/>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s="18" customFormat="1" x14ac:dyDescent="0.2">
      <c r="A9" s="30" t="s">
        <v>47</v>
      </c>
      <c r="B9" s="31" t="s">
        <v>276</v>
      </c>
      <c r="C9" s="5"/>
      <c r="D9" s="5"/>
      <c r="E9" s="41"/>
      <c r="F9" s="41"/>
      <c r="G9" s="41"/>
      <c r="H9" s="42"/>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s="18" customFormat="1" x14ac:dyDescent="0.2">
      <c r="A10" s="30" t="s">
        <v>52</v>
      </c>
      <c r="B10" s="31" t="s">
        <v>172</v>
      </c>
      <c r="C10" s="5"/>
      <c r="D10" s="5"/>
      <c r="E10" s="41"/>
      <c r="F10" s="41"/>
      <c r="G10" s="41"/>
      <c r="H10" s="42"/>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s="18" customFormat="1" x14ac:dyDescent="0.2">
      <c r="A11" s="30" t="s">
        <v>173</v>
      </c>
      <c r="B11" s="31" t="s">
        <v>174</v>
      </c>
      <c r="C11" s="5"/>
      <c r="D11" s="5"/>
      <c r="E11" s="41"/>
      <c r="F11" s="41"/>
      <c r="G11" s="41"/>
      <c r="H11" s="42"/>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s="18" customFormat="1" x14ac:dyDescent="0.2">
      <c r="A12" s="30" t="s">
        <v>54</v>
      </c>
      <c r="B12" s="31" t="s">
        <v>175</v>
      </c>
      <c r="C12" s="5"/>
      <c r="D12" s="5"/>
      <c r="E12" s="41"/>
      <c r="F12" s="41"/>
      <c r="G12" s="41"/>
      <c r="H12" s="42"/>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s="18" customFormat="1" x14ac:dyDescent="0.2">
      <c r="A13" s="30" t="s">
        <v>56</v>
      </c>
      <c r="B13" s="31" t="s">
        <v>59</v>
      </c>
      <c r="C13" s="5"/>
      <c r="D13" s="5"/>
      <c r="E13" s="41"/>
      <c r="F13" s="41"/>
      <c r="G13" s="41"/>
      <c r="H13" s="42"/>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5" s="18" customFormat="1" x14ac:dyDescent="0.2">
      <c r="A14" s="30" t="s">
        <v>60</v>
      </c>
      <c r="B14" s="31" t="s">
        <v>176</v>
      </c>
      <c r="C14" s="5"/>
      <c r="D14" s="5"/>
      <c r="E14" s="41"/>
      <c r="F14" s="41"/>
      <c r="G14" s="41"/>
      <c r="H14" s="42"/>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5" s="18" customFormat="1" x14ac:dyDescent="0.2">
      <c r="A15" s="30" t="s">
        <v>63</v>
      </c>
      <c r="B15" s="31" t="s">
        <v>330</v>
      </c>
      <c r="C15" s="5"/>
      <c r="D15" s="5"/>
      <c r="E15" s="41"/>
      <c r="F15" s="41"/>
      <c r="G15" s="41"/>
      <c r="H15" s="42"/>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5" s="18" customFormat="1" x14ac:dyDescent="0.2">
      <c r="A16" s="30" t="s">
        <v>70</v>
      </c>
      <c r="B16" s="50" t="s">
        <v>331</v>
      </c>
      <c r="C16" s="5"/>
      <c r="D16" s="5"/>
      <c r="E16" s="41"/>
      <c r="F16" s="41"/>
      <c r="G16" s="41"/>
      <c r="H16" s="42"/>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s="18" customFormat="1" x14ac:dyDescent="0.2">
      <c r="A17" s="30" t="s">
        <v>181</v>
      </c>
      <c r="B17" s="47" t="s">
        <v>332</v>
      </c>
      <c r="C17" s="5"/>
      <c r="D17" s="5"/>
      <c r="E17" s="41"/>
      <c r="F17" s="41"/>
      <c r="G17" s="41"/>
      <c r="H17" s="42"/>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s="18" customFormat="1" x14ac:dyDescent="0.2">
      <c r="A18" s="30" t="s">
        <v>183</v>
      </c>
      <c r="B18" s="50" t="s">
        <v>184</v>
      </c>
      <c r="C18" s="5"/>
      <c r="D18" s="5"/>
      <c r="E18" s="41"/>
      <c r="F18" s="41"/>
      <c r="G18" s="41"/>
      <c r="H18" s="4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s="18" customFormat="1" ht="25.5" x14ac:dyDescent="0.2">
      <c r="A19" s="30" t="s">
        <v>185</v>
      </c>
      <c r="B19" s="31" t="s">
        <v>333</v>
      </c>
      <c r="C19" s="5"/>
      <c r="D19" s="5"/>
      <c r="E19" s="41"/>
      <c r="F19" s="41"/>
      <c r="G19" s="41"/>
      <c r="H19" s="4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s="18" customFormat="1" x14ac:dyDescent="0.2">
      <c r="A20" s="30" t="s">
        <v>187</v>
      </c>
      <c r="B20" s="31" t="s">
        <v>189</v>
      </c>
      <c r="C20" s="5"/>
      <c r="D20" s="5"/>
      <c r="E20" s="41"/>
      <c r="F20" s="41"/>
      <c r="G20" s="41"/>
      <c r="H20" s="42"/>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s="18" customFormat="1" ht="25.5" x14ac:dyDescent="0.2">
      <c r="A21" s="30" t="s">
        <v>87</v>
      </c>
      <c r="B21" s="31" t="s">
        <v>190</v>
      </c>
      <c r="C21" s="5"/>
      <c r="D21" s="5"/>
      <c r="E21" s="41"/>
      <c r="F21" s="41"/>
      <c r="G21" s="41"/>
      <c r="H21" s="4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s="18" customFormat="1" ht="25.5" x14ac:dyDescent="0.2">
      <c r="A22" s="30"/>
      <c r="B22" s="31" t="s">
        <v>191</v>
      </c>
      <c r="C22" s="5"/>
      <c r="D22" s="5"/>
      <c r="E22" s="41"/>
      <c r="F22" s="41"/>
      <c r="G22" s="41"/>
      <c r="H22" s="42"/>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s="18" customFormat="1" ht="25.5" x14ac:dyDescent="0.2">
      <c r="A23" s="30"/>
      <c r="B23" s="31" t="s">
        <v>192</v>
      </c>
      <c r="C23" s="5"/>
      <c r="D23" s="5"/>
      <c r="E23" s="41"/>
      <c r="F23" s="41"/>
      <c r="G23" s="41"/>
      <c r="H23" s="42"/>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s="18" customFormat="1" x14ac:dyDescent="0.2">
      <c r="A24" s="30" t="s">
        <v>94</v>
      </c>
      <c r="B24" s="31" t="s">
        <v>193</v>
      </c>
      <c r="C24" s="5"/>
      <c r="D24" s="5"/>
      <c r="E24" s="41"/>
      <c r="F24" s="41"/>
      <c r="G24" s="41"/>
      <c r="H24" s="42"/>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s="18" customFormat="1" ht="25.5" x14ac:dyDescent="0.2">
      <c r="A25" s="30" t="s">
        <v>96</v>
      </c>
      <c r="B25" s="31" t="s">
        <v>287</v>
      </c>
      <c r="C25" s="5"/>
      <c r="D25" s="5"/>
      <c r="E25" s="41"/>
      <c r="F25" s="41"/>
      <c r="G25" s="41"/>
      <c r="H25" s="42"/>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s="18" customFormat="1" x14ac:dyDescent="0.2">
      <c r="A26" s="30" t="s">
        <v>98</v>
      </c>
      <c r="B26" s="31" t="s">
        <v>99</v>
      </c>
      <c r="C26" s="5"/>
      <c r="D26" s="5"/>
      <c r="E26" s="41"/>
      <c r="F26" s="41"/>
      <c r="G26" s="41"/>
      <c r="H26" s="42"/>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s="18" customFormat="1" ht="25.5" x14ac:dyDescent="0.2">
      <c r="A27" s="30" t="s">
        <v>72</v>
      </c>
      <c r="B27" s="31" t="s">
        <v>334</v>
      </c>
      <c r="C27" s="5"/>
      <c r="D27" s="5"/>
      <c r="E27" s="41"/>
      <c r="F27" s="41"/>
      <c r="G27" s="41"/>
      <c r="H27" s="42"/>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s="18" customFormat="1" x14ac:dyDescent="0.2">
      <c r="A28" s="30"/>
      <c r="B28" s="31" t="s">
        <v>196</v>
      </c>
      <c r="C28" s="5"/>
      <c r="D28" s="5"/>
      <c r="E28" s="41"/>
      <c r="F28" s="41"/>
      <c r="G28" s="41"/>
      <c r="H28" s="4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s="18" customFormat="1" x14ac:dyDescent="0.2">
      <c r="A29" s="30"/>
      <c r="B29" s="31" t="s">
        <v>335</v>
      </c>
      <c r="C29" s="5"/>
      <c r="D29" s="5"/>
      <c r="E29" s="41"/>
      <c r="F29" s="41"/>
      <c r="G29" s="41"/>
      <c r="H29" s="42"/>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s="18" customFormat="1" ht="51" x14ac:dyDescent="0.2">
      <c r="A30" s="30" t="s">
        <v>199</v>
      </c>
      <c r="B30" s="31" t="s">
        <v>336</v>
      </c>
      <c r="C30" s="5"/>
      <c r="D30" s="5"/>
      <c r="E30" s="41"/>
      <c r="F30" s="41"/>
      <c r="G30" s="41"/>
      <c r="H30" s="42"/>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s="18" customFormat="1" x14ac:dyDescent="0.2">
      <c r="A31" s="30"/>
      <c r="B31" s="31"/>
      <c r="C31" s="5"/>
      <c r="D31" s="5"/>
      <c r="E31" s="41"/>
      <c r="F31" s="41"/>
      <c r="G31" s="41"/>
      <c r="H31" s="42"/>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s="18" customFormat="1" ht="25.5" x14ac:dyDescent="0.2">
      <c r="A32" s="30" t="s">
        <v>83</v>
      </c>
      <c r="B32" s="31" t="s">
        <v>201</v>
      </c>
      <c r="C32" s="5"/>
      <c r="D32" s="5"/>
      <c r="E32" s="41"/>
      <c r="F32" s="41"/>
      <c r="G32" s="41"/>
      <c r="H32" s="4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s="18" customFormat="1" ht="25.5" x14ac:dyDescent="0.2">
      <c r="A33" s="30" t="s">
        <v>202</v>
      </c>
      <c r="B33" s="31" t="s">
        <v>203</v>
      </c>
      <c r="C33" s="5"/>
      <c r="D33" s="5"/>
      <c r="E33" s="41"/>
      <c r="F33" s="41"/>
      <c r="G33" s="41"/>
      <c r="H33" s="42"/>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s="18" customFormat="1" x14ac:dyDescent="0.2">
      <c r="A34" s="30" t="s">
        <v>85</v>
      </c>
      <c r="B34" s="34" t="s">
        <v>204</v>
      </c>
      <c r="C34" s="5"/>
      <c r="D34" s="5"/>
      <c r="E34" s="41"/>
      <c r="F34" s="41"/>
      <c r="G34" s="41"/>
      <c r="H34" s="42"/>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s="18" customFormat="1" x14ac:dyDescent="0.2">
      <c r="A35" s="30" t="s">
        <v>205</v>
      </c>
      <c r="B35" s="31" t="s">
        <v>337</v>
      </c>
      <c r="C35" s="5"/>
      <c r="D35" s="5"/>
      <c r="E35" s="41"/>
      <c r="F35" s="41"/>
      <c r="G35" s="41"/>
      <c r="H35" s="42"/>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s="18" customFormat="1" x14ac:dyDescent="0.2">
      <c r="A36" s="30" t="s">
        <v>102</v>
      </c>
      <c r="B36" s="31" t="s">
        <v>207</v>
      </c>
      <c r="C36" s="5"/>
      <c r="D36" s="5"/>
      <c r="E36" s="41"/>
      <c r="F36" s="41"/>
      <c r="G36" s="41"/>
      <c r="H36" s="42"/>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s="18" customFormat="1" x14ac:dyDescent="0.2">
      <c r="A37" s="30" t="s">
        <v>108</v>
      </c>
      <c r="B37" s="31" t="s">
        <v>338</v>
      </c>
      <c r="C37" s="5"/>
      <c r="D37" s="5"/>
      <c r="E37" s="41"/>
      <c r="F37" s="41"/>
      <c r="G37" s="41"/>
      <c r="H37" s="42"/>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s="18" customFormat="1" x14ac:dyDescent="0.2">
      <c r="A38" s="30" t="s">
        <v>104</v>
      </c>
      <c r="B38" s="31" t="s">
        <v>306</v>
      </c>
      <c r="C38" s="5"/>
      <c r="D38" s="5"/>
      <c r="E38" s="41"/>
      <c r="F38" s="41"/>
      <c r="G38" s="41"/>
      <c r="H38" s="42"/>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s="18" customFormat="1" ht="25.5" x14ac:dyDescent="0.2">
      <c r="A39" s="30" t="s">
        <v>106</v>
      </c>
      <c r="B39" s="33" t="s">
        <v>107</v>
      </c>
      <c r="C39" s="5"/>
      <c r="D39" s="5"/>
      <c r="E39" s="41"/>
      <c r="F39" s="41"/>
      <c r="G39" s="41"/>
      <c r="H39" s="42"/>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s="18" customFormat="1" x14ac:dyDescent="0.2">
      <c r="A40" s="51" t="s">
        <v>110</v>
      </c>
      <c r="B40" s="36" t="s">
        <v>111</v>
      </c>
      <c r="C40" s="5"/>
      <c r="D40" s="5"/>
      <c r="E40" s="41"/>
      <c r="F40" s="41"/>
      <c r="G40" s="41"/>
      <c r="H40" s="42"/>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row>
    <row r="41" spans="1:45" s="1" customFormat="1" x14ac:dyDescent="0.2">
      <c r="A41" s="9"/>
      <c r="B41" s="9"/>
      <c r="C41" s="9"/>
      <c r="D41" s="9"/>
      <c r="E41" s="19"/>
      <c r="F41" s="41"/>
      <c r="G41" s="41"/>
      <c r="H41" s="42"/>
    </row>
    <row r="42" spans="1:45" s="21" customFormat="1" x14ac:dyDescent="0.2">
      <c r="A42" s="9" t="s">
        <v>290</v>
      </c>
      <c r="B42" s="9"/>
      <c r="C42" s="9"/>
      <c r="D42" s="9"/>
      <c r="E42" s="20"/>
      <c r="F42" s="41"/>
      <c r="G42" s="41"/>
      <c r="H42" s="42"/>
    </row>
    <row r="43" spans="1:45" s="3" customFormat="1" ht="13.15" customHeight="1" x14ac:dyDescent="0.2">
      <c r="A43" s="481" t="s">
        <v>339</v>
      </c>
      <c r="B43" s="481"/>
      <c r="C43" s="43"/>
      <c r="D43" s="43"/>
      <c r="E43" s="43"/>
      <c r="F43" s="43"/>
      <c r="G43" s="43"/>
      <c r="H43" s="44"/>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row>
    <row r="44" spans="1:45" s="4" customFormat="1" ht="13.15" customHeight="1" x14ac:dyDescent="0.2">
      <c r="A44" s="469" t="s">
        <v>292</v>
      </c>
      <c r="B44" s="470"/>
      <c r="C44" s="474" t="s">
        <v>270</v>
      </c>
      <c r="D44" s="474" t="s">
        <v>271</v>
      </c>
      <c r="E44" s="478" t="s">
        <v>119</v>
      </c>
      <c r="F44" s="66" t="s">
        <v>272</v>
      </c>
      <c r="G44" s="66" t="s">
        <v>273</v>
      </c>
      <c r="H44" s="67" t="s">
        <v>274</v>
      </c>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row>
    <row r="45" spans="1:45" s="4" customFormat="1" ht="28.5" customHeight="1" x14ac:dyDescent="0.2">
      <c r="A45" s="471"/>
      <c r="B45" s="472"/>
      <c r="C45" s="475"/>
      <c r="D45" s="475"/>
      <c r="E45" s="479"/>
      <c r="F45" s="68"/>
      <c r="G45" s="68"/>
      <c r="H45" s="66"/>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row>
    <row r="46" spans="1:45" s="23" customFormat="1" ht="12.75" customHeight="1" x14ac:dyDescent="0.2">
      <c r="A46" s="60" t="s">
        <v>232</v>
      </c>
      <c r="B46" s="61"/>
      <c r="C46" s="28"/>
      <c r="D46" s="29"/>
      <c r="E46" s="74">
        <v>1</v>
      </c>
      <c r="F46" s="69"/>
      <c r="G46" s="69"/>
      <c r="H46" s="69"/>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row>
    <row r="47" spans="1:45" s="23" customFormat="1" ht="12.75" customHeight="1" x14ac:dyDescent="0.2">
      <c r="A47" s="60" t="s">
        <v>136</v>
      </c>
      <c r="B47" s="61"/>
      <c r="C47" s="28"/>
      <c r="D47" s="29"/>
      <c r="E47" s="74">
        <v>1</v>
      </c>
      <c r="F47" s="69"/>
      <c r="G47" s="69"/>
      <c r="H47" s="69"/>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row>
    <row r="48" spans="1:45" s="23" customFormat="1" x14ac:dyDescent="0.2">
      <c r="A48" s="60" t="s">
        <v>340</v>
      </c>
      <c r="B48" s="61"/>
      <c r="C48" s="28"/>
      <c r="D48" s="29" t="s">
        <v>341</v>
      </c>
      <c r="E48" s="74">
        <v>1</v>
      </c>
      <c r="F48" s="69"/>
      <c r="G48" s="69"/>
      <c r="H48" s="69"/>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row>
    <row r="49" spans="1:45" s="23" customFormat="1" x14ac:dyDescent="0.2">
      <c r="A49" s="60" t="s">
        <v>342</v>
      </c>
      <c r="B49" s="61"/>
      <c r="C49" s="28"/>
      <c r="D49" s="29" t="s">
        <v>341</v>
      </c>
      <c r="E49" s="74">
        <v>1</v>
      </c>
      <c r="F49" s="69"/>
      <c r="G49" s="69"/>
      <c r="H49" s="69"/>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row>
    <row r="50" spans="1:45" s="23" customFormat="1" ht="12.75" customHeight="1" x14ac:dyDescent="0.2">
      <c r="A50" s="60" t="s">
        <v>220</v>
      </c>
      <c r="B50" s="61"/>
      <c r="C50" s="28"/>
      <c r="D50" s="29" t="s">
        <v>341</v>
      </c>
      <c r="E50" s="74">
        <v>1</v>
      </c>
      <c r="F50" s="69"/>
      <c r="G50" s="69"/>
      <c r="H50" s="69"/>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row>
    <row r="51" spans="1:45" s="23" customFormat="1" x14ac:dyDescent="0.2">
      <c r="A51" s="60" t="s">
        <v>343</v>
      </c>
      <c r="B51" s="61"/>
      <c r="C51" s="28"/>
      <c r="D51" s="29" t="s">
        <v>341</v>
      </c>
      <c r="E51" s="74">
        <v>1</v>
      </c>
      <c r="F51" s="69"/>
      <c r="G51" s="69"/>
      <c r="H51" s="69"/>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row>
    <row r="52" spans="1:45" s="23" customFormat="1" ht="12.75" customHeight="1" x14ac:dyDescent="0.2">
      <c r="A52" s="60" t="s">
        <v>344</v>
      </c>
      <c r="B52" s="61"/>
      <c r="C52" s="28"/>
      <c r="D52" s="29" t="s">
        <v>341</v>
      </c>
      <c r="E52" s="74">
        <v>1</v>
      </c>
      <c r="F52" s="69"/>
      <c r="G52" s="69"/>
      <c r="H52" s="69"/>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row>
    <row r="53" spans="1:45" s="23" customFormat="1" ht="12.75" customHeight="1" x14ac:dyDescent="0.2">
      <c r="A53" s="60" t="s">
        <v>345</v>
      </c>
      <c r="B53" s="61"/>
      <c r="C53" s="29"/>
      <c r="D53" s="28"/>
      <c r="E53" s="74">
        <v>1</v>
      </c>
      <c r="F53" s="69"/>
      <c r="G53" s="69"/>
      <c r="H53" s="69"/>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row>
    <row r="54" spans="1:45" s="23" customFormat="1" ht="12.75" customHeight="1" x14ac:dyDescent="0.2">
      <c r="A54" s="60" t="s">
        <v>346</v>
      </c>
      <c r="B54" s="61"/>
      <c r="C54" s="29"/>
      <c r="D54" s="28"/>
      <c r="E54" s="74">
        <v>1</v>
      </c>
      <c r="F54" s="69"/>
      <c r="G54" s="69"/>
      <c r="H54" s="69"/>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row>
    <row r="55" spans="1:45" s="23" customFormat="1" x14ac:dyDescent="0.2">
      <c r="A55" s="490" t="s">
        <v>233</v>
      </c>
      <c r="B55" s="491"/>
      <c r="C55" s="29"/>
      <c r="D55" s="28"/>
      <c r="E55" s="74">
        <v>1</v>
      </c>
      <c r="F55" s="69"/>
      <c r="G55" s="69"/>
      <c r="H55" s="75"/>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row>
    <row r="56" spans="1:45" s="23" customFormat="1" x14ac:dyDescent="0.2">
      <c r="A56" s="60" t="s">
        <v>234</v>
      </c>
      <c r="B56" s="61"/>
      <c r="C56" s="29"/>
      <c r="D56" s="28"/>
      <c r="E56" s="74">
        <v>1</v>
      </c>
      <c r="F56" s="69"/>
      <c r="G56" s="69"/>
      <c r="H56" s="75"/>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row>
    <row r="57" spans="1:45" s="25" customFormat="1" x14ac:dyDescent="0.2">
      <c r="A57" s="60" t="s">
        <v>235</v>
      </c>
      <c r="B57" s="61"/>
      <c r="C57" s="29"/>
      <c r="D57" s="95"/>
      <c r="E57" s="28">
        <v>1</v>
      </c>
      <c r="F57" s="69"/>
      <c r="G57" s="69"/>
      <c r="H57" s="75"/>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row>
    <row r="58" spans="1:45" s="25" customFormat="1" x14ac:dyDescent="0.2">
      <c r="A58" s="60" t="s">
        <v>156</v>
      </c>
      <c r="B58" s="61"/>
      <c r="C58" s="29"/>
      <c r="D58" s="95"/>
      <c r="E58" s="28">
        <v>1</v>
      </c>
      <c r="F58" s="69"/>
      <c r="G58" s="69"/>
      <c r="H58" s="75"/>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row>
    <row r="59" spans="1:45" s="25" customFormat="1" x14ac:dyDescent="0.2">
      <c r="A59" s="60" t="s">
        <v>236</v>
      </c>
      <c r="B59" s="61"/>
      <c r="C59" s="29"/>
      <c r="D59" s="95"/>
      <c r="E59" s="28">
        <v>1</v>
      </c>
      <c r="F59" s="69"/>
      <c r="G59" s="69"/>
      <c r="H59" s="75"/>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row>
    <row r="60" spans="1:45" s="25" customFormat="1" x14ac:dyDescent="0.2">
      <c r="A60" s="60" t="s">
        <v>347</v>
      </c>
      <c r="B60" s="61"/>
      <c r="C60" s="28"/>
      <c r="D60" s="95"/>
      <c r="E60" s="28">
        <v>1</v>
      </c>
      <c r="F60" s="69"/>
      <c r="G60" s="69"/>
      <c r="H60" s="75"/>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row>
    <row r="61" spans="1:45" s="25" customFormat="1" x14ac:dyDescent="0.2">
      <c r="A61" s="490" t="s">
        <v>237</v>
      </c>
      <c r="B61" s="491"/>
      <c r="C61" s="28"/>
      <c r="D61" s="95"/>
      <c r="E61" s="28">
        <v>1</v>
      </c>
      <c r="F61" s="69"/>
      <c r="G61" s="69"/>
      <c r="H61" s="75"/>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row>
    <row r="62" spans="1:45" s="25" customFormat="1" x14ac:dyDescent="0.2">
      <c r="A62" s="60" t="s">
        <v>238</v>
      </c>
      <c r="B62" s="61"/>
      <c r="C62" s="28"/>
      <c r="D62" s="28"/>
      <c r="E62" s="28">
        <v>1</v>
      </c>
      <c r="F62" s="69"/>
      <c r="G62" s="69"/>
      <c r="H62" s="75"/>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row>
    <row r="63" spans="1:45" s="25" customFormat="1" x14ac:dyDescent="0.2">
      <c r="A63" s="23"/>
      <c r="B63" s="23"/>
      <c r="C63" s="23"/>
      <c r="D63" s="466"/>
      <c r="E63" s="466"/>
      <c r="F63" s="23"/>
      <c r="G63" s="23"/>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row>
    <row r="64" spans="1:45" s="25" customFormat="1" x14ac:dyDescent="0.2">
      <c r="A64" s="23"/>
      <c r="B64" s="23"/>
      <c r="C64" s="23"/>
      <c r="D64" s="466"/>
      <c r="E64" s="466"/>
      <c r="F64" s="23"/>
      <c r="G64" s="23"/>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row>
    <row r="65" spans="1:45" s="25" customFormat="1" x14ac:dyDescent="0.2">
      <c r="A65" s="23"/>
      <c r="B65" s="23"/>
      <c r="C65" s="23"/>
      <c r="D65" s="466"/>
      <c r="E65" s="466"/>
      <c r="F65" s="23"/>
      <c r="G65" s="23"/>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row>
    <row r="66" spans="1:45" s="25" customFormat="1" x14ac:dyDescent="0.2">
      <c r="A66" s="23"/>
      <c r="B66" s="23"/>
      <c r="C66" s="23"/>
      <c r="D66" s="466"/>
      <c r="E66" s="466"/>
      <c r="F66" s="23"/>
      <c r="G66" s="23"/>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row>
    <row r="67" spans="1:45" s="25" customFormat="1" x14ac:dyDescent="0.2">
      <c r="A67" s="23"/>
      <c r="B67" s="23"/>
      <c r="C67" s="23"/>
      <c r="D67" s="466"/>
      <c r="E67" s="466"/>
      <c r="F67" s="23"/>
      <c r="G67" s="23"/>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row>
    <row r="68" spans="1:45" s="25" customFormat="1" x14ac:dyDescent="0.2">
      <c r="A68" s="23"/>
      <c r="B68" s="23"/>
      <c r="C68" s="23"/>
      <c r="D68" s="466"/>
      <c r="E68" s="466"/>
      <c r="F68" s="23"/>
      <c r="G68" s="23"/>
      <c r="H68" s="26"/>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row>
    <row r="69" spans="1:45" s="25" customFormat="1" x14ac:dyDescent="0.2">
      <c r="A69" s="23"/>
      <c r="B69" s="23"/>
      <c r="C69" s="23"/>
      <c r="D69" s="466"/>
      <c r="E69" s="466"/>
      <c r="F69" s="23"/>
      <c r="G69" s="23"/>
      <c r="H69" s="26"/>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row>
    <row r="70" spans="1:45" s="27" customFormat="1" x14ac:dyDescent="0.2">
      <c r="A70" s="23"/>
      <c r="B70" s="23"/>
      <c r="C70" s="23"/>
      <c r="D70" s="466"/>
      <c r="E70" s="466"/>
      <c r="F70" s="6"/>
      <c r="G70" s="6"/>
      <c r="H70" s="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row>
    <row r="71" spans="1:45" s="27" customFormat="1" x14ac:dyDescent="0.2">
      <c r="A71" s="23"/>
      <c r="B71" s="23"/>
      <c r="C71" s="23"/>
      <c r="D71" s="466"/>
      <c r="E71" s="466"/>
      <c r="F71" s="6"/>
      <c r="G71" s="6"/>
      <c r="H71" s="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row>
    <row r="72" spans="1:45" s="6" customFormat="1" x14ac:dyDescent="0.2">
      <c r="D72" s="10"/>
    </row>
    <row r="73" spans="1:45" s="6" customFormat="1" x14ac:dyDescent="0.2">
      <c r="D73" s="10"/>
    </row>
    <row r="74" spans="1:45" s="6" customFormat="1" x14ac:dyDescent="0.2">
      <c r="D74" s="10"/>
    </row>
    <row r="75" spans="1:45" s="6" customFormat="1" x14ac:dyDescent="0.2">
      <c r="D75" s="10"/>
    </row>
    <row r="76" spans="1:45" s="6" customFormat="1" x14ac:dyDescent="0.2">
      <c r="D76" s="10"/>
    </row>
    <row r="77" spans="1:45" s="6" customFormat="1" x14ac:dyDescent="0.2">
      <c r="D77" s="10"/>
    </row>
    <row r="78" spans="1:45" s="6" customFormat="1" x14ac:dyDescent="0.2">
      <c r="D78" s="10"/>
    </row>
    <row r="79" spans="1:45" s="6" customFormat="1" x14ac:dyDescent="0.2">
      <c r="D79" s="10"/>
    </row>
    <row r="80" spans="1:45" s="6" customFormat="1" x14ac:dyDescent="0.2">
      <c r="D80" s="10"/>
    </row>
    <row r="81" spans="4:4" s="6" customFormat="1" x14ac:dyDescent="0.2">
      <c r="D81" s="10"/>
    </row>
    <row r="82" spans="4:4" s="6" customFormat="1" x14ac:dyDescent="0.2">
      <c r="D82" s="10"/>
    </row>
    <row r="83" spans="4:4" s="6" customFormat="1" x14ac:dyDescent="0.2">
      <c r="D83" s="10"/>
    </row>
    <row r="84" spans="4:4" s="6" customFormat="1" x14ac:dyDescent="0.2">
      <c r="D84" s="10"/>
    </row>
    <row r="85" spans="4:4" s="6" customFormat="1" x14ac:dyDescent="0.2">
      <c r="D85" s="10"/>
    </row>
    <row r="86" spans="4:4" s="6" customFormat="1" x14ac:dyDescent="0.2">
      <c r="D86" s="10"/>
    </row>
    <row r="87" spans="4:4" s="6" customFormat="1" x14ac:dyDescent="0.2">
      <c r="D87" s="10"/>
    </row>
    <row r="88" spans="4:4" s="6" customFormat="1" x14ac:dyDescent="0.2">
      <c r="D88" s="10"/>
    </row>
    <row r="89" spans="4:4" s="6" customFormat="1" x14ac:dyDescent="0.2">
      <c r="D89" s="10"/>
    </row>
    <row r="90" spans="4:4" s="6" customFormat="1" x14ac:dyDescent="0.2">
      <c r="D90" s="10"/>
    </row>
    <row r="91" spans="4:4" s="6" customFormat="1" x14ac:dyDescent="0.2">
      <c r="D91" s="10"/>
    </row>
    <row r="92" spans="4:4" s="6" customFormat="1" x14ac:dyDescent="0.2">
      <c r="D92" s="10"/>
    </row>
    <row r="93" spans="4:4" s="6" customFormat="1" x14ac:dyDescent="0.2">
      <c r="D93" s="10"/>
    </row>
    <row r="94" spans="4:4" s="6" customFormat="1" x14ac:dyDescent="0.2">
      <c r="D94" s="10"/>
    </row>
    <row r="95" spans="4:4" s="6" customFormat="1" x14ac:dyDescent="0.2">
      <c r="D95" s="10"/>
    </row>
    <row r="96" spans="4:4" s="6" customFormat="1" x14ac:dyDescent="0.2">
      <c r="D96" s="10"/>
    </row>
    <row r="97" spans="1:7" s="6" customFormat="1" x14ac:dyDescent="0.2">
      <c r="D97" s="10"/>
    </row>
    <row r="98" spans="1:7" s="6" customFormat="1" x14ac:dyDescent="0.2">
      <c r="D98" s="10"/>
    </row>
    <row r="99" spans="1:7" s="6" customFormat="1" x14ac:dyDescent="0.2">
      <c r="D99" s="10"/>
      <c r="F99" s="1"/>
      <c r="G99" s="1"/>
    </row>
    <row r="100" spans="1:7" s="6" customFormat="1" x14ac:dyDescent="0.2">
      <c r="D100" s="10"/>
    </row>
    <row r="101" spans="1:7" s="6" customFormat="1" x14ac:dyDescent="0.2">
      <c r="A101" s="1"/>
      <c r="B101" s="1"/>
      <c r="C101" s="11"/>
      <c r="D101" s="12"/>
      <c r="E101" s="1"/>
    </row>
    <row r="102" spans="1:7" s="6" customFormat="1" x14ac:dyDescent="0.2">
      <c r="D102" s="10"/>
    </row>
    <row r="103" spans="1:7" s="6" customFormat="1" x14ac:dyDescent="0.2">
      <c r="D103" s="10"/>
    </row>
    <row r="104" spans="1:7" s="6" customFormat="1" x14ac:dyDescent="0.2">
      <c r="D104" s="10"/>
    </row>
    <row r="105" spans="1:7" s="6" customFormat="1" x14ac:dyDescent="0.2">
      <c r="D105" s="10"/>
    </row>
    <row r="106" spans="1:7" s="6" customFormat="1" x14ac:dyDescent="0.2">
      <c r="D106" s="10"/>
    </row>
    <row r="107" spans="1:7" s="6" customFormat="1" x14ac:dyDescent="0.2">
      <c r="D107" s="10"/>
    </row>
    <row r="108" spans="1:7" s="6" customFormat="1" x14ac:dyDescent="0.2">
      <c r="D108" s="10"/>
    </row>
    <row r="109" spans="1:7" s="6" customFormat="1" x14ac:dyDescent="0.2">
      <c r="D109" s="10"/>
    </row>
    <row r="110" spans="1:7" s="6" customFormat="1" x14ac:dyDescent="0.2">
      <c r="D110" s="10"/>
    </row>
    <row r="111" spans="1:7" s="6" customFormat="1" x14ac:dyDescent="0.2">
      <c r="D111" s="10"/>
    </row>
    <row r="112" spans="1:7" s="6" customFormat="1" x14ac:dyDescent="0.2">
      <c r="D112" s="10"/>
    </row>
    <row r="113" spans="4:4" s="6" customFormat="1" x14ac:dyDescent="0.2">
      <c r="D113" s="10"/>
    </row>
    <row r="114" spans="4:4" s="6" customFormat="1" x14ac:dyDescent="0.2">
      <c r="D114" s="10"/>
    </row>
    <row r="115" spans="4:4" s="6" customFormat="1" x14ac:dyDescent="0.2">
      <c r="D115" s="10"/>
    </row>
    <row r="116" spans="4:4" s="6" customFormat="1" x14ac:dyDescent="0.2">
      <c r="D116" s="10"/>
    </row>
    <row r="117" spans="4:4" s="6" customFormat="1" x14ac:dyDescent="0.2">
      <c r="D117" s="10"/>
    </row>
    <row r="118" spans="4:4" s="6" customFormat="1" x14ac:dyDescent="0.2">
      <c r="D118" s="10"/>
    </row>
    <row r="119" spans="4:4" s="6" customFormat="1" x14ac:dyDescent="0.2">
      <c r="D119" s="10"/>
    </row>
    <row r="120" spans="4:4" s="6" customFormat="1" x14ac:dyDescent="0.2">
      <c r="D120" s="10"/>
    </row>
    <row r="121" spans="4:4" s="6" customFormat="1" x14ac:dyDescent="0.2">
      <c r="D121" s="10"/>
    </row>
    <row r="122" spans="4:4" s="6" customFormat="1" x14ac:dyDescent="0.2">
      <c r="D122" s="10"/>
    </row>
    <row r="123" spans="4:4" s="6" customFormat="1" x14ac:dyDescent="0.2">
      <c r="D123" s="10"/>
    </row>
    <row r="124" spans="4:4" s="6" customFormat="1" x14ac:dyDescent="0.2">
      <c r="D124" s="10"/>
    </row>
    <row r="125" spans="4:4" s="6" customFormat="1" x14ac:dyDescent="0.2">
      <c r="D125" s="10"/>
    </row>
    <row r="126" spans="4:4" s="6" customFormat="1" x14ac:dyDescent="0.2">
      <c r="D126" s="10"/>
    </row>
    <row r="127" spans="4:4" s="6" customFormat="1" x14ac:dyDescent="0.2">
      <c r="D127" s="10"/>
    </row>
    <row r="128" spans="4:4" s="6" customFormat="1" x14ac:dyDescent="0.2">
      <c r="D128" s="10"/>
    </row>
    <row r="129" spans="1:7" s="6" customFormat="1" x14ac:dyDescent="0.2">
      <c r="D129" s="10"/>
    </row>
    <row r="130" spans="1:7" s="6" customFormat="1" x14ac:dyDescent="0.2">
      <c r="D130" s="10"/>
    </row>
    <row r="131" spans="1:7" s="6" customFormat="1" x14ac:dyDescent="0.2">
      <c r="D131" s="10"/>
    </row>
    <row r="132" spans="1:7" s="6" customFormat="1" x14ac:dyDescent="0.2">
      <c r="D132" s="10"/>
    </row>
    <row r="133" spans="1:7" s="6" customFormat="1" x14ac:dyDescent="0.2">
      <c r="D133" s="10"/>
      <c r="F133" s="1"/>
      <c r="G133" s="1"/>
    </row>
    <row r="134" spans="1:7" s="6" customFormat="1" x14ac:dyDescent="0.2">
      <c r="D134" s="10"/>
      <c r="F134" s="1"/>
      <c r="G134" s="1"/>
    </row>
    <row r="135" spans="1:7" s="6" customFormat="1" x14ac:dyDescent="0.2">
      <c r="A135" s="13"/>
      <c r="B135" s="13"/>
      <c r="C135" s="93"/>
      <c r="D135" s="94"/>
      <c r="E135" s="1"/>
      <c r="F135" s="1"/>
      <c r="G135" s="1"/>
    </row>
    <row r="136" spans="1:7" s="6" customFormat="1" x14ac:dyDescent="0.2">
      <c r="A136" s="1"/>
      <c r="B136" s="1"/>
      <c r="C136" s="14"/>
      <c r="D136" s="94"/>
      <c r="E136" s="1"/>
      <c r="F136" s="1"/>
      <c r="G136" s="1"/>
    </row>
    <row r="137" spans="1:7" s="6" customFormat="1" x14ac:dyDescent="0.2">
      <c r="A137" s="1"/>
      <c r="B137" s="1"/>
      <c r="C137" s="11"/>
      <c r="D137" s="12"/>
      <c r="E137" s="1"/>
      <c r="F137" s="1"/>
      <c r="G137" s="1"/>
    </row>
    <row r="138" spans="1:7" s="6" customFormat="1" x14ac:dyDescent="0.2">
      <c r="A138" s="1"/>
      <c r="B138" s="1"/>
      <c r="C138" s="11"/>
      <c r="D138" s="12"/>
      <c r="E138" s="1"/>
    </row>
    <row r="139" spans="1:7" s="6" customFormat="1" x14ac:dyDescent="0.2">
      <c r="A139" s="1"/>
      <c r="B139" s="1"/>
      <c r="C139" s="11"/>
      <c r="D139" s="12"/>
      <c r="E139" s="1"/>
    </row>
    <row r="140" spans="1:7" s="6" customFormat="1" ht="26.25" x14ac:dyDescent="0.4">
      <c r="A140" s="15"/>
      <c r="B140" s="15"/>
      <c r="D140" s="10"/>
    </row>
    <row r="141" spans="1:7" s="6" customFormat="1" x14ac:dyDescent="0.2">
      <c r="A141" s="16"/>
      <c r="B141" s="16"/>
      <c r="D141" s="10"/>
    </row>
    <row r="142" spans="1:7" s="6" customFormat="1" x14ac:dyDescent="0.2">
      <c r="A142" s="8"/>
      <c r="B142" s="8"/>
      <c r="D142" s="10"/>
    </row>
    <row r="143" spans="1:7" s="6" customFormat="1" x14ac:dyDescent="0.2">
      <c r="A143" s="1"/>
      <c r="B143" s="1"/>
      <c r="D143" s="10"/>
    </row>
    <row r="144" spans="1:7" s="6" customFormat="1" x14ac:dyDescent="0.2">
      <c r="A144" s="1"/>
      <c r="B144" s="1"/>
      <c r="D144" s="10"/>
    </row>
    <row r="145" spans="1:7" s="6" customFormat="1" x14ac:dyDescent="0.2">
      <c r="A145" s="1"/>
      <c r="B145" s="1"/>
      <c r="D145" s="10"/>
    </row>
    <row r="146" spans="1:7" s="6" customFormat="1" x14ac:dyDescent="0.2">
      <c r="A146" s="1"/>
      <c r="B146" s="1"/>
      <c r="D146" s="10"/>
    </row>
    <row r="147" spans="1:7" s="6" customFormat="1" x14ac:dyDescent="0.2">
      <c r="A147" s="1"/>
      <c r="B147" s="1"/>
      <c r="D147" s="10"/>
    </row>
    <row r="148" spans="1:7" s="6" customFormat="1" x14ac:dyDescent="0.2">
      <c r="A148" s="1"/>
      <c r="B148" s="1"/>
      <c r="D148" s="10"/>
      <c r="F148"/>
      <c r="G148"/>
    </row>
    <row r="149" spans="1:7" s="6" customFormat="1" x14ac:dyDescent="0.2">
      <c r="A149" s="1"/>
      <c r="B149" s="1"/>
      <c r="D149" s="10"/>
      <c r="F149"/>
      <c r="G149"/>
    </row>
  </sheetData>
  <sheetProtection selectLockedCells="1" selectUnlockedCells="1"/>
  <mergeCells count="25">
    <mergeCell ref="D70:E70"/>
    <mergeCell ref="D71:E71"/>
    <mergeCell ref="C2:D2"/>
    <mergeCell ref="D67:E67"/>
    <mergeCell ref="D68:E68"/>
    <mergeCell ref="D69:E69"/>
    <mergeCell ref="D64:E64"/>
    <mergeCell ref="D65:E65"/>
    <mergeCell ref="D66:E66"/>
    <mergeCell ref="D63:E63"/>
    <mergeCell ref="D44:D45"/>
    <mergeCell ref="E44:E45"/>
    <mergeCell ref="A61:B61"/>
    <mergeCell ref="A55:B55"/>
    <mergeCell ref="A43:B43"/>
    <mergeCell ref="A44:B45"/>
    <mergeCell ref="C44:C45"/>
    <mergeCell ref="A1:H1"/>
    <mergeCell ref="A3:B4"/>
    <mergeCell ref="C3:C4"/>
    <mergeCell ref="D3:D4"/>
    <mergeCell ref="E3:E4"/>
    <mergeCell ref="F3:F4"/>
    <mergeCell ref="G3:G4"/>
    <mergeCell ref="H3:H4"/>
  </mergeCells>
  <pageMargins left="0.7" right="0.7" top="0.75" bottom="0.75" header="0.3" footer="0.3"/>
  <pageSetup scale="70" orientation="landscape" r:id="rId1"/>
  <rowBreaks count="2" manualBreakCount="2">
    <brk id="42" max="16383" man="1"/>
    <brk id="56"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S146"/>
  <sheetViews>
    <sheetView showGridLines="0" topLeftCell="A40" zoomScaleNormal="100" zoomScaleSheetLayoutView="100" workbookViewId="0">
      <selection activeCell="E11" sqref="E11"/>
    </sheetView>
  </sheetViews>
  <sheetFormatPr defaultRowHeight="12.75" x14ac:dyDescent="0.2"/>
  <cols>
    <col min="1" max="1" width="24.85546875" bestFit="1" customWidth="1"/>
    <col min="2" max="2" width="42.85546875" customWidth="1"/>
    <col min="3" max="3" width="19.7109375" bestFit="1" customWidth="1"/>
    <col min="4" max="4" width="25" style="2" customWidth="1"/>
    <col min="5" max="5" width="16.28515625" bestFit="1" customWidth="1"/>
    <col min="6" max="7" width="16.28515625" customWidth="1"/>
    <col min="8" max="8" width="16.7109375" style="6" customWidth="1"/>
    <col min="9" max="45" width="9" style="6"/>
  </cols>
  <sheetData>
    <row r="1" spans="1:45" s="3" customFormat="1" ht="20.25" x14ac:dyDescent="0.2">
      <c r="A1" s="473" t="s">
        <v>348</v>
      </c>
      <c r="B1" s="473"/>
      <c r="C1" s="473"/>
      <c r="D1" s="473"/>
      <c r="E1" s="473"/>
      <c r="F1" s="473"/>
      <c r="G1" s="473"/>
      <c r="H1" s="473"/>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pans="1:45" s="3" customFormat="1" ht="20.25" x14ac:dyDescent="0.2">
      <c r="A2" s="52" t="s">
        <v>326</v>
      </c>
      <c r="B2" s="53"/>
      <c r="C2" s="464" t="s">
        <v>268</v>
      </c>
      <c r="D2" s="465"/>
      <c r="E2" s="54"/>
      <c r="F2" s="71"/>
      <c r="G2" s="71"/>
      <c r="H2" s="71"/>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row>
    <row r="3" spans="1:45" s="4" customFormat="1" ht="13.15" customHeight="1" x14ac:dyDescent="0.2">
      <c r="A3" s="469" t="s">
        <v>349</v>
      </c>
      <c r="B3" s="470"/>
      <c r="C3" s="489" t="s">
        <v>270</v>
      </c>
      <c r="D3" s="489" t="s">
        <v>271</v>
      </c>
      <c r="E3" s="478" t="s">
        <v>119</v>
      </c>
      <c r="F3" s="480" t="s">
        <v>272</v>
      </c>
      <c r="G3" s="480" t="s">
        <v>273</v>
      </c>
      <c r="H3" s="480" t="s">
        <v>274</v>
      </c>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18" customFormat="1" ht="27" customHeight="1" x14ac:dyDescent="0.2">
      <c r="A4" s="471"/>
      <c r="B4" s="472"/>
      <c r="C4" s="475"/>
      <c r="D4" s="475"/>
      <c r="E4" s="479"/>
      <c r="F4" s="479"/>
      <c r="G4" s="479"/>
      <c r="H4" s="479"/>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s="18" customFormat="1" ht="15" x14ac:dyDescent="0.25">
      <c r="A5" s="37"/>
      <c r="B5" s="38"/>
      <c r="C5" s="39"/>
      <c r="D5" s="39"/>
      <c r="E5" s="40">
        <v>4300</v>
      </c>
      <c r="F5" s="76">
        <v>15000</v>
      </c>
      <c r="G5" s="77">
        <v>0</v>
      </c>
      <c r="H5" s="79">
        <v>15000</v>
      </c>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s="18" customFormat="1" x14ac:dyDescent="0.2">
      <c r="A6" s="30" t="s">
        <v>350</v>
      </c>
      <c r="B6" s="49" t="s">
        <v>168</v>
      </c>
      <c r="C6" s="5"/>
      <c r="D6" s="5"/>
      <c r="E6" s="41"/>
      <c r="F6" s="41"/>
      <c r="G6" s="41"/>
      <c r="H6" s="42"/>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s="18" customFormat="1" x14ac:dyDescent="0.2">
      <c r="A7" s="30" t="s">
        <v>39</v>
      </c>
      <c r="B7" s="31" t="s">
        <v>40</v>
      </c>
      <c r="C7" s="5"/>
      <c r="D7" s="5"/>
      <c r="E7" s="41"/>
      <c r="F7" s="41"/>
      <c r="G7" s="41"/>
      <c r="H7" s="42"/>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s="18" customFormat="1" x14ac:dyDescent="0.2">
      <c r="A8" s="30" t="s">
        <v>42</v>
      </c>
      <c r="B8" s="32" t="s">
        <v>329</v>
      </c>
      <c r="C8" s="5"/>
      <c r="D8" s="5"/>
      <c r="E8" s="41"/>
      <c r="F8" s="41"/>
      <c r="G8" s="41"/>
      <c r="H8" s="42"/>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s="18" customFormat="1" x14ac:dyDescent="0.2">
      <c r="A9" s="30" t="s">
        <v>47</v>
      </c>
      <c r="B9" s="31" t="s">
        <v>276</v>
      </c>
      <c r="C9" s="5"/>
      <c r="D9" s="5"/>
      <c r="E9" s="41"/>
      <c r="F9" s="41"/>
      <c r="G9" s="41"/>
      <c r="H9" s="42"/>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s="18" customFormat="1" x14ac:dyDescent="0.2">
      <c r="A10" s="30" t="s">
        <v>52</v>
      </c>
      <c r="B10" s="31" t="s">
        <v>172</v>
      </c>
      <c r="C10" s="5"/>
      <c r="D10" s="5"/>
      <c r="E10" s="41"/>
      <c r="F10" s="41"/>
      <c r="G10" s="41"/>
      <c r="H10" s="42"/>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s="18" customFormat="1" x14ac:dyDescent="0.2">
      <c r="A11" s="30" t="s">
        <v>173</v>
      </c>
      <c r="B11" s="31" t="s">
        <v>174</v>
      </c>
      <c r="C11" s="5"/>
      <c r="D11" s="5"/>
      <c r="E11" s="41"/>
      <c r="F11" s="41"/>
      <c r="G11" s="41"/>
      <c r="H11" s="42"/>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s="18" customFormat="1" x14ac:dyDescent="0.2">
      <c r="A12" s="30" t="s">
        <v>54</v>
      </c>
      <c r="B12" s="31" t="s">
        <v>175</v>
      </c>
      <c r="C12" s="5"/>
      <c r="D12" s="5"/>
      <c r="E12" s="41"/>
      <c r="F12" s="41"/>
      <c r="G12" s="41"/>
      <c r="H12" s="42"/>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s="18" customFormat="1" x14ac:dyDescent="0.2">
      <c r="A13" s="30" t="s">
        <v>56</v>
      </c>
      <c r="B13" s="31" t="s">
        <v>57</v>
      </c>
      <c r="C13" s="5"/>
      <c r="D13" s="5"/>
      <c r="E13" s="41"/>
      <c r="F13" s="41"/>
      <c r="G13" s="41"/>
      <c r="H13" s="42"/>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5" s="18" customFormat="1" x14ac:dyDescent="0.2">
      <c r="A14" s="30" t="s">
        <v>60</v>
      </c>
      <c r="B14" s="31" t="s">
        <v>351</v>
      </c>
      <c r="C14" s="5"/>
      <c r="D14" s="5"/>
      <c r="E14" s="41"/>
      <c r="F14" s="41"/>
      <c r="G14" s="41"/>
      <c r="H14" s="42"/>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5" s="18" customFormat="1" x14ac:dyDescent="0.2">
      <c r="A15" s="30" t="s">
        <v>63</v>
      </c>
      <c r="B15" s="31" t="s">
        <v>178</v>
      </c>
      <c r="C15" s="5"/>
      <c r="D15" s="5"/>
      <c r="E15" s="41"/>
      <c r="F15" s="41"/>
      <c r="G15" s="41"/>
      <c r="H15" s="42"/>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5" s="18" customFormat="1" x14ac:dyDescent="0.2">
      <c r="A16" s="30" t="s">
        <v>70</v>
      </c>
      <c r="B16" s="50" t="s">
        <v>180</v>
      </c>
      <c r="C16" s="5"/>
      <c r="D16" s="5"/>
      <c r="E16" s="41"/>
      <c r="F16" s="41"/>
      <c r="G16" s="41"/>
      <c r="H16" s="42"/>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s="18" customFormat="1" x14ac:dyDescent="0.2">
      <c r="A17" s="30" t="s">
        <v>181</v>
      </c>
      <c r="B17" s="47" t="s">
        <v>332</v>
      </c>
      <c r="C17" s="5"/>
      <c r="D17" s="5"/>
      <c r="E17" s="41"/>
      <c r="F17" s="41"/>
      <c r="G17" s="41"/>
      <c r="H17" s="42"/>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s="18" customFormat="1" x14ac:dyDescent="0.2">
      <c r="A18" s="30" t="s">
        <v>183</v>
      </c>
      <c r="B18" s="50" t="s">
        <v>184</v>
      </c>
      <c r="C18" s="5"/>
      <c r="D18" s="5"/>
      <c r="E18" s="41"/>
      <c r="F18" s="41"/>
      <c r="G18" s="41"/>
      <c r="H18" s="4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s="18" customFormat="1" ht="25.5" x14ac:dyDescent="0.2">
      <c r="A19" s="30" t="s">
        <v>185</v>
      </c>
      <c r="B19" s="31" t="s">
        <v>333</v>
      </c>
      <c r="C19" s="5"/>
      <c r="D19" s="5"/>
      <c r="E19" s="41"/>
      <c r="F19" s="41"/>
      <c r="G19" s="41"/>
      <c r="H19" s="4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s="18" customFormat="1" x14ac:dyDescent="0.2">
      <c r="A20" s="30" t="s">
        <v>187</v>
      </c>
      <c r="B20" s="31" t="s">
        <v>189</v>
      </c>
      <c r="C20" s="5"/>
      <c r="D20" s="5"/>
      <c r="E20" s="41"/>
      <c r="F20" s="41"/>
      <c r="G20" s="41"/>
      <c r="H20" s="42"/>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s="18" customFormat="1" ht="25.5" x14ac:dyDescent="0.2">
      <c r="A21" s="30" t="s">
        <v>87</v>
      </c>
      <c r="B21" s="31" t="s">
        <v>190</v>
      </c>
      <c r="C21" s="5"/>
      <c r="D21" s="5"/>
      <c r="E21" s="41"/>
      <c r="F21" s="41"/>
      <c r="G21" s="41"/>
      <c r="H21" s="4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s="18" customFormat="1" ht="25.5" x14ac:dyDescent="0.2">
      <c r="A22" s="30"/>
      <c r="B22" s="31" t="s">
        <v>191</v>
      </c>
      <c r="C22" s="5"/>
      <c r="D22" s="5"/>
      <c r="E22" s="41"/>
      <c r="F22" s="41"/>
      <c r="G22" s="41"/>
      <c r="H22" s="42"/>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s="18" customFormat="1" ht="25.5" x14ac:dyDescent="0.2">
      <c r="A23" s="30"/>
      <c r="B23" s="31" t="s">
        <v>192</v>
      </c>
      <c r="C23" s="5"/>
      <c r="D23" s="5"/>
      <c r="E23" s="41"/>
      <c r="F23" s="41"/>
      <c r="G23" s="41"/>
      <c r="H23" s="42"/>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s="18" customFormat="1" x14ac:dyDescent="0.2">
      <c r="A24" s="30" t="s">
        <v>94</v>
      </c>
      <c r="B24" s="31" t="s">
        <v>193</v>
      </c>
      <c r="C24" s="5"/>
      <c r="D24" s="5"/>
      <c r="E24" s="41"/>
      <c r="F24" s="41"/>
      <c r="G24" s="41"/>
      <c r="H24" s="42"/>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s="18" customFormat="1" ht="25.5" x14ac:dyDescent="0.2">
      <c r="A25" s="30" t="s">
        <v>96</v>
      </c>
      <c r="B25" s="31" t="s">
        <v>287</v>
      </c>
      <c r="C25" s="5"/>
      <c r="D25" s="5"/>
      <c r="E25" s="41"/>
      <c r="F25" s="41"/>
      <c r="G25" s="41"/>
      <c r="H25" s="42"/>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s="18" customFormat="1" x14ac:dyDescent="0.2">
      <c r="A26" s="30" t="s">
        <v>98</v>
      </c>
      <c r="B26" s="31" t="s">
        <v>99</v>
      </c>
      <c r="C26" s="5"/>
      <c r="D26" s="5"/>
      <c r="E26" s="41"/>
      <c r="F26" s="41"/>
      <c r="G26" s="41"/>
      <c r="H26" s="42"/>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s="18" customFormat="1" ht="25.5" x14ac:dyDescent="0.2">
      <c r="A27" s="30" t="s">
        <v>72</v>
      </c>
      <c r="B27" s="31" t="s">
        <v>334</v>
      </c>
      <c r="C27" s="5"/>
      <c r="D27" s="5"/>
      <c r="E27" s="41"/>
      <c r="F27" s="41"/>
      <c r="G27" s="41"/>
      <c r="H27" s="42"/>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s="18" customFormat="1" x14ac:dyDescent="0.2">
      <c r="A28" s="30"/>
      <c r="B28" s="31" t="s">
        <v>196</v>
      </c>
      <c r="C28" s="5"/>
      <c r="D28" s="5"/>
      <c r="E28" s="41"/>
      <c r="F28" s="41"/>
      <c r="G28" s="41"/>
      <c r="H28" s="4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s="18" customFormat="1" x14ac:dyDescent="0.2">
      <c r="A29" s="30"/>
      <c r="B29" s="31" t="s">
        <v>335</v>
      </c>
      <c r="C29" s="5"/>
      <c r="D29" s="5"/>
      <c r="E29" s="41"/>
      <c r="F29" s="41"/>
      <c r="G29" s="41"/>
      <c r="H29" s="42"/>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s="18" customFormat="1" ht="51" x14ac:dyDescent="0.2">
      <c r="A30" s="30" t="s">
        <v>199</v>
      </c>
      <c r="B30" s="31" t="s">
        <v>336</v>
      </c>
      <c r="C30" s="5"/>
      <c r="D30" s="5"/>
      <c r="E30" s="41"/>
      <c r="F30" s="41"/>
      <c r="G30" s="41"/>
      <c r="H30" s="42"/>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s="18" customFormat="1" ht="25.5" x14ac:dyDescent="0.2">
      <c r="A31" s="30" t="s">
        <v>83</v>
      </c>
      <c r="B31" s="31" t="s">
        <v>201</v>
      </c>
      <c r="C31" s="5"/>
      <c r="D31" s="5"/>
      <c r="E31" s="41"/>
      <c r="F31" s="41"/>
      <c r="G31" s="41"/>
      <c r="H31" s="42"/>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s="18" customFormat="1" ht="25.5" x14ac:dyDescent="0.2">
      <c r="A32" s="30" t="s">
        <v>202</v>
      </c>
      <c r="B32" s="31" t="s">
        <v>203</v>
      </c>
      <c r="C32" s="5"/>
      <c r="D32" s="5"/>
      <c r="E32" s="41"/>
      <c r="F32" s="41"/>
      <c r="G32" s="41"/>
      <c r="H32" s="4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s="18" customFormat="1" x14ac:dyDescent="0.2">
      <c r="A33" s="30" t="s">
        <v>85</v>
      </c>
      <c r="B33" s="34" t="s">
        <v>204</v>
      </c>
      <c r="C33" s="5"/>
      <c r="D33" s="5"/>
      <c r="E33" s="41"/>
      <c r="F33" s="41"/>
      <c r="G33" s="41"/>
      <c r="H33" s="42"/>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s="18" customFormat="1" x14ac:dyDescent="0.2">
      <c r="A34" s="30" t="s">
        <v>205</v>
      </c>
      <c r="B34" s="31" t="s">
        <v>337</v>
      </c>
      <c r="C34" s="5"/>
      <c r="D34" s="5"/>
      <c r="E34" s="41"/>
      <c r="F34" s="41"/>
      <c r="G34" s="41"/>
      <c r="H34" s="42"/>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s="18" customFormat="1" x14ac:dyDescent="0.2">
      <c r="A35" s="30" t="s">
        <v>102</v>
      </c>
      <c r="B35" s="31" t="s">
        <v>207</v>
      </c>
      <c r="C35" s="5"/>
      <c r="D35" s="5"/>
      <c r="E35" s="41"/>
      <c r="F35" s="41"/>
      <c r="G35" s="41"/>
      <c r="H35" s="42"/>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s="18" customFormat="1" x14ac:dyDescent="0.2">
      <c r="A36" s="30" t="s">
        <v>108</v>
      </c>
      <c r="B36" s="31" t="s">
        <v>338</v>
      </c>
      <c r="C36" s="5"/>
      <c r="D36" s="5"/>
      <c r="E36" s="41"/>
      <c r="F36" s="41"/>
      <c r="G36" s="41"/>
      <c r="H36" s="42"/>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s="18" customFormat="1" x14ac:dyDescent="0.2">
      <c r="A37" s="30" t="s">
        <v>104</v>
      </c>
      <c r="B37" s="31" t="s">
        <v>306</v>
      </c>
      <c r="C37" s="5"/>
      <c r="D37" s="5"/>
      <c r="E37" s="41"/>
      <c r="F37" s="41"/>
      <c r="G37" s="41"/>
      <c r="H37" s="42"/>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s="18" customFormat="1" x14ac:dyDescent="0.2">
      <c r="A38" s="30" t="s">
        <v>106</v>
      </c>
      <c r="B38" s="36" t="s">
        <v>107</v>
      </c>
      <c r="C38" s="5"/>
      <c r="D38" s="5"/>
      <c r="E38" s="41"/>
      <c r="F38" s="41"/>
      <c r="G38" s="41"/>
      <c r="H38" s="42"/>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s="18" customFormat="1" x14ac:dyDescent="0.2">
      <c r="A39" s="51" t="s">
        <v>110</v>
      </c>
      <c r="B39" s="36" t="s">
        <v>111</v>
      </c>
      <c r="C39" s="5"/>
      <c r="D39" s="5"/>
      <c r="E39" s="41"/>
      <c r="F39" s="41"/>
      <c r="G39" s="41"/>
      <c r="H39" s="42"/>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s="1" customFormat="1" x14ac:dyDescent="0.2">
      <c r="A40" s="9"/>
      <c r="B40" s="9"/>
      <c r="C40" s="9"/>
      <c r="D40" s="9"/>
      <c r="E40" s="19"/>
      <c r="F40" s="41"/>
      <c r="G40" s="41"/>
      <c r="H40" s="42"/>
    </row>
    <row r="41" spans="1:45" s="21" customFormat="1" x14ac:dyDescent="0.2">
      <c r="A41" s="9" t="s">
        <v>290</v>
      </c>
      <c r="B41" s="9"/>
      <c r="C41" s="9"/>
      <c r="D41" s="9"/>
      <c r="E41" s="20"/>
      <c r="F41" s="41"/>
      <c r="G41" s="41"/>
      <c r="H41" s="42"/>
    </row>
    <row r="42" spans="1:45" s="3" customFormat="1" ht="13.15" customHeight="1" x14ac:dyDescent="0.2">
      <c r="A42" s="481" t="s">
        <v>352</v>
      </c>
      <c r="B42" s="481"/>
      <c r="C42" s="43"/>
      <c r="D42" s="43"/>
      <c r="E42" s="43"/>
      <c r="F42" s="43"/>
      <c r="G42" s="43"/>
      <c r="H42" s="44"/>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row>
    <row r="43" spans="1:45" s="4" customFormat="1" ht="13.15" customHeight="1" x14ac:dyDescent="0.2">
      <c r="A43" s="469" t="s">
        <v>292</v>
      </c>
      <c r="B43" s="470"/>
      <c r="C43" s="474" t="s">
        <v>270</v>
      </c>
      <c r="D43" s="474" t="s">
        <v>271</v>
      </c>
      <c r="E43" s="478" t="s">
        <v>119</v>
      </c>
      <c r="F43" s="66" t="s">
        <v>272</v>
      </c>
      <c r="G43" s="66" t="s">
        <v>273</v>
      </c>
      <c r="H43" s="67" t="s">
        <v>274</v>
      </c>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row>
    <row r="44" spans="1:45" s="4" customFormat="1" ht="28.5" customHeight="1" x14ac:dyDescent="0.2">
      <c r="A44" s="471"/>
      <c r="B44" s="472"/>
      <c r="C44" s="475"/>
      <c r="D44" s="475"/>
      <c r="E44" s="479"/>
      <c r="F44" s="68"/>
      <c r="G44" s="68"/>
      <c r="H44" s="66"/>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row>
    <row r="45" spans="1:45" s="23" customFormat="1" ht="12.75" customHeight="1" x14ac:dyDescent="0.2">
      <c r="A45" s="81" t="s">
        <v>136</v>
      </c>
      <c r="B45" s="82"/>
      <c r="C45" s="28"/>
      <c r="D45" s="29"/>
      <c r="E45" s="74">
        <v>1</v>
      </c>
      <c r="F45" s="69"/>
      <c r="G45" s="69"/>
      <c r="H45" s="69"/>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row>
    <row r="46" spans="1:45" s="23" customFormat="1" ht="12.75" customHeight="1" x14ac:dyDescent="0.2">
      <c r="A46" s="81" t="s">
        <v>344</v>
      </c>
      <c r="B46" s="82"/>
      <c r="C46" s="28"/>
      <c r="D46" s="29" t="s">
        <v>341</v>
      </c>
      <c r="E46" s="74">
        <v>1</v>
      </c>
      <c r="F46" s="69"/>
      <c r="G46" s="69"/>
      <c r="H46" s="69"/>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row>
    <row r="47" spans="1:45" s="23" customFormat="1" x14ac:dyDescent="0.2">
      <c r="A47" s="81" t="s">
        <v>221</v>
      </c>
      <c r="B47" s="82"/>
      <c r="C47" s="28"/>
      <c r="D47" s="29" t="s">
        <v>341</v>
      </c>
      <c r="E47" s="74">
        <v>1</v>
      </c>
      <c r="F47" s="69"/>
      <c r="G47" s="69"/>
      <c r="H47" s="69"/>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row>
    <row r="48" spans="1:45" s="23" customFormat="1" x14ac:dyDescent="0.2">
      <c r="A48" s="81" t="s">
        <v>353</v>
      </c>
      <c r="B48" s="82"/>
      <c r="C48" s="28"/>
      <c r="D48" s="29" t="s">
        <v>341</v>
      </c>
      <c r="E48" s="74">
        <v>1</v>
      </c>
      <c r="F48" s="69"/>
      <c r="G48" s="69"/>
      <c r="H48" s="69"/>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row>
    <row r="49" spans="1:45" s="23" customFormat="1" ht="12.75" customHeight="1" x14ac:dyDescent="0.2">
      <c r="A49" s="81" t="s">
        <v>222</v>
      </c>
      <c r="B49" s="82"/>
      <c r="C49" s="28"/>
      <c r="D49" s="29" t="s">
        <v>341</v>
      </c>
      <c r="E49" s="74">
        <v>1</v>
      </c>
      <c r="F49" s="69"/>
      <c r="G49" s="69"/>
      <c r="H49" s="69"/>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row>
    <row r="50" spans="1:45" s="23" customFormat="1" x14ac:dyDescent="0.2">
      <c r="A50" s="81" t="s">
        <v>354</v>
      </c>
      <c r="B50" s="82"/>
      <c r="C50" s="28"/>
      <c r="D50" s="29" t="s">
        <v>341</v>
      </c>
      <c r="E50" s="74">
        <v>1</v>
      </c>
      <c r="F50" s="69"/>
      <c r="G50" s="69"/>
      <c r="H50" s="69"/>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row>
    <row r="51" spans="1:45" s="23" customFormat="1" ht="12.75" customHeight="1" x14ac:dyDescent="0.2">
      <c r="A51" s="81" t="s">
        <v>345</v>
      </c>
      <c r="B51" s="82"/>
      <c r="C51" s="28"/>
      <c r="D51" s="29"/>
      <c r="E51" s="74">
        <v>1</v>
      </c>
      <c r="F51" s="69"/>
      <c r="G51" s="69"/>
      <c r="H51" s="69"/>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row>
    <row r="52" spans="1:45" s="23" customFormat="1" ht="12.75" customHeight="1" x14ac:dyDescent="0.2">
      <c r="A52" s="81" t="s">
        <v>346</v>
      </c>
      <c r="B52" s="82"/>
      <c r="C52" s="29"/>
      <c r="D52" s="28"/>
      <c r="E52" s="74">
        <v>1</v>
      </c>
      <c r="F52" s="69"/>
      <c r="G52" s="69"/>
      <c r="H52" s="69"/>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row>
    <row r="53" spans="1:45" s="23" customFormat="1" ht="12.75" customHeight="1" x14ac:dyDescent="0.2">
      <c r="A53" s="81" t="s">
        <v>233</v>
      </c>
      <c r="B53" s="82"/>
      <c r="C53" s="29"/>
      <c r="D53" s="28"/>
      <c r="E53" s="74">
        <v>1</v>
      </c>
      <c r="F53" s="69"/>
      <c r="G53" s="69"/>
      <c r="H53" s="69"/>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row>
    <row r="54" spans="1:45" s="23" customFormat="1" x14ac:dyDescent="0.2">
      <c r="A54" s="81" t="s">
        <v>234</v>
      </c>
      <c r="B54" s="82"/>
      <c r="C54" s="29"/>
      <c r="D54" s="28"/>
      <c r="E54" s="74">
        <v>1</v>
      </c>
      <c r="F54" s="69"/>
      <c r="G54" s="69"/>
      <c r="H54" s="75"/>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row>
    <row r="55" spans="1:45" s="23" customFormat="1" x14ac:dyDescent="0.2">
      <c r="A55" s="81" t="s">
        <v>235</v>
      </c>
      <c r="B55" s="82"/>
      <c r="C55" s="29"/>
      <c r="D55" s="28"/>
      <c r="E55" s="74">
        <v>1</v>
      </c>
      <c r="F55" s="69"/>
      <c r="G55" s="69"/>
      <c r="H55" s="75"/>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row>
    <row r="56" spans="1:45" s="25" customFormat="1" x14ac:dyDescent="0.2">
      <c r="A56" s="81" t="s">
        <v>156</v>
      </c>
      <c r="B56" s="82"/>
      <c r="C56" s="29"/>
      <c r="D56" s="95"/>
      <c r="E56" s="28">
        <v>1</v>
      </c>
      <c r="F56" s="69"/>
      <c r="G56" s="69"/>
      <c r="H56" s="75"/>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row>
    <row r="57" spans="1:45" s="25" customFormat="1" x14ac:dyDescent="0.2">
      <c r="A57" s="81" t="s">
        <v>236</v>
      </c>
      <c r="B57" s="82"/>
      <c r="C57" s="29"/>
      <c r="D57" s="95"/>
      <c r="E57" s="28">
        <v>1</v>
      </c>
      <c r="F57" s="69"/>
      <c r="G57" s="69"/>
      <c r="H57" s="75"/>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row>
    <row r="58" spans="1:45" s="25" customFormat="1" x14ac:dyDescent="0.2">
      <c r="A58" s="81" t="s">
        <v>347</v>
      </c>
      <c r="B58" s="82"/>
      <c r="C58" s="29"/>
      <c r="D58" s="95"/>
      <c r="E58" s="28">
        <v>1</v>
      </c>
      <c r="F58" s="69"/>
      <c r="G58" s="69"/>
      <c r="H58" s="75"/>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row>
    <row r="59" spans="1:45" s="25" customFormat="1" ht="12.75" customHeight="1" x14ac:dyDescent="0.2">
      <c r="A59" s="81" t="s">
        <v>237</v>
      </c>
      <c r="B59" s="82"/>
      <c r="C59" s="28"/>
      <c r="D59" s="95"/>
      <c r="E59" s="28">
        <v>1</v>
      </c>
      <c r="F59" s="69"/>
      <c r="G59" s="69"/>
      <c r="H59" s="75"/>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row>
    <row r="60" spans="1:45" s="25" customFormat="1" x14ac:dyDescent="0.2">
      <c r="A60" s="60" t="s">
        <v>238</v>
      </c>
      <c r="B60" s="61"/>
      <c r="C60" s="28"/>
      <c r="D60" s="28"/>
      <c r="E60" s="28">
        <v>1</v>
      </c>
      <c r="F60" s="69"/>
      <c r="G60" s="69"/>
      <c r="H60" s="75"/>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row>
    <row r="61" spans="1:45" s="25" customFormat="1" x14ac:dyDescent="0.2">
      <c r="A61" s="23"/>
      <c r="B61" s="23"/>
      <c r="C61" s="23"/>
      <c r="D61" s="466"/>
      <c r="E61" s="466"/>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row>
    <row r="62" spans="1:45" s="25" customFormat="1" x14ac:dyDescent="0.2">
      <c r="A62" s="23"/>
      <c r="B62" s="23"/>
      <c r="C62" s="23"/>
      <c r="D62" s="466"/>
      <c r="E62" s="466"/>
      <c r="F62" s="23"/>
      <c r="G62" s="23"/>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row>
    <row r="63" spans="1:45" s="25" customFormat="1" x14ac:dyDescent="0.2">
      <c r="A63" s="23"/>
      <c r="B63" s="23"/>
      <c r="C63" s="23"/>
      <c r="D63" s="466"/>
      <c r="E63" s="466"/>
      <c r="F63" s="23"/>
      <c r="G63" s="23"/>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row>
    <row r="64" spans="1:45" s="25" customFormat="1" x14ac:dyDescent="0.2">
      <c r="A64" s="23"/>
      <c r="B64" s="23"/>
      <c r="C64" s="23"/>
      <c r="D64" s="466"/>
      <c r="E64" s="466"/>
      <c r="F64" s="23"/>
      <c r="G64" s="23"/>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row>
    <row r="65" spans="1:45" s="25" customFormat="1" x14ac:dyDescent="0.2">
      <c r="A65" s="23"/>
      <c r="B65" s="23"/>
      <c r="C65" s="23"/>
      <c r="D65" s="466"/>
      <c r="E65" s="466"/>
      <c r="F65" s="23"/>
      <c r="G65" s="23"/>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row>
    <row r="66" spans="1:45" s="25" customFormat="1" x14ac:dyDescent="0.2">
      <c r="A66" s="23"/>
      <c r="B66" s="23"/>
      <c r="C66" s="23"/>
      <c r="D66" s="466"/>
      <c r="E66" s="466"/>
      <c r="F66" s="23"/>
      <c r="G66" s="23"/>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row>
    <row r="67" spans="1:45" s="27" customFormat="1" x14ac:dyDescent="0.2">
      <c r="A67" s="23"/>
      <c r="B67" s="23"/>
      <c r="C67" s="23"/>
      <c r="D67" s="466"/>
      <c r="E67" s="466"/>
      <c r="F67" s="23"/>
      <c r="G67" s="23"/>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row>
    <row r="68" spans="1:45" s="27" customFormat="1" x14ac:dyDescent="0.2">
      <c r="A68" s="23"/>
      <c r="B68" s="23"/>
      <c r="C68" s="23"/>
      <c r="D68" s="466"/>
      <c r="E68" s="466"/>
      <c r="F68" s="23"/>
      <c r="G68" s="23"/>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row>
    <row r="69" spans="1:45" s="6" customFormat="1" x14ac:dyDescent="0.2">
      <c r="D69" s="10"/>
    </row>
    <row r="70" spans="1:45" s="6" customFormat="1" x14ac:dyDescent="0.2">
      <c r="D70" s="10"/>
    </row>
    <row r="71" spans="1:45" s="6" customFormat="1" x14ac:dyDescent="0.2">
      <c r="D71" s="10"/>
    </row>
    <row r="72" spans="1:45" s="6" customFormat="1" x14ac:dyDescent="0.2">
      <c r="D72" s="10"/>
    </row>
    <row r="73" spans="1:45" s="6" customFormat="1" x14ac:dyDescent="0.2">
      <c r="D73" s="10"/>
    </row>
    <row r="74" spans="1:45" s="6" customFormat="1" x14ac:dyDescent="0.2">
      <c r="D74" s="10"/>
    </row>
    <row r="75" spans="1:45" s="6" customFormat="1" x14ac:dyDescent="0.2">
      <c r="D75" s="10"/>
    </row>
    <row r="76" spans="1:45" s="6" customFormat="1" x14ac:dyDescent="0.2">
      <c r="D76" s="10"/>
    </row>
    <row r="77" spans="1:45" s="6" customFormat="1" x14ac:dyDescent="0.2">
      <c r="D77" s="10"/>
    </row>
    <row r="78" spans="1:45" s="6" customFormat="1" x14ac:dyDescent="0.2">
      <c r="D78" s="10"/>
    </row>
    <row r="79" spans="1:45" s="6" customFormat="1" x14ac:dyDescent="0.2">
      <c r="D79" s="10"/>
    </row>
    <row r="80" spans="1:45" s="6" customFormat="1" x14ac:dyDescent="0.2">
      <c r="D80" s="10"/>
    </row>
    <row r="81" spans="4:4" s="6" customFormat="1" x14ac:dyDescent="0.2">
      <c r="D81" s="10"/>
    </row>
    <row r="82" spans="4:4" s="6" customFormat="1" x14ac:dyDescent="0.2">
      <c r="D82" s="10"/>
    </row>
    <row r="83" spans="4:4" s="6" customFormat="1" x14ac:dyDescent="0.2">
      <c r="D83" s="10"/>
    </row>
    <row r="84" spans="4:4" s="6" customFormat="1" x14ac:dyDescent="0.2">
      <c r="D84" s="10"/>
    </row>
    <row r="85" spans="4:4" s="6" customFormat="1" x14ac:dyDescent="0.2">
      <c r="D85" s="10"/>
    </row>
    <row r="86" spans="4:4" s="6" customFormat="1" x14ac:dyDescent="0.2">
      <c r="D86" s="10"/>
    </row>
    <row r="87" spans="4:4" s="6" customFormat="1" x14ac:dyDescent="0.2">
      <c r="D87" s="10"/>
    </row>
    <row r="88" spans="4:4" s="6" customFormat="1" x14ac:dyDescent="0.2">
      <c r="D88" s="10"/>
    </row>
    <row r="89" spans="4:4" s="6" customFormat="1" x14ac:dyDescent="0.2">
      <c r="D89" s="10"/>
    </row>
    <row r="90" spans="4:4" s="6" customFormat="1" x14ac:dyDescent="0.2">
      <c r="D90" s="10"/>
    </row>
    <row r="91" spans="4:4" s="6" customFormat="1" x14ac:dyDescent="0.2">
      <c r="D91" s="10"/>
    </row>
    <row r="92" spans="4:4" s="6" customFormat="1" x14ac:dyDescent="0.2">
      <c r="D92" s="10"/>
    </row>
    <row r="93" spans="4:4" s="6" customFormat="1" x14ac:dyDescent="0.2">
      <c r="D93" s="10"/>
    </row>
    <row r="94" spans="4:4" s="6" customFormat="1" x14ac:dyDescent="0.2">
      <c r="D94" s="10"/>
    </row>
    <row r="95" spans="4:4" s="6" customFormat="1" x14ac:dyDescent="0.2">
      <c r="D95" s="10"/>
    </row>
    <row r="96" spans="4:4" s="6" customFormat="1" x14ac:dyDescent="0.2">
      <c r="D96" s="10"/>
    </row>
    <row r="97" spans="1:7" s="6" customFormat="1" x14ac:dyDescent="0.2">
      <c r="D97" s="10"/>
    </row>
    <row r="98" spans="1:7" s="6" customFormat="1" x14ac:dyDescent="0.2">
      <c r="A98" s="1"/>
      <c r="B98" s="1"/>
      <c r="C98" s="11"/>
      <c r="D98" s="12"/>
      <c r="E98" s="1"/>
      <c r="F98" s="1"/>
      <c r="G98" s="1"/>
    </row>
    <row r="99" spans="1:7" s="6" customFormat="1" x14ac:dyDescent="0.2">
      <c r="D99" s="10"/>
    </row>
    <row r="100" spans="1:7" s="6" customFormat="1" x14ac:dyDescent="0.2">
      <c r="D100" s="10"/>
    </row>
    <row r="101" spans="1:7" s="6" customFormat="1" x14ac:dyDescent="0.2">
      <c r="D101" s="10"/>
    </row>
    <row r="102" spans="1:7" s="6" customFormat="1" x14ac:dyDescent="0.2">
      <c r="D102" s="10"/>
    </row>
    <row r="103" spans="1:7" s="6" customFormat="1" x14ac:dyDescent="0.2">
      <c r="D103" s="10"/>
    </row>
    <row r="104" spans="1:7" s="6" customFormat="1" x14ac:dyDescent="0.2">
      <c r="D104" s="10"/>
    </row>
    <row r="105" spans="1:7" s="6" customFormat="1" x14ac:dyDescent="0.2">
      <c r="D105" s="10"/>
    </row>
    <row r="106" spans="1:7" s="6" customFormat="1" x14ac:dyDescent="0.2">
      <c r="D106" s="10"/>
    </row>
    <row r="107" spans="1:7" s="6" customFormat="1" x14ac:dyDescent="0.2">
      <c r="D107" s="10"/>
    </row>
    <row r="108" spans="1:7" s="6" customFormat="1" x14ac:dyDescent="0.2">
      <c r="D108" s="10"/>
    </row>
    <row r="109" spans="1:7" s="6" customFormat="1" x14ac:dyDescent="0.2">
      <c r="D109" s="10"/>
    </row>
    <row r="110" spans="1:7" s="6" customFormat="1" x14ac:dyDescent="0.2">
      <c r="D110" s="10"/>
    </row>
    <row r="111" spans="1:7" s="6" customFormat="1" x14ac:dyDescent="0.2">
      <c r="D111" s="10"/>
    </row>
    <row r="112" spans="1:7" s="6" customFormat="1" x14ac:dyDescent="0.2">
      <c r="D112" s="10"/>
    </row>
    <row r="113" spans="4:4" s="6" customFormat="1" x14ac:dyDescent="0.2">
      <c r="D113" s="10"/>
    </row>
    <row r="114" spans="4:4" s="6" customFormat="1" x14ac:dyDescent="0.2">
      <c r="D114" s="10"/>
    </row>
    <row r="115" spans="4:4" s="6" customFormat="1" x14ac:dyDescent="0.2">
      <c r="D115" s="10"/>
    </row>
    <row r="116" spans="4:4" s="6" customFormat="1" x14ac:dyDescent="0.2">
      <c r="D116" s="10"/>
    </row>
    <row r="117" spans="4:4" s="6" customFormat="1" x14ac:dyDescent="0.2">
      <c r="D117" s="10"/>
    </row>
    <row r="118" spans="4:4" s="6" customFormat="1" x14ac:dyDescent="0.2">
      <c r="D118" s="10"/>
    </row>
    <row r="119" spans="4:4" s="6" customFormat="1" x14ac:dyDescent="0.2">
      <c r="D119" s="10"/>
    </row>
    <row r="120" spans="4:4" s="6" customFormat="1" x14ac:dyDescent="0.2">
      <c r="D120" s="10"/>
    </row>
    <row r="121" spans="4:4" s="6" customFormat="1" x14ac:dyDescent="0.2">
      <c r="D121" s="10"/>
    </row>
    <row r="122" spans="4:4" s="6" customFormat="1" x14ac:dyDescent="0.2">
      <c r="D122" s="10"/>
    </row>
    <row r="123" spans="4:4" s="6" customFormat="1" x14ac:dyDescent="0.2">
      <c r="D123" s="10"/>
    </row>
    <row r="124" spans="4:4" s="6" customFormat="1" x14ac:dyDescent="0.2">
      <c r="D124" s="10"/>
    </row>
    <row r="125" spans="4:4" s="6" customFormat="1" x14ac:dyDescent="0.2">
      <c r="D125" s="10"/>
    </row>
    <row r="126" spans="4:4" s="6" customFormat="1" x14ac:dyDescent="0.2">
      <c r="D126" s="10"/>
    </row>
    <row r="127" spans="4:4" s="6" customFormat="1" x14ac:dyDescent="0.2">
      <c r="D127" s="10"/>
    </row>
    <row r="128" spans="4:4" s="6" customFormat="1" x14ac:dyDescent="0.2">
      <c r="D128" s="10"/>
    </row>
    <row r="129" spans="1:7" s="6" customFormat="1" x14ac:dyDescent="0.2">
      <c r="D129" s="10"/>
    </row>
    <row r="130" spans="1:7" s="6" customFormat="1" x14ac:dyDescent="0.2">
      <c r="D130" s="10"/>
    </row>
    <row r="131" spans="1:7" s="6" customFormat="1" x14ac:dyDescent="0.2">
      <c r="D131" s="10"/>
    </row>
    <row r="132" spans="1:7" s="6" customFormat="1" x14ac:dyDescent="0.2">
      <c r="A132" s="13"/>
      <c r="B132" s="13"/>
      <c r="C132" s="93"/>
      <c r="D132" s="94"/>
      <c r="E132" s="1"/>
      <c r="F132" s="1"/>
      <c r="G132" s="1"/>
    </row>
    <row r="133" spans="1:7" s="6" customFormat="1" x14ac:dyDescent="0.2">
      <c r="A133" s="1"/>
      <c r="B133" s="1"/>
      <c r="C133" s="14"/>
      <c r="D133" s="94"/>
      <c r="E133" s="1"/>
      <c r="F133" s="1"/>
      <c r="G133" s="1"/>
    </row>
    <row r="134" spans="1:7" s="6" customFormat="1" x14ac:dyDescent="0.2">
      <c r="A134" s="1"/>
      <c r="B134" s="1"/>
      <c r="C134" s="11"/>
      <c r="D134" s="12"/>
      <c r="E134" s="1"/>
      <c r="F134" s="1"/>
      <c r="G134" s="1"/>
    </row>
    <row r="135" spans="1:7" s="6" customFormat="1" x14ac:dyDescent="0.2">
      <c r="A135" s="1"/>
      <c r="B135" s="1"/>
      <c r="C135" s="11"/>
      <c r="D135" s="12"/>
      <c r="E135" s="1"/>
      <c r="F135" s="1"/>
      <c r="G135" s="1"/>
    </row>
    <row r="136" spans="1:7" s="6" customFormat="1" x14ac:dyDescent="0.2">
      <c r="A136" s="1"/>
      <c r="B136" s="1"/>
      <c r="C136" s="11"/>
      <c r="D136" s="12"/>
      <c r="E136" s="1"/>
      <c r="F136" s="1"/>
      <c r="G136" s="1"/>
    </row>
    <row r="137" spans="1:7" s="6" customFormat="1" ht="26.25" x14ac:dyDescent="0.4">
      <c r="A137" s="15"/>
      <c r="B137" s="15"/>
      <c r="D137" s="10"/>
    </row>
    <row r="138" spans="1:7" s="6" customFormat="1" x14ac:dyDescent="0.2">
      <c r="A138" s="16"/>
      <c r="B138" s="16"/>
      <c r="D138" s="10"/>
    </row>
    <row r="139" spans="1:7" s="6" customFormat="1" x14ac:dyDescent="0.2">
      <c r="A139" s="8"/>
      <c r="B139" s="8"/>
      <c r="D139" s="10"/>
    </row>
    <row r="140" spans="1:7" s="6" customFormat="1" x14ac:dyDescent="0.2">
      <c r="A140" s="1"/>
      <c r="B140" s="1"/>
      <c r="D140" s="10"/>
    </row>
    <row r="141" spans="1:7" s="6" customFormat="1" x14ac:dyDescent="0.2">
      <c r="A141" s="1"/>
      <c r="B141" s="1"/>
      <c r="D141" s="10"/>
    </row>
    <row r="142" spans="1:7" s="6" customFormat="1" x14ac:dyDescent="0.2">
      <c r="A142" s="1"/>
      <c r="B142" s="1"/>
      <c r="D142" s="10"/>
    </row>
    <row r="143" spans="1:7" s="6" customFormat="1" x14ac:dyDescent="0.2">
      <c r="A143" s="1"/>
      <c r="B143" s="1"/>
      <c r="D143" s="10"/>
    </row>
    <row r="144" spans="1:7" s="6" customFormat="1" x14ac:dyDescent="0.2">
      <c r="A144" s="1"/>
      <c r="B144" s="1"/>
      <c r="D144" s="10"/>
    </row>
    <row r="145" spans="1:4" s="6" customFormat="1" x14ac:dyDescent="0.2">
      <c r="A145" s="1"/>
      <c r="B145" s="1"/>
      <c r="D145" s="10"/>
    </row>
    <row r="146" spans="1:4" s="6" customFormat="1" x14ac:dyDescent="0.2">
      <c r="A146" s="1"/>
      <c r="B146" s="1"/>
      <c r="D146" s="10"/>
    </row>
  </sheetData>
  <sheetProtection selectLockedCells="1" selectUnlockedCells="1"/>
  <mergeCells count="22">
    <mergeCell ref="D66:E66"/>
    <mergeCell ref="D67:E67"/>
    <mergeCell ref="D68:E68"/>
    <mergeCell ref="D61:E61"/>
    <mergeCell ref="D62:E62"/>
    <mergeCell ref="D63:E63"/>
    <mergeCell ref="D64:E64"/>
    <mergeCell ref="D65:E65"/>
    <mergeCell ref="A42:B42"/>
    <mergeCell ref="A43:B44"/>
    <mergeCell ref="C43:C44"/>
    <mergeCell ref="D43:D44"/>
    <mergeCell ref="A1:H1"/>
    <mergeCell ref="C2:D2"/>
    <mergeCell ref="A3:B4"/>
    <mergeCell ref="C3:C4"/>
    <mergeCell ref="D3:D4"/>
    <mergeCell ref="E3:E4"/>
    <mergeCell ref="F3:F4"/>
    <mergeCell ref="G3:G4"/>
    <mergeCell ref="H3:H4"/>
    <mergeCell ref="E43:E44"/>
  </mergeCells>
  <pageMargins left="0.7" right="0.7" top="0.75" bottom="0.75" header="0.3" footer="0.3"/>
  <pageSetup scale="70" orientation="landscape" r:id="rId1"/>
  <rowBreaks count="2" manualBreakCount="2">
    <brk id="41" max="16383" man="1"/>
    <brk id="55"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S147"/>
  <sheetViews>
    <sheetView showGridLines="0" topLeftCell="A34" zoomScaleNormal="100" zoomScaleSheetLayoutView="100" workbookViewId="0">
      <selection activeCell="B45" sqref="B45"/>
    </sheetView>
  </sheetViews>
  <sheetFormatPr defaultRowHeight="12.75" x14ac:dyDescent="0.2"/>
  <cols>
    <col min="1" max="1" width="24.85546875" bestFit="1" customWidth="1"/>
    <col min="2" max="2" width="42.85546875" customWidth="1"/>
    <col min="3" max="3" width="19.7109375" bestFit="1" customWidth="1"/>
    <col min="4" max="4" width="25" style="2" customWidth="1"/>
    <col min="5" max="5" width="16.28515625" bestFit="1" customWidth="1"/>
    <col min="6" max="7" width="16.28515625" customWidth="1"/>
    <col min="8" max="8" width="16.7109375" style="6" customWidth="1"/>
    <col min="9" max="45" width="9" style="6"/>
  </cols>
  <sheetData>
    <row r="1" spans="1:45" s="3" customFormat="1" ht="20.25" x14ac:dyDescent="0.2">
      <c r="A1" s="473" t="s">
        <v>355</v>
      </c>
      <c r="B1" s="473"/>
      <c r="C1" s="473"/>
      <c r="D1" s="473"/>
      <c r="E1" s="473"/>
      <c r="F1" s="473"/>
      <c r="G1" s="473"/>
      <c r="H1" s="473"/>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pans="1:45" s="3" customFormat="1" ht="20.25" x14ac:dyDescent="0.2">
      <c r="A2" s="52" t="s">
        <v>326</v>
      </c>
      <c r="B2" s="53"/>
      <c r="C2" s="464" t="s">
        <v>268</v>
      </c>
      <c r="D2" s="465"/>
      <c r="E2" s="54"/>
      <c r="F2" s="71"/>
      <c r="G2" s="71"/>
      <c r="H2" s="71"/>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row>
    <row r="3" spans="1:45" s="4" customFormat="1" ht="13.15" customHeight="1" x14ac:dyDescent="0.2">
      <c r="A3" s="492" t="s">
        <v>356</v>
      </c>
      <c r="B3" s="493"/>
      <c r="C3" s="489" t="s">
        <v>270</v>
      </c>
      <c r="D3" s="489" t="s">
        <v>271</v>
      </c>
      <c r="E3" s="478" t="s">
        <v>119</v>
      </c>
      <c r="F3" s="480" t="s">
        <v>272</v>
      </c>
      <c r="G3" s="480" t="s">
        <v>273</v>
      </c>
      <c r="H3" s="480" t="s">
        <v>274</v>
      </c>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18" customFormat="1" ht="27" customHeight="1" x14ac:dyDescent="0.2">
      <c r="A4" s="494"/>
      <c r="B4" s="495"/>
      <c r="C4" s="475"/>
      <c r="D4" s="475"/>
      <c r="E4" s="479"/>
      <c r="F4" s="479"/>
      <c r="G4" s="479"/>
      <c r="H4" s="479"/>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s="18" customFormat="1" ht="15" x14ac:dyDescent="0.25">
      <c r="A5" s="37"/>
      <c r="B5" s="38"/>
      <c r="C5" s="39"/>
      <c r="D5" s="39"/>
      <c r="E5" s="40">
        <v>100</v>
      </c>
      <c r="F5" s="76">
        <v>0</v>
      </c>
      <c r="G5" s="77">
        <v>0</v>
      </c>
      <c r="H5" s="79"/>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s="18" customFormat="1" x14ac:dyDescent="0.2">
      <c r="A6" s="30" t="s">
        <v>357</v>
      </c>
      <c r="B6" s="58" t="s">
        <v>168</v>
      </c>
      <c r="C6" s="5"/>
      <c r="D6" s="5"/>
      <c r="E6" s="41"/>
      <c r="F6" s="41"/>
      <c r="G6" s="41"/>
      <c r="H6" s="42"/>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s="18" customFormat="1" x14ac:dyDescent="0.2">
      <c r="A7" s="30" t="s">
        <v>39</v>
      </c>
      <c r="B7" s="31" t="s">
        <v>40</v>
      </c>
      <c r="C7" s="5"/>
      <c r="D7" s="5"/>
      <c r="E7" s="41"/>
      <c r="F7" s="41"/>
      <c r="G7" s="41"/>
      <c r="H7" s="42"/>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s="18" customFormat="1" x14ac:dyDescent="0.2">
      <c r="A8" s="30" t="s">
        <v>42</v>
      </c>
      <c r="B8" s="32" t="s">
        <v>170</v>
      </c>
      <c r="C8" s="5"/>
      <c r="D8" s="5"/>
      <c r="E8" s="41"/>
      <c r="F8" s="41"/>
      <c r="G8" s="41"/>
      <c r="H8" s="42"/>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s="18" customFormat="1" x14ac:dyDescent="0.2">
      <c r="A9" s="30" t="s">
        <v>47</v>
      </c>
      <c r="B9" s="31" t="s">
        <v>358</v>
      </c>
      <c r="C9" s="5"/>
      <c r="D9" s="5"/>
      <c r="E9" s="41"/>
      <c r="F9" s="41"/>
      <c r="G9" s="41"/>
      <c r="H9" s="42"/>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s="18" customFormat="1" x14ac:dyDescent="0.2">
      <c r="A10" s="30" t="s">
        <v>52</v>
      </c>
      <c r="B10" s="31" t="s">
        <v>172</v>
      </c>
      <c r="C10" s="5"/>
      <c r="D10" s="5"/>
      <c r="E10" s="41"/>
      <c r="F10" s="41"/>
      <c r="G10" s="41"/>
      <c r="H10" s="42"/>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s="18" customFormat="1" x14ac:dyDescent="0.2">
      <c r="A11" s="30" t="s">
        <v>173</v>
      </c>
      <c r="B11" s="31" t="s">
        <v>174</v>
      </c>
      <c r="C11" s="5"/>
      <c r="D11" s="5"/>
      <c r="E11" s="41"/>
      <c r="F11" s="41"/>
      <c r="G11" s="41"/>
      <c r="H11" s="42"/>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s="18" customFormat="1" x14ac:dyDescent="0.2">
      <c r="A12" s="30" t="s">
        <v>54</v>
      </c>
      <c r="B12" s="31" t="s">
        <v>175</v>
      </c>
      <c r="C12" s="5"/>
      <c r="D12" s="5"/>
      <c r="E12" s="41"/>
      <c r="F12" s="41"/>
      <c r="G12" s="41"/>
      <c r="H12" s="42"/>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s="18" customFormat="1" x14ac:dyDescent="0.2">
      <c r="A13" s="30" t="s">
        <v>56</v>
      </c>
      <c r="B13" s="31" t="s">
        <v>58</v>
      </c>
      <c r="C13" s="5"/>
      <c r="D13" s="5"/>
      <c r="E13" s="41"/>
      <c r="F13" s="41"/>
      <c r="G13" s="41"/>
      <c r="H13" s="42"/>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5" s="18" customFormat="1" x14ac:dyDescent="0.2">
      <c r="A14" s="30" t="s">
        <v>60</v>
      </c>
      <c r="B14" s="31" t="s">
        <v>351</v>
      </c>
      <c r="C14" s="5"/>
      <c r="D14" s="5"/>
      <c r="E14" s="41"/>
      <c r="F14" s="41"/>
      <c r="G14" s="41"/>
      <c r="H14" s="42"/>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5" s="18" customFormat="1" x14ac:dyDescent="0.2">
      <c r="A15" s="30" t="s">
        <v>63</v>
      </c>
      <c r="B15" s="31" t="s">
        <v>177</v>
      </c>
      <c r="C15" s="5"/>
      <c r="D15" s="5"/>
      <c r="E15" s="41"/>
      <c r="F15" s="41"/>
      <c r="G15" s="41"/>
      <c r="H15" s="42"/>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5" s="18" customFormat="1" x14ac:dyDescent="0.2">
      <c r="A16" s="30" t="s">
        <v>70</v>
      </c>
      <c r="B16" s="50" t="s">
        <v>180</v>
      </c>
      <c r="C16" s="5"/>
      <c r="D16" s="5"/>
      <c r="E16" s="41"/>
      <c r="F16" s="41"/>
      <c r="G16" s="41"/>
      <c r="H16" s="42"/>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s="18" customFormat="1" x14ac:dyDescent="0.2">
      <c r="A17" s="30" t="s">
        <v>181</v>
      </c>
      <c r="B17" s="47" t="s">
        <v>332</v>
      </c>
      <c r="C17" s="5"/>
      <c r="D17" s="5"/>
      <c r="E17" s="41"/>
      <c r="F17" s="41"/>
      <c r="G17" s="41"/>
      <c r="H17" s="42"/>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s="18" customFormat="1" x14ac:dyDescent="0.2">
      <c r="A18" s="30" t="s">
        <v>183</v>
      </c>
      <c r="B18" s="50" t="s">
        <v>184</v>
      </c>
      <c r="C18" s="5"/>
      <c r="D18" s="5"/>
      <c r="E18" s="41"/>
      <c r="F18" s="41"/>
      <c r="G18" s="41"/>
      <c r="H18" s="4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s="18" customFormat="1" ht="25.5" x14ac:dyDescent="0.2">
      <c r="A19" s="30" t="s">
        <v>185</v>
      </c>
      <c r="B19" s="31" t="s">
        <v>333</v>
      </c>
      <c r="C19" s="5"/>
      <c r="D19" s="5"/>
      <c r="E19" s="41"/>
      <c r="F19" s="41"/>
      <c r="G19" s="41"/>
      <c r="H19" s="4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s="18" customFormat="1" x14ac:dyDescent="0.2">
      <c r="A20" s="30" t="s">
        <v>187</v>
      </c>
      <c r="B20" s="31" t="s">
        <v>188</v>
      </c>
      <c r="C20" s="5"/>
      <c r="D20" s="5"/>
      <c r="E20" s="41"/>
      <c r="F20" s="41"/>
      <c r="G20" s="41"/>
      <c r="H20" s="42"/>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s="18" customFormat="1" ht="25.5" x14ac:dyDescent="0.2">
      <c r="A21" s="488" t="s">
        <v>87</v>
      </c>
      <c r="B21" s="31" t="s">
        <v>190</v>
      </c>
      <c r="C21" s="5"/>
      <c r="D21" s="5"/>
      <c r="E21" s="41"/>
      <c r="F21" s="41"/>
      <c r="G21" s="41"/>
      <c r="H21" s="4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s="18" customFormat="1" ht="25.5" x14ac:dyDescent="0.2">
      <c r="A22" s="488"/>
      <c r="B22" s="31" t="s">
        <v>191</v>
      </c>
      <c r="C22" s="5"/>
      <c r="D22" s="5"/>
      <c r="E22" s="41"/>
      <c r="F22" s="41"/>
      <c r="G22" s="41"/>
      <c r="H22" s="42"/>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s="18" customFormat="1" ht="25.5" x14ac:dyDescent="0.2">
      <c r="A23" s="488"/>
      <c r="B23" s="31" t="s">
        <v>192</v>
      </c>
      <c r="C23" s="5"/>
      <c r="D23" s="5"/>
      <c r="E23" s="41"/>
      <c r="F23" s="41"/>
      <c r="G23" s="41"/>
      <c r="H23" s="42"/>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s="18" customFormat="1" x14ac:dyDescent="0.2">
      <c r="A24" s="30" t="s">
        <v>94</v>
      </c>
      <c r="B24" s="31" t="s">
        <v>193</v>
      </c>
      <c r="C24" s="5"/>
      <c r="D24" s="5"/>
      <c r="E24" s="41"/>
      <c r="F24" s="41"/>
      <c r="G24" s="41"/>
      <c r="H24" s="42"/>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s="18" customFormat="1" ht="25.5" x14ac:dyDescent="0.2">
      <c r="A25" s="30" t="s">
        <v>96</v>
      </c>
      <c r="B25" s="31" t="s">
        <v>287</v>
      </c>
      <c r="C25" s="5"/>
      <c r="D25" s="5"/>
      <c r="E25" s="41"/>
      <c r="F25" s="41"/>
      <c r="G25" s="41"/>
      <c r="H25" s="42"/>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s="18" customFormat="1" x14ac:dyDescent="0.2">
      <c r="A26" s="30" t="s">
        <v>98</v>
      </c>
      <c r="B26" s="31" t="s">
        <v>99</v>
      </c>
      <c r="C26" s="5"/>
      <c r="D26" s="5"/>
      <c r="E26" s="41"/>
      <c r="F26" s="41"/>
      <c r="G26" s="41"/>
      <c r="H26" s="42"/>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s="18" customFormat="1" ht="25.5" x14ac:dyDescent="0.2">
      <c r="A27" s="488" t="s">
        <v>72</v>
      </c>
      <c r="B27" s="31" t="s">
        <v>334</v>
      </c>
      <c r="C27" s="5"/>
      <c r="D27" s="5"/>
      <c r="E27" s="41"/>
      <c r="F27" s="41"/>
      <c r="G27" s="41"/>
      <c r="H27" s="42"/>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s="18" customFormat="1" ht="12.75" customHeight="1" x14ac:dyDescent="0.2">
      <c r="A28" s="488"/>
      <c r="B28" s="31" t="s">
        <v>196</v>
      </c>
      <c r="C28" s="5"/>
      <c r="D28" s="5"/>
      <c r="E28" s="41"/>
      <c r="F28" s="41"/>
      <c r="G28" s="41"/>
      <c r="H28" s="4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s="18" customFormat="1" ht="12.75" customHeight="1" x14ac:dyDescent="0.2">
      <c r="A29" s="488"/>
      <c r="B29" s="31" t="s">
        <v>335</v>
      </c>
      <c r="C29" s="5"/>
      <c r="D29" s="5"/>
      <c r="E29" s="41"/>
      <c r="F29" s="41"/>
      <c r="G29" s="41"/>
      <c r="H29" s="42"/>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s="18" customFormat="1" ht="12.75" customHeight="1" x14ac:dyDescent="0.2">
      <c r="A30" s="488" t="s">
        <v>199</v>
      </c>
      <c r="B30" s="496" t="s">
        <v>336</v>
      </c>
      <c r="C30" s="5"/>
      <c r="D30" s="5"/>
      <c r="E30" s="41"/>
      <c r="F30" s="41"/>
      <c r="G30" s="41"/>
      <c r="H30" s="42"/>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s="18" customFormat="1" ht="12.75" customHeight="1" x14ac:dyDescent="0.2">
      <c r="A31" s="488"/>
      <c r="B31" s="496"/>
      <c r="C31" s="5"/>
      <c r="D31" s="5"/>
      <c r="E31" s="41"/>
      <c r="F31" s="41"/>
      <c r="G31" s="41"/>
      <c r="H31" s="42"/>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s="18" customFormat="1" ht="25.5" x14ac:dyDescent="0.2">
      <c r="A32" s="30" t="s">
        <v>83</v>
      </c>
      <c r="B32" s="31" t="s">
        <v>201</v>
      </c>
      <c r="C32" s="5"/>
      <c r="D32" s="5"/>
      <c r="E32" s="41"/>
      <c r="F32" s="41"/>
      <c r="G32" s="41"/>
      <c r="H32" s="4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s="18" customFormat="1" ht="25.5" x14ac:dyDescent="0.2">
      <c r="A33" s="30" t="s">
        <v>202</v>
      </c>
      <c r="B33" s="31" t="s">
        <v>203</v>
      </c>
      <c r="C33" s="5"/>
      <c r="D33" s="5"/>
      <c r="E33" s="41"/>
      <c r="F33" s="41"/>
      <c r="G33" s="41"/>
      <c r="H33" s="42"/>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s="18" customFormat="1" x14ac:dyDescent="0.2">
      <c r="A34" s="30" t="s">
        <v>85</v>
      </c>
      <c r="B34" s="59" t="s">
        <v>204</v>
      </c>
      <c r="C34" s="5"/>
      <c r="D34" s="5"/>
      <c r="E34" s="41"/>
      <c r="F34" s="41"/>
      <c r="G34" s="41"/>
      <c r="H34" s="42"/>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s="18" customFormat="1" x14ac:dyDescent="0.2">
      <c r="A35" s="30" t="s">
        <v>205</v>
      </c>
      <c r="B35" s="31" t="s">
        <v>337</v>
      </c>
      <c r="C35" s="5"/>
      <c r="D35" s="5"/>
      <c r="E35" s="41"/>
      <c r="F35" s="41"/>
      <c r="G35" s="41"/>
      <c r="H35" s="42"/>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s="18" customFormat="1" x14ac:dyDescent="0.2">
      <c r="A36" s="30" t="s">
        <v>102</v>
      </c>
      <c r="B36" s="31" t="s">
        <v>207</v>
      </c>
      <c r="C36" s="5"/>
      <c r="D36" s="5"/>
      <c r="E36" s="41"/>
      <c r="F36" s="41"/>
      <c r="G36" s="41"/>
      <c r="H36" s="42"/>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s="18" customFormat="1" x14ac:dyDescent="0.2">
      <c r="A37" s="30" t="s">
        <v>108</v>
      </c>
      <c r="B37" s="31" t="s">
        <v>338</v>
      </c>
      <c r="C37" s="5"/>
      <c r="D37" s="5"/>
      <c r="E37" s="41"/>
      <c r="F37" s="41"/>
      <c r="G37" s="41"/>
      <c r="H37" s="42"/>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s="18" customFormat="1" x14ac:dyDescent="0.2">
      <c r="A38" s="30" t="s">
        <v>104</v>
      </c>
      <c r="B38" s="31" t="s">
        <v>306</v>
      </c>
      <c r="C38" s="5"/>
      <c r="D38" s="5"/>
      <c r="E38" s="41"/>
      <c r="F38" s="41"/>
      <c r="G38" s="41"/>
      <c r="H38" s="42"/>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s="18" customFormat="1" x14ac:dyDescent="0.2">
      <c r="A39" s="30" t="s">
        <v>106</v>
      </c>
      <c r="B39" s="36" t="s">
        <v>107</v>
      </c>
      <c r="C39" s="5"/>
      <c r="D39" s="5"/>
      <c r="E39" s="41"/>
      <c r="F39" s="41"/>
      <c r="G39" s="41"/>
      <c r="H39" s="42"/>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s="1" customFormat="1" x14ac:dyDescent="0.2">
      <c r="A40" s="30" t="s">
        <v>110</v>
      </c>
      <c r="B40" s="36" t="s">
        <v>111</v>
      </c>
      <c r="C40" s="57"/>
      <c r="D40" s="57"/>
      <c r="E40" s="19"/>
      <c r="F40" s="41"/>
      <c r="G40" s="41"/>
      <c r="H40" s="42"/>
    </row>
    <row r="41" spans="1:45" s="21" customFormat="1" x14ac:dyDescent="0.2">
      <c r="A41" s="9" t="s">
        <v>290</v>
      </c>
      <c r="B41" s="9"/>
      <c r="C41" s="9"/>
      <c r="D41" s="9"/>
      <c r="E41" s="20"/>
      <c r="F41" s="41"/>
      <c r="G41" s="41"/>
      <c r="H41" s="42"/>
    </row>
    <row r="42" spans="1:45" s="3" customFormat="1" ht="13.15" customHeight="1" x14ac:dyDescent="0.2">
      <c r="A42" s="481" t="s">
        <v>359</v>
      </c>
      <c r="B42" s="481"/>
      <c r="C42" s="43"/>
      <c r="D42" s="43"/>
      <c r="E42" s="43"/>
      <c r="F42" s="43"/>
      <c r="G42" s="43"/>
      <c r="H42" s="44"/>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row>
    <row r="43" spans="1:45" s="4" customFormat="1" ht="13.15" customHeight="1" x14ac:dyDescent="0.2">
      <c r="A43" s="469" t="s">
        <v>292</v>
      </c>
      <c r="B43" s="470"/>
      <c r="C43" s="474" t="s">
        <v>270</v>
      </c>
      <c r="D43" s="474" t="s">
        <v>271</v>
      </c>
      <c r="E43" s="478" t="s">
        <v>119</v>
      </c>
      <c r="F43" s="66" t="s">
        <v>272</v>
      </c>
      <c r="G43" s="66" t="s">
        <v>273</v>
      </c>
      <c r="H43" s="480" t="s">
        <v>274</v>
      </c>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row>
    <row r="44" spans="1:45" s="4" customFormat="1" ht="28.5" customHeight="1" x14ac:dyDescent="0.2">
      <c r="A44" s="471"/>
      <c r="B44" s="472"/>
      <c r="C44" s="475"/>
      <c r="D44" s="475"/>
      <c r="E44" s="479"/>
      <c r="F44" s="68"/>
      <c r="G44" s="68"/>
      <c r="H44" s="479"/>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row>
    <row r="45" spans="1:45" s="23" customFormat="1" ht="12.75" customHeight="1" x14ac:dyDescent="0.2">
      <c r="C45" s="28"/>
      <c r="D45" s="29"/>
      <c r="E45" s="74">
        <v>1</v>
      </c>
      <c r="F45" s="69"/>
      <c r="G45" s="69"/>
      <c r="H45" s="69"/>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row>
    <row r="46" spans="1:45" s="23" customFormat="1" ht="12.75" customHeight="1" x14ac:dyDescent="0.2">
      <c r="C46" s="28"/>
      <c r="D46" s="29" t="s">
        <v>341</v>
      </c>
      <c r="E46" s="74">
        <v>1</v>
      </c>
      <c r="F46" s="69"/>
      <c r="G46" s="69"/>
      <c r="H46" s="69"/>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row>
    <row r="47" spans="1:45" s="23" customFormat="1" x14ac:dyDescent="0.2">
      <c r="C47" s="28"/>
      <c r="D47" s="29" t="s">
        <v>341</v>
      </c>
      <c r="E47" s="74">
        <v>1</v>
      </c>
      <c r="F47" s="69"/>
      <c r="G47" s="69"/>
      <c r="H47" s="69"/>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row>
    <row r="48" spans="1:45" s="23" customFormat="1" x14ac:dyDescent="0.2">
      <c r="C48" s="28"/>
      <c r="D48" s="29" t="s">
        <v>341</v>
      </c>
      <c r="E48" s="74">
        <v>1</v>
      </c>
      <c r="F48" s="69"/>
      <c r="G48" s="69"/>
      <c r="H48" s="69"/>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row>
    <row r="49" spans="1:45" s="23" customFormat="1" ht="12.75" customHeight="1" x14ac:dyDescent="0.2">
      <c r="C49" s="28"/>
      <c r="D49" s="29" t="s">
        <v>341</v>
      </c>
      <c r="E49" s="74">
        <v>1</v>
      </c>
      <c r="F49" s="69"/>
      <c r="G49" s="69"/>
      <c r="H49" s="69"/>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row>
    <row r="50" spans="1:45" s="23" customFormat="1" x14ac:dyDescent="0.2">
      <c r="C50" s="28"/>
      <c r="D50" s="29" t="s">
        <v>341</v>
      </c>
      <c r="E50" s="74">
        <v>1</v>
      </c>
      <c r="F50" s="69"/>
      <c r="G50" s="69"/>
      <c r="H50" s="69"/>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row>
    <row r="51" spans="1:45" s="23" customFormat="1" ht="12.75" customHeight="1" x14ac:dyDescent="0.2">
      <c r="C51" s="28"/>
      <c r="D51" s="29"/>
      <c r="E51" s="74">
        <v>1</v>
      </c>
      <c r="F51" s="69"/>
      <c r="G51" s="69"/>
      <c r="H51" s="69"/>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row>
    <row r="52" spans="1:45" s="23" customFormat="1" ht="12.75" customHeight="1" x14ac:dyDescent="0.2">
      <c r="C52" s="29"/>
      <c r="D52" s="28"/>
      <c r="E52" s="74">
        <v>1</v>
      </c>
      <c r="F52" s="69"/>
      <c r="G52" s="69"/>
      <c r="H52" s="69"/>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row>
    <row r="53" spans="1:45" s="23" customFormat="1" ht="12.75" customHeight="1" x14ac:dyDescent="0.2">
      <c r="C53" s="29"/>
      <c r="D53" s="28"/>
      <c r="E53" s="74">
        <v>1</v>
      </c>
      <c r="F53" s="69"/>
      <c r="G53" s="69"/>
      <c r="H53" s="69"/>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row>
    <row r="54" spans="1:45" s="23" customFormat="1" x14ac:dyDescent="0.2">
      <c r="C54" s="29"/>
      <c r="D54" s="28"/>
      <c r="E54" s="74">
        <v>1</v>
      </c>
      <c r="F54" s="69"/>
      <c r="G54" s="69"/>
      <c r="H54" s="75"/>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row>
    <row r="55" spans="1:45" s="23" customFormat="1" x14ac:dyDescent="0.2">
      <c r="C55" s="29"/>
      <c r="D55" s="28"/>
      <c r="E55" s="74">
        <v>1</v>
      </c>
      <c r="F55" s="69"/>
      <c r="G55" s="69"/>
      <c r="H55" s="75"/>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row>
    <row r="56" spans="1:45" s="25" customFormat="1" x14ac:dyDescent="0.2">
      <c r="C56" s="29"/>
      <c r="D56" s="95"/>
      <c r="E56" s="28">
        <v>1</v>
      </c>
      <c r="F56" s="69"/>
      <c r="G56" s="69"/>
      <c r="H56" s="75"/>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row>
    <row r="57" spans="1:45" s="25" customFormat="1" x14ac:dyDescent="0.2">
      <c r="C57" s="29"/>
      <c r="D57" s="95"/>
      <c r="E57" s="28">
        <v>1</v>
      </c>
      <c r="F57" s="69"/>
      <c r="G57" s="69"/>
      <c r="H57" s="75"/>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row>
    <row r="58" spans="1:45" s="25" customFormat="1" x14ac:dyDescent="0.2">
      <c r="C58" s="29"/>
      <c r="D58" s="95"/>
      <c r="E58" s="28">
        <v>1</v>
      </c>
      <c r="F58" s="69"/>
      <c r="G58" s="69"/>
      <c r="H58" s="75"/>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row>
    <row r="59" spans="1:45" s="25" customFormat="1" ht="12.75" customHeight="1" x14ac:dyDescent="0.2">
      <c r="C59" s="28"/>
      <c r="D59" s="95"/>
      <c r="E59" s="28">
        <v>1</v>
      </c>
      <c r="F59" s="69"/>
      <c r="G59" s="69"/>
      <c r="H59" s="75"/>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row>
    <row r="60" spans="1:45" s="25" customFormat="1" x14ac:dyDescent="0.2">
      <c r="C60" s="96"/>
      <c r="D60" s="97"/>
      <c r="E60" s="28">
        <v>1</v>
      </c>
      <c r="F60" s="69"/>
      <c r="G60" s="69"/>
      <c r="H60" s="75"/>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row>
    <row r="61" spans="1:45" s="25" customFormat="1" x14ac:dyDescent="0.2">
      <c r="C61" s="28"/>
      <c r="D61" s="28"/>
      <c r="E61" s="28">
        <v>1</v>
      </c>
      <c r="F61" s="75"/>
      <c r="G61" s="75"/>
      <c r="H61" s="75"/>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row>
    <row r="62" spans="1:45" s="25" customFormat="1" x14ac:dyDescent="0.2">
      <c r="A62" s="23"/>
      <c r="B62" s="23"/>
      <c r="C62" s="23"/>
      <c r="D62" s="466"/>
      <c r="E62" s="466"/>
      <c r="F62" s="23"/>
      <c r="G62" s="23"/>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row>
    <row r="63" spans="1:45" s="25" customFormat="1" x14ac:dyDescent="0.2">
      <c r="A63" s="23"/>
      <c r="B63" s="23"/>
      <c r="C63" s="23"/>
      <c r="D63" s="466"/>
      <c r="E63" s="466"/>
      <c r="F63" s="23"/>
      <c r="G63" s="23"/>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row>
    <row r="64" spans="1:45" s="25" customFormat="1" x14ac:dyDescent="0.2">
      <c r="A64" s="23"/>
      <c r="B64" s="23"/>
      <c r="C64" s="23"/>
      <c r="D64" s="466"/>
      <c r="E64" s="466"/>
      <c r="F64" s="23"/>
      <c r="G64" s="23"/>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row>
    <row r="65" spans="1:45" s="25" customFormat="1" x14ac:dyDescent="0.2">
      <c r="A65" s="23"/>
      <c r="B65" s="23"/>
      <c r="C65" s="23"/>
      <c r="D65" s="466"/>
      <c r="E65" s="466"/>
      <c r="F65" s="23"/>
      <c r="G65" s="23"/>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row>
    <row r="66" spans="1:45" s="25" customFormat="1" x14ac:dyDescent="0.2">
      <c r="A66" s="23"/>
      <c r="B66" s="23"/>
      <c r="C66" s="23"/>
      <c r="D66" s="466"/>
      <c r="E66" s="466"/>
      <c r="F66" s="23"/>
      <c r="G66" s="23"/>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row>
    <row r="67" spans="1:45" s="25" customFormat="1" x14ac:dyDescent="0.2">
      <c r="A67" s="23"/>
      <c r="B67" s="23"/>
      <c r="C67" s="23"/>
      <c r="D67" s="466"/>
      <c r="E67" s="466"/>
      <c r="F67" s="23"/>
      <c r="G67" s="23"/>
      <c r="H67" s="26"/>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row>
    <row r="68" spans="1:45" s="27" customFormat="1" x14ac:dyDescent="0.2">
      <c r="A68" s="23"/>
      <c r="B68" s="23"/>
      <c r="C68" s="23"/>
      <c r="D68" s="466"/>
      <c r="E68" s="466"/>
      <c r="F68" s="23"/>
      <c r="G68" s="23"/>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row>
    <row r="69" spans="1:45" s="27" customFormat="1" x14ac:dyDescent="0.2">
      <c r="A69" s="23"/>
      <c r="B69" s="23"/>
      <c r="C69" s="23"/>
      <c r="D69" s="466"/>
      <c r="E69" s="466"/>
      <c r="F69" s="6"/>
      <c r="G69" s="6"/>
      <c r="H69" s="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row>
    <row r="70" spans="1:45" s="6" customFormat="1" x14ac:dyDescent="0.2">
      <c r="D70" s="10"/>
    </row>
    <row r="71" spans="1:45" s="6" customFormat="1" x14ac:dyDescent="0.2">
      <c r="D71" s="10"/>
    </row>
    <row r="72" spans="1:45" s="6" customFormat="1" x14ac:dyDescent="0.2">
      <c r="D72" s="10"/>
    </row>
    <row r="73" spans="1:45" s="6" customFormat="1" x14ac:dyDescent="0.2">
      <c r="D73" s="10"/>
    </row>
    <row r="74" spans="1:45" s="6" customFormat="1" x14ac:dyDescent="0.2">
      <c r="D74" s="10"/>
    </row>
    <row r="75" spans="1:45" s="6" customFormat="1" x14ac:dyDescent="0.2">
      <c r="D75" s="10"/>
    </row>
    <row r="76" spans="1:45" s="6" customFormat="1" x14ac:dyDescent="0.2">
      <c r="D76" s="10"/>
    </row>
    <row r="77" spans="1:45" s="6" customFormat="1" x14ac:dyDescent="0.2">
      <c r="D77" s="10"/>
    </row>
    <row r="78" spans="1:45" s="6" customFormat="1" x14ac:dyDescent="0.2">
      <c r="D78" s="10"/>
    </row>
    <row r="79" spans="1:45" s="6" customFormat="1" x14ac:dyDescent="0.2">
      <c r="D79" s="10"/>
    </row>
    <row r="80" spans="1:45" s="6" customFormat="1" x14ac:dyDescent="0.2">
      <c r="D80" s="10"/>
    </row>
    <row r="81" spans="4:4" s="6" customFormat="1" x14ac:dyDescent="0.2">
      <c r="D81" s="10"/>
    </row>
    <row r="82" spans="4:4" s="6" customFormat="1" x14ac:dyDescent="0.2">
      <c r="D82" s="10"/>
    </row>
    <row r="83" spans="4:4" s="6" customFormat="1" x14ac:dyDescent="0.2">
      <c r="D83" s="10"/>
    </row>
    <row r="84" spans="4:4" s="6" customFormat="1" x14ac:dyDescent="0.2">
      <c r="D84" s="10"/>
    </row>
    <row r="85" spans="4:4" s="6" customFormat="1" x14ac:dyDescent="0.2">
      <c r="D85" s="10"/>
    </row>
    <row r="86" spans="4:4" s="6" customFormat="1" x14ac:dyDescent="0.2">
      <c r="D86" s="10"/>
    </row>
    <row r="87" spans="4:4" s="6" customFormat="1" x14ac:dyDescent="0.2">
      <c r="D87" s="10"/>
    </row>
    <row r="88" spans="4:4" s="6" customFormat="1" x14ac:dyDescent="0.2">
      <c r="D88" s="10"/>
    </row>
    <row r="89" spans="4:4" s="6" customFormat="1" x14ac:dyDescent="0.2">
      <c r="D89" s="10"/>
    </row>
    <row r="90" spans="4:4" s="6" customFormat="1" x14ac:dyDescent="0.2">
      <c r="D90" s="10"/>
    </row>
    <row r="91" spans="4:4" s="6" customFormat="1" x14ac:dyDescent="0.2">
      <c r="D91" s="10"/>
    </row>
    <row r="92" spans="4:4" s="6" customFormat="1" x14ac:dyDescent="0.2">
      <c r="D92" s="10"/>
    </row>
    <row r="93" spans="4:4" s="6" customFormat="1" x14ac:dyDescent="0.2">
      <c r="D93" s="10"/>
    </row>
    <row r="94" spans="4:4" s="6" customFormat="1" x14ac:dyDescent="0.2">
      <c r="D94" s="10"/>
    </row>
    <row r="95" spans="4:4" s="6" customFormat="1" x14ac:dyDescent="0.2">
      <c r="D95" s="10"/>
    </row>
    <row r="96" spans="4:4" s="6" customFormat="1" x14ac:dyDescent="0.2">
      <c r="D96" s="10"/>
    </row>
    <row r="97" spans="1:7" s="6" customFormat="1" x14ac:dyDescent="0.2">
      <c r="D97" s="10"/>
    </row>
    <row r="98" spans="1:7" s="6" customFormat="1" x14ac:dyDescent="0.2">
      <c r="D98" s="10"/>
      <c r="F98" s="1"/>
      <c r="G98" s="1"/>
    </row>
    <row r="99" spans="1:7" s="6" customFormat="1" x14ac:dyDescent="0.2">
      <c r="A99" s="1"/>
      <c r="B99" s="1"/>
      <c r="C99" s="11"/>
      <c r="D99" s="12"/>
      <c r="E99" s="1"/>
    </row>
    <row r="100" spans="1:7" s="6" customFormat="1" x14ac:dyDescent="0.2">
      <c r="D100" s="10"/>
    </row>
    <row r="101" spans="1:7" s="6" customFormat="1" x14ac:dyDescent="0.2">
      <c r="D101" s="10"/>
    </row>
    <row r="102" spans="1:7" s="6" customFormat="1" x14ac:dyDescent="0.2">
      <c r="D102" s="10"/>
    </row>
    <row r="103" spans="1:7" s="6" customFormat="1" x14ac:dyDescent="0.2">
      <c r="D103" s="10"/>
    </row>
    <row r="104" spans="1:7" s="6" customFormat="1" x14ac:dyDescent="0.2">
      <c r="D104" s="10"/>
    </row>
    <row r="105" spans="1:7" s="6" customFormat="1" x14ac:dyDescent="0.2">
      <c r="D105" s="10"/>
    </row>
    <row r="106" spans="1:7" s="6" customFormat="1" x14ac:dyDescent="0.2">
      <c r="D106" s="10"/>
    </row>
    <row r="107" spans="1:7" s="6" customFormat="1" x14ac:dyDescent="0.2">
      <c r="D107" s="10"/>
    </row>
    <row r="108" spans="1:7" s="6" customFormat="1" x14ac:dyDescent="0.2">
      <c r="D108" s="10"/>
    </row>
    <row r="109" spans="1:7" s="6" customFormat="1" x14ac:dyDescent="0.2">
      <c r="D109" s="10"/>
    </row>
    <row r="110" spans="1:7" s="6" customFormat="1" x14ac:dyDescent="0.2">
      <c r="D110" s="10"/>
    </row>
    <row r="111" spans="1:7" s="6" customFormat="1" x14ac:dyDescent="0.2">
      <c r="D111" s="10"/>
    </row>
    <row r="112" spans="1:7" s="6" customFormat="1" x14ac:dyDescent="0.2">
      <c r="D112" s="10"/>
    </row>
    <row r="113" spans="4:4" s="6" customFormat="1" x14ac:dyDescent="0.2">
      <c r="D113" s="10"/>
    </row>
    <row r="114" spans="4:4" s="6" customFormat="1" x14ac:dyDescent="0.2">
      <c r="D114" s="10"/>
    </row>
    <row r="115" spans="4:4" s="6" customFormat="1" x14ac:dyDescent="0.2">
      <c r="D115" s="10"/>
    </row>
    <row r="116" spans="4:4" s="6" customFormat="1" x14ac:dyDescent="0.2">
      <c r="D116" s="10"/>
    </row>
    <row r="117" spans="4:4" s="6" customFormat="1" x14ac:dyDescent="0.2">
      <c r="D117" s="10"/>
    </row>
    <row r="118" spans="4:4" s="6" customFormat="1" x14ac:dyDescent="0.2">
      <c r="D118" s="10"/>
    </row>
    <row r="119" spans="4:4" s="6" customFormat="1" x14ac:dyDescent="0.2">
      <c r="D119" s="10"/>
    </row>
    <row r="120" spans="4:4" s="6" customFormat="1" x14ac:dyDescent="0.2">
      <c r="D120" s="10"/>
    </row>
    <row r="121" spans="4:4" s="6" customFormat="1" x14ac:dyDescent="0.2">
      <c r="D121" s="10"/>
    </row>
    <row r="122" spans="4:4" s="6" customFormat="1" x14ac:dyDescent="0.2">
      <c r="D122" s="10"/>
    </row>
    <row r="123" spans="4:4" s="6" customFormat="1" x14ac:dyDescent="0.2">
      <c r="D123" s="10"/>
    </row>
    <row r="124" spans="4:4" s="6" customFormat="1" x14ac:dyDescent="0.2">
      <c r="D124" s="10"/>
    </row>
    <row r="125" spans="4:4" s="6" customFormat="1" x14ac:dyDescent="0.2">
      <c r="D125" s="10"/>
    </row>
    <row r="126" spans="4:4" s="6" customFormat="1" x14ac:dyDescent="0.2">
      <c r="D126" s="10"/>
    </row>
    <row r="127" spans="4:4" s="6" customFormat="1" x14ac:dyDescent="0.2">
      <c r="D127" s="10"/>
    </row>
    <row r="128" spans="4:4" s="6" customFormat="1" x14ac:dyDescent="0.2">
      <c r="D128" s="10"/>
    </row>
    <row r="129" spans="1:7" s="6" customFormat="1" x14ac:dyDescent="0.2">
      <c r="D129" s="10"/>
    </row>
    <row r="130" spans="1:7" s="6" customFormat="1" x14ac:dyDescent="0.2">
      <c r="D130" s="10"/>
    </row>
    <row r="131" spans="1:7" s="6" customFormat="1" x14ac:dyDescent="0.2">
      <c r="D131" s="10"/>
    </row>
    <row r="132" spans="1:7" s="6" customFormat="1" x14ac:dyDescent="0.2">
      <c r="D132" s="10"/>
      <c r="F132" s="1"/>
      <c r="G132" s="1"/>
    </row>
    <row r="133" spans="1:7" s="6" customFormat="1" x14ac:dyDescent="0.2">
      <c r="A133" s="13"/>
      <c r="B133" s="13"/>
      <c r="C133" s="93"/>
      <c r="D133" s="94"/>
      <c r="E133" s="1"/>
      <c r="F133" s="1"/>
      <c r="G133" s="1"/>
    </row>
    <row r="134" spans="1:7" s="6" customFormat="1" x14ac:dyDescent="0.2">
      <c r="A134" s="1"/>
      <c r="B134" s="1"/>
      <c r="C134" s="14"/>
      <c r="D134" s="94"/>
      <c r="E134" s="1"/>
      <c r="F134" s="1"/>
      <c r="G134" s="1"/>
    </row>
    <row r="135" spans="1:7" s="6" customFormat="1" x14ac:dyDescent="0.2">
      <c r="A135" s="1"/>
      <c r="B135" s="1"/>
      <c r="C135" s="11"/>
      <c r="D135" s="12"/>
      <c r="E135" s="1"/>
      <c r="F135" s="1"/>
      <c r="G135" s="1"/>
    </row>
    <row r="136" spans="1:7" s="6" customFormat="1" x14ac:dyDescent="0.2">
      <c r="A136" s="1"/>
      <c r="B136" s="1"/>
      <c r="C136" s="11"/>
      <c r="D136" s="12"/>
      <c r="E136" s="1"/>
      <c r="F136" s="1"/>
      <c r="G136" s="1"/>
    </row>
    <row r="137" spans="1:7" s="6" customFormat="1" x14ac:dyDescent="0.2">
      <c r="A137" s="1"/>
      <c r="B137" s="1"/>
      <c r="C137" s="11"/>
      <c r="D137" s="12"/>
      <c r="E137" s="1"/>
    </row>
    <row r="138" spans="1:7" s="6" customFormat="1" ht="26.25" x14ac:dyDescent="0.4">
      <c r="A138" s="15"/>
      <c r="B138" s="15"/>
      <c r="D138" s="10"/>
    </row>
    <row r="139" spans="1:7" s="6" customFormat="1" x14ac:dyDescent="0.2">
      <c r="A139" s="16"/>
      <c r="B139" s="16"/>
      <c r="D139" s="10"/>
    </row>
    <row r="140" spans="1:7" s="6" customFormat="1" x14ac:dyDescent="0.2">
      <c r="A140" s="8"/>
      <c r="B140" s="8"/>
      <c r="D140" s="10"/>
    </row>
    <row r="141" spans="1:7" s="6" customFormat="1" x14ac:dyDescent="0.2">
      <c r="A141" s="1"/>
      <c r="B141" s="1"/>
      <c r="D141" s="10"/>
    </row>
    <row r="142" spans="1:7" s="6" customFormat="1" x14ac:dyDescent="0.2">
      <c r="A142" s="1"/>
      <c r="B142" s="1"/>
      <c r="D142" s="10"/>
    </row>
    <row r="143" spans="1:7" s="6" customFormat="1" x14ac:dyDescent="0.2">
      <c r="A143" s="1"/>
      <c r="B143" s="1"/>
      <c r="D143" s="10"/>
    </row>
    <row r="144" spans="1:7" s="6" customFormat="1" x14ac:dyDescent="0.2">
      <c r="A144" s="1"/>
      <c r="B144" s="1"/>
      <c r="D144" s="10"/>
    </row>
    <row r="145" spans="1:7" s="6" customFormat="1" x14ac:dyDescent="0.2">
      <c r="A145" s="1"/>
      <c r="B145" s="1"/>
      <c r="D145" s="10"/>
    </row>
    <row r="146" spans="1:7" s="6" customFormat="1" x14ac:dyDescent="0.2">
      <c r="A146" s="1"/>
      <c r="B146" s="1"/>
      <c r="D146" s="10"/>
    </row>
    <row r="147" spans="1:7" s="6" customFormat="1" x14ac:dyDescent="0.2">
      <c r="A147" s="1"/>
      <c r="B147" s="1"/>
      <c r="D147" s="10"/>
      <c r="F147"/>
      <c r="G147"/>
    </row>
  </sheetData>
  <sheetProtection selectLockedCells="1" selectUnlockedCells="1"/>
  <mergeCells count="27">
    <mergeCell ref="H43:H44"/>
    <mergeCell ref="E43:E44"/>
    <mergeCell ref="D65:E65"/>
    <mergeCell ref="D66:E66"/>
    <mergeCell ref="D67:E67"/>
    <mergeCell ref="D68:E68"/>
    <mergeCell ref="D69:E69"/>
    <mergeCell ref="D64:E64"/>
    <mergeCell ref="D62:E62"/>
    <mergeCell ref="D63:E63"/>
    <mergeCell ref="C43:C44"/>
    <mergeCell ref="D43:D44"/>
    <mergeCell ref="A43:B44"/>
    <mergeCell ref="A21:A23"/>
    <mergeCell ref="A27:A29"/>
    <mergeCell ref="A30:A31"/>
    <mergeCell ref="B30:B31"/>
    <mergeCell ref="A42:B42"/>
    <mergeCell ref="A1:H1"/>
    <mergeCell ref="C2:D2"/>
    <mergeCell ref="A3:B4"/>
    <mergeCell ref="C3:C4"/>
    <mergeCell ref="D3:D4"/>
    <mergeCell ref="E3:E4"/>
    <mergeCell ref="F3:F4"/>
    <mergeCell ref="G3:G4"/>
    <mergeCell ref="H3:H4"/>
  </mergeCells>
  <pageMargins left="0.7" right="0.7" top="0.75" bottom="0.75" header="0.3" footer="0.3"/>
  <pageSetup scale="70" orientation="landscape" r:id="rId1"/>
  <rowBreaks count="2" manualBreakCount="2">
    <brk id="41" max="16383" man="1"/>
    <brk id="55" max="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S147"/>
  <sheetViews>
    <sheetView showGridLines="0" topLeftCell="A40" zoomScaleNormal="100" zoomScaleSheetLayoutView="100" workbookViewId="0">
      <selection activeCell="E11" sqref="E11"/>
    </sheetView>
  </sheetViews>
  <sheetFormatPr defaultRowHeight="12.75" x14ac:dyDescent="0.2"/>
  <cols>
    <col min="1" max="1" width="24.85546875" bestFit="1" customWidth="1"/>
    <col min="2" max="2" width="42.85546875" customWidth="1"/>
    <col min="3" max="3" width="19.7109375" bestFit="1" customWidth="1"/>
    <col min="4" max="4" width="25" style="2" customWidth="1"/>
    <col min="5" max="5" width="16.28515625" bestFit="1" customWidth="1"/>
    <col min="6" max="7" width="16.28515625" customWidth="1"/>
    <col min="8" max="8" width="16.7109375" style="6" customWidth="1"/>
    <col min="9" max="45" width="9" style="6"/>
  </cols>
  <sheetData>
    <row r="1" spans="1:45" s="3" customFormat="1" ht="20.25" x14ac:dyDescent="0.2">
      <c r="A1" s="473" t="s">
        <v>360</v>
      </c>
      <c r="B1" s="473"/>
      <c r="C1" s="473"/>
      <c r="D1" s="473"/>
      <c r="E1" s="473"/>
      <c r="F1" s="473"/>
      <c r="G1" s="473"/>
      <c r="H1" s="473"/>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pans="1:45" s="3" customFormat="1" ht="20.25" x14ac:dyDescent="0.2">
      <c r="A2" s="52" t="s">
        <v>326</v>
      </c>
      <c r="B2" s="53"/>
      <c r="C2" s="464" t="s">
        <v>268</v>
      </c>
      <c r="D2" s="465"/>
      <c r="E2" s="54"/>
      <c r="F2" s="71"/>
      <c r="G2" s="71"/>
      <c r="H2" s="71"/>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row>
    <row r="3" spans="1:45" s="4" customFormat="1" ht="13.15" customHeight="1" x14ac:dyDescent="0.2">
      <c r="A3" s="469" t="s">
        <v>361</v>
      </c>
      <c r="B3" s="470"/>
      <c r="C3" s="489" t="s">
        <v>270</v>
      </c>
      <c r="D3" s="489" t="s">
        <v>271</v>
      </c>
      <c r="E3" s="478" t="s">
        <v>119</v>
      </c>
      <c r="F3" s="480" t="s">
        <v>272</v>
      </c>
      <c r="G3" s="480" t="s">
        <v>273</v>
      </c>
      <c r="H3" s="480" t="s">
        <v>274</v>
      </c>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18" customFormat="1" ht="27" customHeight="1" x14ac:dyDescent="0.2">
      <c r="A4" s="471"/>
      <c r="B4" s="472"/>
      <c r="C4" s="475"/>
      <c r="D4" s="475"/>
      <c r="E4" s="479"/>
      <c r="F4" s="479"/>
      <c r="G4" s="479"/>
      <c r="H4" s="479"/>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row>
    <row r="5" spans="1:45" s="18" customFormat="1" ht="15" x14ac:dyDescent="0.25">
      <c r="A5" s="37"/>
      <c r="B5" s="38"/>
      <c r="C5" s="39"/>
      <c r="D5" s="39"/>
      <c r="E5" s="40">
        <v>250</v>
      </c>
      <c r="F5" s="76">
        <v>17000</v>
      </c>
      <c r="G5" s="77">
        <v>0</v>
      </c>
      <c r="H5" s="79">
        <v>17000</v>
      </c>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s="18" customFormat="1" ht="25.5" x14ac:dyDescent="0.2">
      <c r="A6" s="30" t="s">
        <v>328</v>
      </c>
      <c r="B6" s="49" t="s">
        <v>168</v>
      </c>
      <c r="C6" s="5"/>
      <c r="D6" s="5"/>
      <c r="E6" s="41"/>
      <c r="F6" s="41"/>
      <c r="G6" s="41"/>
      <c r="H6" s="42"/>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row>
    <row r="7" spans="1:45" s="18" customFormat="1" x14ac:dyDescent="0.2">
      <c r="A7" s="30" t="s">
        <v>39</v>
      </c>
      <c r="B7" s="31" t="s">
        <v>40</v>
      </c>
      <c r="C7" s="5"/>
      <c r="D7" s="5"/>
      <c r="E7" s="41"/>
      <c r="F7" s="41"/>
      <c r="G7" s="41"/>
      <c r="H7" s="42"/>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row>
    <row r="8" spans="1:45" s="18" customFormat="1" x14ac:dyDescent="0.2">
      <c r="A8" s="30" t="s">
        <v>42</v>
      </c>
      <c r="B8" s="32" t="s">
        <v>43</v>
      </c>
      <c r="C8" s="5"/>
      <c r="D8" s="5"/>
      <c r="E8" s="41"/>
      <c r="F8" s="41"/>
      <c r="G8" s="41"/>
      <c r="H8" s="42"/>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row>
    <row r="9" spans="1:45" s="18" customFormat="1" x14ac:dyDescent="0.2">
      <c r="A9" s="30" t="s">
        <v>47</v>
      </c>
      <c r="B9" s="31" t="s">
        <v>276</v>
      </c>
      <c r="C9" s="5"/>
      <c r="D9" s="5"/>
      <c r="E9" s="41"/>
      <c r="F9" s="41"/>
      <c r="G9" s="41"/>
      <c r="H9" s="42"/>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row>
    <row r="10" spans="1:45" s="18" customFormat="1" x14ac:dyDescent="0.2">
      <c r="A10" s="30" t="s">
        <v>52</v>
      </c>
      <c r="B10" s="31" t="s">
        <v>172</v>
      </c>
      <c r="C10" s="5"/>
      <c r="D10" s="5"/>
      <c r="E10" s="41"/>
      <c r="F10" s="41"/>
      <c r="G10" s="41"/>
      <c r="H10" s="42"/>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row>
    <row r="11" spans="1:45" s="18" customFormat="1" x14ac:dyDescent="0.2">
      <c r="A11" s="30" t="s">
        <v>173</v>
      </c>
      <c r="B11" s="31" t="s">
        <v>174</v>
      </c>
      <c r="C11" s="5"/>
      <c r="D11" s="5"/>
      <c r="E11" s="41"/>
      <c r="F11" s="41"/>
      <c r="G11" s="41"/>
      <c r="H11" s="42"/>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row>
    <row r="12" spans="1:45" s="18" customFormat="1" x14ac:dyDescent="0.2">
      <c r="A12" s="30" t="s">
        <v>54</v>
      </c>
      <c r="B12" s="31" t="s">
        <v>175</v>
      </c>
      <c r="C12" s="5"/>
      <c r="D12" s="5"/>
      <c r="E12" s="41"/>
      <c r="F12" s="41"/>
      <c r="G12" s="41"/>
      <c r="H12" s="42"/>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row>
    <row r="13" spans="1:45" s="18" customFormat="1" x14ac:dyDescent="0.2">
      <c r="A13" s="30" t="s">
        <v>56</v>
      </c>
      <c r="B13" s="31" t="s">
        <v>57</v>
      </c>
      <c r="C13" s="5"/>
      <c r="D13" s="5"/>
      <c r="E13" s="41"/>
      <c r="F13" s="41"/>
      <c r="G13" s="41"/>
      <c r="H13" s="42"/>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row>
    <row r="14" spans="1:45" s="18" customFormat="1" x14ac:dyDescent="0.2">
      <c r="A14" s="30" t="s">
        <v>60</v>
      </c>
      <c r="B14" s="31" t="s">
        <v>351</v>
      </c>
      <c r="C14" s="5"/>
      <c r="D14" s="5"/>
      <c r="E14" s="41"/>
      <c r="F14" s="41"/>
      <c r="G14" s="41"/>
      <c r="H14" s="42"/>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row>
    <row r="15" spans="1:45" s="18" customFormat="1" x14ac:dyDescent="0.2">
      <c r="A15" s="30" t="s">
        <v>63</v>
      </c>
      <c r="B15" s="31" t="s">
        <v>178</v>
      </c>
      <c r="C15" s="5"/>
      <c r="D15" s="5"/>
      <c r="E15" s="41"/>
      <c r="F15" s="41"/>
      <c r="G15" s="41"/>
      <c r="H15" s="42"/>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row>
    <row r="16" spans="1:45" s="18" customFormat="1" x14ac:dyDescent="0.2">
      <c r="A16" s="30" t="s">
        <v>70</v>
      </c>
      <c r="B16" s="50" t="s">
        <v>180</v>
      </c>
      <c r="C16" s="5"/>
      <c r="D16" s="5"/>
      <c r="E16" s="41"/>
      <c r="F16" s="41"/>
      <c r="G16" s="41"/>
      <c r="H16" s="42"/>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row>
    <row r="17" spans="1:45" s="18" customFormat="1" x14ac:dyDescent="0.2">
      <c r="A17" s="30" t="s">
        <v>181</v>
      </c>
      <c r="B17" s="47" t="s">
        <v>332</v>
      </c>
      <c r="C17" s="5"/>
      <c r="D17" s="5"/>
      <c r="E17" s="41"/>
      <c r="F17" s="41"/>
      <c r="G17" s="41"/>
      <c r="H17" s="42"/>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row>
    <row r="18" spans="1:45" s="18" customFormat="1" x14ac:dyDescent="0.2">
      <c r="A18" s="30" t="s">
        <v>183</v>
      </c>
      <c r="B18" s="50" t="s">
        <v>184</v>
      </c>
      <c r="C18" s="5"/>
      <c r="D18" s="5"/>
      <c r="E18" s="41"/>
      <c r="F18" s="41"/>
      <c r="G18" s="41"/>
      <c r="H18" s="42"/>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row>
    <row r="19" spans="1:45" s="18" customFormat="1" ht="25.5" x14ac:dyDescent="0.2">
      <c r="A19" s="30" t="s">
        <v>185</v>
      </c>
      <c r="B19" s="31" t="s">
        <v>333</v>
      </c>
      <c r="C19" s="5"/>
      <c r="D19" s="5"/>
      <c r="E19" s="41"/>
      <c r="F19" s="41"/>
      <c r="G19" s="41"/>
      <c r="H19" s="42"/>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row>
    <row r="20" spans="1:45" s="18" customFormat="1" x14ac:dyDescent="0.2">
      <c r="A20" s="30" t="s">
        <v>187</v>
      </c>
      <c r="B20" s="31" t="s">
        <v>189</v>
      </c>
      <c r="C20" s="5"/>
      <c r="D20" s="5"/>
      <c r="E20" s="41"/>
      <c r="F20" s="41"/>
      <c r="G20" s="41"/>
      <c r="H20" s="42"/>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row>
    <row r="21" spans="1:45" s="18" customFormat="1" ht="25.5" x14ac:dyDescent="0.2">
      <c r="A21" s="488" t="s">
        <v>87</v>
      </c>
      <c r="B21" s="31" t="s">
        <v>190</v>
      </c>
      <c r="C21" s="5"/>
      <c r="D21" s="5"/>
      <c r="E21" s="41"/>
      <c r="F21" s="41"/>
      <c r="G21" s="41"/>
      <c r="H21" s="42"/>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row>
    <row r="22" spans="1:45" s="18" customFormat="1" ht="25.5" x14ac:dyDescent="0.2">
      <c r="A22" s="488"/>
      <c r="B22" s="31" t="s">
        <v>191</v>
      </c>
      <c r="C22" s="5"/>
      <c r="D22" s="5"/>
      <c r="E22" s="41"/>
      <c r="F22" s="41"/>
      <c r="G22" s="41"/>
      <c r="H22" s="42"/>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row>
    <row r="23" spans="1:45" s="18" customFormat="1" ht="25.5" x14ac:dyDescent="0.2">
      <c r="A23" s="488"/>
      <c r="B23" s="31" t="s">
        <v>192</v>
      </c>
      <c r="C23" s="5"/>
      <c r="D23" s="5"/>
      <c r="E23" s="41"/>
      <c r="F23" s="41"/>
      <c r="G23" s="41"/>
      <c r="H23" s="42"/>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row>
    <row r="24" spans="1:45" s="18" customFormat="1" x14ac:dyDescent="0.2">
      <c r="A24" s="30" t="s">
        <v>94</v>
      </c>
      <c r="B24" s="31" t="s">
        <v>193</v>
      </c>
      <c r="C24" s="5"/>
      <c r="D24" s="5"/>
      <c r="E24" s="41"/>
      <c r="F24" s="41"/>
      <c r="G24" s="41"/>
      <c r="H24" s="42"/>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row>
    <row r="25" spans="1:45" s="18" customFormat="1" ht="25.5" x14ac:dyDescent="0.2">
      <c r="A25" s="30" t="s">
        <v>96</v>
      </c>
      <c r="B25" s="31" t="s">
        <v>287</v>
      </c>
      <c r="C25" s="5"/>
      <c r="D25" s="5"/>
      <c r="E25" s="41"/>
      <c r="F25" s="41"/>
      <c r="G25" s="41"/>
      <c r="H25" s="42"/>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row>
    <row r="26" spans="1:45" s="18" customFormat="1" x14ac:dyDescent="0.2">
      <c r="A26" s="30" t="s">
        <v>98</v>
      </c>
      <c r="B26" s="31" t="s">
        <v>99</v>
      </c>
      <c r="C26" s="5"/>
      <c r="D26" s="5"/>
      <c r="E26" s="41"/>
      <c r="F26" s="41"/>
      <c r="G26" s="41"/>
      <c r="H26" s="42"/>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row>
    <row r="27" spans="1:45" s="18" customFormat="1" ht="25.5" x14ac:dyDescent="0.2">
      <c r="A27" s="488" t="s">
        <v>72</v>
      </c>
      <c r="B27" s="31" t="s">
        <v>334</v>
      </c>
      <c r="C27" s="5"/>
      <c r="D27" s="5"/>
      <c r="E27" s="41"/>
      <c r="F27" s="41"/>
      <c r="G27" s="41"/>
      <c r="H27" s="42"/>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row>
    <row r="28" spans="1:45" s="18" customFormat="1" x14ac:dyDescent="0.2">
      <c r="A28" s="488"/>
      <c r="B28" s="31" t="s">
        <v>196</v>
      </c>
      <c r="C28" s="5"/>
      <c r="D28" s="5"/>
      <c r="E28" s="41"/>
      <c r="F28" s="41"/>
      <c r="G28" s="41"/>
      <c r="H28" s="4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row>
    <row r="29" spans="1:45" s="18" customFormat="1" x14ac:dyDescent="0.2">
      <c r="A29" s="488"/>
      <c r="B29" s="31" t="s">
        <v>335</v>
      </c>
      <c r="C29" s="5"/>
      <c r="D29" s="5"/>
      <c r="E29" s="41"/>
      <c r="F29" s="41"/>
      <c r="G29" s="41"/>
      <c r="H29" s="42"/>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row>
    <row r="30" spans="1:45" s="18" customFormat="1" x14ac:dyDescent="0.2">
      <c r="A30" s="488" t="s">
        <v>199</v>
      </c>
      <c r="B30" s="496" t="s">
        <v>336</v>
      </c>
      <c r="C30" s="5"/>
      <c r="D30" s="5"/>
      <c r="E30" s="41"/>
      <c r="F30" s="41"/>
      <c r="G30" s="41"/>
      <c r="H30" s="42"/>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row>
    <row r="31" spans="1:45" s="18" customFormat="1" x14ac:dyDescent="0.2">
      <c r="A31" s="488"/>
      <c r="B31" s="496"/>
      <c r="C31" s="5"/>
      <c r="D31" s="5"/>
      <c r="E31" s="41"/>
      <c r="F31" s="41"/>
      <c r="G31" s="41"/>
      <c r="H31" s="42"/>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row>
    <row r="32" spans="1:45" s="18" customFormat="1" ht="25.5" x14ac:dyDescent="0.2">
      <c r="A32" s="30" t="s">
        <v>83</v>
      </c>
      <c r="B32" s="31" t="s">
        <v>201</v>
      </c>
      <c r="C32" s="5"/>
      <c r="D32" s="5"/>
      <c r="E32" s="41"/>
      <c r="F32" s="41"/>
      <c r="G32" s="41"/>
      <c r="H32" s="42"/>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row>
    <row r="33" spans="1:45" s="18" customFormat="1" ht="25.5" x14ac:dyDescent="0.2">
      <c r="A33" s="30" t="s">
        <v>202</v>
      </c>
      <c r="B33" s="31" t="s">
        <v>203</v>
      </c>
      <c r="C33" s="5"/>
      <c r="D33" s="5"/>
      <c r="E33" s="41"/>
      <c r="F33" s="41"/>
      <c r="G33" s="41"/>
      <c r="H33" s="42"/>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row>
    <row r="34" spans="1:45" s="18" customFormat="1" x14ac:dyDescent="0.2">
      <c r="A34" s="30" t="s">
        <v>85</v>
      </c>
      <c r="B34" s="34" t="s">
        <v>204</v>
      </c>
      <c r="C34" s="5"/>
      <c r="D34" s="5"/>
      <c r="E34" s="41"/>
      <c r="F34" s="41"/>
      <c r="G34" s="41"/>
      <c r="H34" s="42"/>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row>
    <row r="35" spans="1:45" s="18" customFormat="1" x14ac:dyDescent="0.2">
      <c r="A35" s="30" t="s">
        <v>205</v>
      </c>
      <c r="B35" s="31" t="s">
        <v>337</v>
      </c>
      <c r="C35" s="5"/>
      <c r="D35" s="5"/>
      <c r="E35" s="41"/>
      <c r="F35" s="41"/>
      <c r="G35" s="41"/>
      <c r="H35" s="42"/>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row>
    <row r="36" spans="1:45" s="18" customFormat="1" x14ac:dyDescent="0.2">
      <c r="A36" s="30" t="s">
        <v>102</v>
      </c>
      <c r="B36" s="31" t="s">
        <v>207</v>
      </c>
      <c r="C36" s="5"/>
      <c r="D36" s="5"/>
      <c r="E36" s="41"/>
      <c r="F36" s="41"/>
      <c r="G36" s="41"/>
      <c r="H36" s="42"/>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row>
    <row r="37" spans="1:45" s="18" customFormat="1" x14ac:dyDescent="0.2">
      <c r="A37" s="30" t="s">
        <v>108</v>
      </c>
      <c r="B37" s="31" t="s">
        <v>338</v>
      </c>
      <c r="C37" s="5"/>
      <c r="D37" s="5"/>
      <c r="E37" s="41"/>
      <c r="F37" s="41"/>
      <c r="G37" s="41"/>
      <c r="H37" s="42"/>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row>
    <row r="38" spans="1:45" s="18" customFormat="1" x14ac:dyDescent="0.2">
      <c r="A38" s="30" t="s">
        <v>104</v>
      </c>
      <c r="B38" s="31" t="s">
        <v>306</v>
      </c>
      <c r="C38" s="5"/>
      <c r="D38" s="5"/>
      <c r="E38" s="41"/>
      <c r="F38" s="41"/>
      <c r="G38" s="41"/>
      <c r="H38" s="42"/>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s="18" customFormat="1" x14ac:dyDescent="0.2">
      <c r="A39" s="30" t="s">
        <v>106</v>
      </c>
      <c r="B39" s="36" t="s">
        <v>107</v>
      </c>
      <c r="C39" s="5"/>
      <c r="D39" s="5"/>
      <c r="E39" s="41"/>
      <c r="F39" s="41"/>
      <c r="G39" s="41"/>
      <c r="H39" s="42"/>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row>
    <row r="40" spans="1:45" s="1" customFormat="1" x14ac:dyDescent="0.2">
      <c r="A40" s="30" t="s">
        <v>110</v>
      </c>
      <c r="B40" s="36" t="s">
        <v>111</v>
      </c>
      <c r="C40" s="57"/>
      <c r="D40" s="57"/>
      <c r="E40" s="19"/>
      <c r="F40" s="41"/>
      <c r="G40" s="41"/>
      <c r="H40" s="42"/>
    </row>
    <row r="41" spans="1:45" s="21" customFormat="1" x14ac:dyDescent="0.2">
      <c r="A41" s="9" t="s">
        <v>290</v>
      </c>
      <c r="B41" s="9"/>
      <c r="C41" s="9"/>
      <c r="D41" s="9"/>
      <c r="E41" s="20"/>
      <c r="F41" s="41"/>
      <c r="G41" s="41"/>
      <c r="H41" s="42"/>
    </row>
    <row r="42" spans="1:45" s="3" customFormat="1" ht="13.15" customHeight="1" x14ac:dyDescent="0.2">
      <c r="A42" s="481" t="s">
        <v>362</v>
      </c>
      <c r="B42" s="481"/>
      <c r="C42" s="43"/>
      <c r="D42" s="43"/>
      <c r="E42" s="43"/>
      <c r="F42" s="43"/>
      <c r="G42" s="43"/>
      <c r="H42" s="44"/>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row>
    <row r="43" spans="1:45" s="4" customFormat="1" ht="13.15" customHeight="1" x14ac:dyDescent="0.2">
      <c r="A43" s="469" t="s">
        <v>292</v>
      </c>
      <c r="B43" s="470"/>
      <c r="C43" s="474" t="s">
        <v>270</v>
      </c>
      <c r="D43" s="474" t="s">
        <v>271</v>
      </c>
      <c r="E43" s="478" t="s">
        <v>119</v>
      </c>
      <c r="F43" s="66" t="s">
        <v>272</v>
      </c>
      <c r="G43" s="66" t="s">
        <v>273</v>
      </c>
      <c r="H43" s="480" t="s">
        <v>274</v>
      </c>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row>
    <row r="44" spans="1:45" s="4" customFormat="1" ht="28.5" customHeight="1" x14ac:dyDescent="0.2">
      <c r="A44" s="471"/>
      <c r="B44" s="472"/>
      <c r="C44" s="475"/>
      <c r="D44" s="475"/>
      <c r="E44" s="479"/>
      <c r="F44" s="68"/>
      <c r="G44" s="68"/>
      <c r="H44" s="479"/>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row>
    <row r="45" spans="1:45" s="23" customFormat="1" ht="12.75" customHeight="1" x14ac:dyDescent="0.2">
      <c r="A45" s="81" t="s">
        <v>136</v>
      </c>
      <c r="B45" s="82"/>
      <c r="C45" s="28"/>
      <c r="D45" s="29"/>
      <c r="E45" s="74">
        <v>1</v>
      </c>
      <c r="F45" s="69"/>
      <c r="G45" s="69"/>
      <c r="H45" s="69"/>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row>
    <row r="46" spans="1:45" s="23" customFormat="1" ht="12.75" customHeight="1" x14ac:dyDescent="0.2">
      <c r="A46" s="81" t="s">
        <v>344</v>
      </c>
      <c r="B46" s="82"/>
      <c r="C46" s="28"/>
      <c r="D46" s="29" t="s">
        <v>341</v>
      </c>
      <c r="E46" s="74">
        <v>1</v>
      </c>
      <c r="F46" s="69"/>
      <c r="G46" s="69"/>
      <c r="H46" s="69"/>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row>
    <row r="47" spans="1:45" s="23" customFormat="1" x14ac:dyDescent="0.2">
      <c r="A47" s="81" t="s">
        <v>221</v>
      </c>
      <c r="B47" s="82"/>
      <c r="C47" s="28"/>
      <c r="D47" s="29" t="s">
        <v>341</v>
      </c>
      <c r="E47" s="74">
        <v>1</v>
      </c>
      <c r="F47" s="69"/>
      <c r="G47" s="69"/>
      <c r="H47" s="69"/>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row>
    <row r="48" spans="1:45" s="23" customFormat="1" x14ac:dyDescent="0.2">
      <c r="A48" s="81" t="s">
        <v>353</v>
      </c>
      <c r="B48" s="82"/>
      <c r="C48" s="28"/>
      <c r="D48" s="29" t="s">
        <v>341</v>
      </c>
      <c r="E48" s="74">
        <v>1</v>
      </c>
      <c r="F48" s="69"/>
      <c r="G48" s="69"/>
      <c r="H48" s="69"/>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row>
    <row r="49" spans="1:45" s="23" customFormat="1" ht="12.75" customHeight="1" x14ac:dyDescent="0.2">
      <c r="A49" s="81" t="s">
        <v>222</v>
      </c>
      <c r="B49" s="82"/>
      <c r="C49" s="28"/>
      <c r="D49" s="29" t="s">
        <v>341</v>
      </c>
      <c r="E49" s="74">
        <v>1</v>
      </c>
      <c r="F49" s="69"/>
      <c r="G49" s="69"/>
      <c r="H49" s="69"/>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row>
    <row r="50" spans="1:45" s="23" customFormat="1" x14ac:dyDescent="0.2">
      <c r="A50" s="81" t="s">
        <v>354</v>
      </c>
      <c r="B50" s="82"/>
      <c r="C50" s="28"/>
      <c r="D50" s="29" t="s">
        <v>341</v>
      </c>
      <c r="E50" s="74">
        <v>1</v>
      </c>
      <c r="F50" s="69"/>
      <c r="G50" s="69"/>
      <c r="H50" s="69"/>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row>
    <row r="51" spans="1:45" s="23" customFormat="1" ht="12.75" customHeight="1" x14ac:dyDescent="0.2">
      <c r="A51" s="81" t="s">
        <v>345</v>
      </c>
      <c r="B51" s="82"/>
      <c r="C51" s="28"/>
      <c r="D51" s="29"/>
      <c r="E51" s="74">
        <v>1</v>
      </c>
      <c r="F51" s="69"/>
      <c r="G51" s="69"/>
      <c r="H51" s="69"/>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row>
    <row r="52" spans="1:45" s="23" customFormat="1" ht="12.75" customHeight="1" x14ac:dyDescent="0.2">
      <c r="A52" s="81" t="s">
        <v>346</v>
      </c>
      <c r="B52" s="82"/>
      <c r="C52" s="29"/>
      <c r="D52" s="28"/>
      <c r="E52" s="74">
        <v>1</v>
      </c>
      <c r="F52" s="69"/>
      <c r="G52" s="69"/>
      <c r="H52" s="69"/>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row>
    <row r="53" spans="1:45" s="23" customFormat="1" ht="12.75" customHeight="1" x14ac:dyDescent="0.2">
      <c r="A53" s="81" t="s">
        <v>233</v>
      </c>
      <c r="B53" s="82"/>
      <c r="C53" s="29"/>
      <c r="D53" s="28"/>
      <c r="E53" s="74">
        <v>1</v>
      </c>
      <c r="F53" s="69"/>
      <c r="G53" s="69"/>
      <c r="H53" s="69"/>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row>
    <row r="54" spans="1:45" s="23" customFormat="1" x14ac:dyDescent="0.2">
      <c r="A54" s="81" t="s">
        <v>234</v>
      </c>
      <c r="B54" s="82"/>
      <c r="C54" s="29"/>
      <c r="D54" s="28"/>
      <c r="E54" s="74">
        <v>1</v>
      </c>
      <c r="F54" s="69"/>
      <c r="G54" s="69"/>
      <c r="H54" s="75"/>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row>
    <row r="55" spans="1:45" s="23" customFormat="1" x14ac:dyDescent="0.2">
      <c r="A55" s="81" t="s">
        <v>235</v>
      </c>
      <c r="B55" s="82"/>
      <c r="C55" s="29"/>
      <c r="D55" s="28"/>
      <c r="E55" s="74">
        <v>1</v>
      </c>
      <c r="F55" s="69"/>
      <c r="G55" s="69"/>
      <c r="H55" s="75"/>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row>
    <row r="56" spans="1:45" s="25" customFormat="1" x14ac:dyDescent="0.2">
      <c r="A56" s="81" t="s">
        <v>156</v>
      </c>
      <c r="B56" s="82"/>
      <c r="C56" s="29"/>
      <c r="D56" s="95"/>
      <c r="E56" s="28">
        <v>1</v>
      </c>
      <c r="F56" s="69"/>
      <c r="G56" s="69"/>
      <c r="H56" s="75"/>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row>
    <row r="57" spans="1:45" s="25" customFormat="1" x14ac:dyDescent="0.2">
      <c r="A57" s="81" t="s">
        <v>236</v>
      </c>
      <c r="B57" s="82"/>
      <c r="C57" s="29"/>
      <c r="D57" s="95"/>
      <c r="E57" s="28">
        <v>1</v>
      </c>
      <c r="F57" s="69"/>
      <c r="G57" s="69"/>
      <c r="H57" s="75"/>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row>
    <row r="58" spans="1:45" s="25" customFormat="1" x14ac:dyDescent="0.2">
      <c r="A58" s="81" t="s">
        <v>347</v>
      </c>
      <c r="B58" s="82"/>
      <c r="C58" s="29"/>
      <c r="D58" s="95"/>
      <c r="E58" s="28">
        <v>1</v>
      </c>
      <c r="F58" s="69"/>
      <c r="G58" s="69"/>
      <c r="H58" s="75"/>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row>
    <row r="59" spans="1:45" s="25" customFormat="1" ht="12.75" customHeight="1" x14ac:dyDescent="0.2">
      <c r="A59" s="81" t="s">
        <v>237</v>
      </c>
      <c r="B59" s="82"/>
      <c r="C59" s="28"/>
      <c r="D59" s="95"/>
      <c r="E59" s="28">
        <v>1</v>
      </c>
      <c r="F59" s="69"/>
      <c r="G59" s="69"/>
      <c r="H59" s="75"/>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row>
    <row r="60" spans="1:45" s="25" customFormat="1" x14ac:dyDescent="0.2">
      <c r="A60" s="81" t="s">
        <v>238</v>
      </c>
      <c r="B60" s="82"/>
      <c r="C60" s="28"/>
      <c r="D60" s="28"/>
      <c r="E60" s="28">
        <v>1</v>
      </c>
      <c r="F60" s="69"/>
      <c r="G60" s="69"/>
      <c r="H60" s="75"/>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row>
    <row r="61" spans="1:45" s="25" customFormat="1" x14ac:dyDescent="0.2">
      <c r="A61" s="23"/>
      <c r="B61" s="23"/>
      <c r="C61" s="23"/>
      <c r="D61" s="466"/>
      <c r="E61" s="466"/>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row>
    <row r="62" spans="1:45" s="25" customFormat="1" x14ac:dyDescent="0.2">
      <c r="A62" s="23"/>
      <c r="B62" s="23"/>
      <c r="C62" s="23"/>
      <c r="D62" s="466"/>
      <c r="E62" s="466"/>
      <c r="F62" s="23"/>
      <c r="G62" s="23"/>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row>
    <row r="63" spans="1:45" s="25" customFormat="1" x14ac:dyDescent="0.2">
      <c r="A63" s="23"/>
      <c r="B63" s="23"/>
      <c r="C63" s="23"/>
      <c r="D63" s="466"/>
      <c r="E63" s="466"/>
      <c r="F63" s="23"/>
      <c r="G63" s="23"/>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row>
    <row r="64" spans="1:45" s="25" customFormat="1" x14ac:dyDescent="0.2">
      <c r="A64" s="23"/>
      <c r="B64" s="23"/>
      <c r="C64" s="23"/>
      <c r="D64" s="466"/>
      <c r="E64" s="466"/>
      <c r="F64" s="23"/>
      <c r="G64" s="23"/>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row>
    <row r="65" spans="1:45" s="25" customFormat="1" x14ac:dyDescent="0.2">
      <c r="A65" s="23"/>
      <c r="B65" s="23"/>
      <c r="C65" s="23"/>
      <c r="D65" s="466"/>
      <c r="E65" s="466"/>
      <c r="F65" s="23"/>
      <c r="G65" s="23"/>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row>
    <row r="66" spans="1:45" s="25" customFormat="1" x14ac:dyDescent="0.2">
      <c r="A66" s="23"/>
      <c r="B66" s="23"/>
      <c r="C66" s="23"/>
      <c r="D66" s="466"/>
      <c r="E66" s="466"/>
      <c r="F66" s="23"/>
      <c r="G66" s="23"/>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row>
    <row r="67" spans="1:45" s="25" customFormat="1" x14ac:dyDescent="0.2">
      <c r="A67" s="23"/>
      <c r="B67" s="23"/>
      <c r="C67" s="23"/>
      <c r="D67" s="466"/>
      <c r="E67" s="466"/>
      <c r="F67" s="23"/>
      <c r="G67" s="23"/>
      <c r="H67" s="26"/>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row>
    <row r="68" spans="1:45" s="27" customFormat="1" x14ac:dyDescent="0.2">
      <c r="A68" s="23"/>
      <c r="B68" s="23"/>
      <c r="C68" s="23"/>
      <c r="D68" s="466"/>
      <c r="E68" s="466"/>
      <c r="F68" s="23"/>
      <c r="G68" s="23"/>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row>
    <row r="69" spans="1:45" s="27" customFormat="1" x14ac:dyDescent="0.2">
      <c r="A69" s="23"/>
      <c r="B69" s="23"/>
      <c r="C69" s="23"/>
      <c r="D69" s="466"/>
      <c r="E69" s="466"/>
      <c r="F69" s="6"/>
      <c r="G69" s="6"/>
      <c r="H69" s="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row>
    <row r="70" spans="1:45" s="6" customFormat="1" x14ac:dyDescent="0.2">
      <c r="D70" s="10"/>
    </row>
    <row r="71" spans="1:45" s="6" customFormat="1" x14ac:dyDescent="0.2">
      <c r="D71" s="10"/>
    </row>
    <row r="72" spans="1:45" s="6" customFormat="1" x14ac:dyDescent="0.2">
      <c r="D72" s="10"/>
    </row>
    <row r="73" spans="1:45" s="6" customFormat="1" x14ac:dyDescent="0.2">
      <c r="D73" s="10"/>
    </row>
    <row r="74" spans="1:45" s="6" customFormat="1" x14ac:dyDescent="0.2">
      <c r="D74" s="10"/>
    </row>
    <row r="75" spans="1:45" s="6" customFormat="1" x14ac:dyDescent="0.2">
      <c r="D75" s="10"/>
    </row>
    <row r="76" spans="1:45" s="6" customFormat="1" x14ac:dyDescent="0.2">
      <c r="D76" s="10"/>
    </row>
    <row r="77" spans="1:45" s="6" customFormat="1" x14ac:dyDescent="0.2">
      <c r="D77" s="10"/>
    </row>
    <row r="78" spans="1:45" s="6" customFormat="1" x14ac:dyDescent="0.2">
      <c r="D78" s="10"/>
    </row>
    <row r="79" spans="1:45" s="6" customFormat="1" x14ac:dyDescent="0.2">
      <c r="D79" s="10"/>
    </row>
    <row r="80" spans="1:45" s="6" customFormat="1" x14ac:dyDescent="0.2">
      <c r="D80" s="10"/>
    </row>
    <row r="81" spans="4:4" s="6" customFormat="1" x14ac:dyDescent="0.2">
      <c r="D81" s="10"/>
    </row>
    <row r="82" spans="4:4" s="6" customFormat="1" x14ac:dyDescent="0.2">
      <c r="D82" s="10"/>
    </row>
    <row r="83" spans="4:4" s="6" customFormat="1" x14ac:dyDescent="0.2">
      <c r="D83" s="10"/>
    </row>
    <row r="84" spans="4:4" s="6" customFormat="1" x14ac:dyDescent="0.2">
      <c r="D84" s="10"/>
    </row>
    <row r="85" spans="4:4" s="6" customFormat="1" x14ac:dyDescent="0.2">
      <c r="D85" s="10"/>
    </row>
    <row r="86" spans="4:4" s="6" customFormat="1" x14ac:dyDescent="0.2">
      <c r="D86" s="10"/>
    </row>
    <row r="87" spans="4:4" s="6" customFormat="1" x14ac:dyDescent="0.2">
      <c r="D87" s="10"/>
    </row>
    <row r="88" spans="4:4" s="6" customFormat="1" x14ac:dyDescent="0.2">
      <c r="D88" s="10"/>
    </row>
    <row r="89" spans="4:4" s="6" customFormat="1" x14ac:dyDescent="0.2">
      <c r="D89" s="10"/>
    </row>
    <row r="90" spans="4:4" s="6" customFormat="1" x14ac:dyDescent="0.2">
      <c r="D90" s="10"/>
    </row>
    <row r="91" spans="4:4" s="6" customFormat="1" x14ac:dyDescent="0.2">
      <c r="D91" s="10"/>
    </row>
    <row r="92" spans="4:4" s="6" customFormat="1" x14ac:dyDescent="0.2">
      <c r="D92" s="10"/>
    </row>
    <row r="93" spans="4:4" s="6" customFormat="1" x14ac:dyDescent="0.2">
      <c r="D93" s="10"/>
    </row>
    <row r="94" spans="4:4" s="6" customFormat="1" x14ac:dyDescent="0.2">
      <c r="D94" s="10"/>
    </row>
    <row r="95" spans="4:4" s="6" customFormat="1" x14ac:dyDescent="0.2">
      <c r="D95" s="10"/>
    </row>
    <row r="96" spans="4:4" s="6" customFormat="1" x14ac:dyDescent="0.2">
      <c r="D96" s="10"/>
    </row>
    <row r="97" spans="1:7" s="6" customFormat="1" x14ac:dyDescent="0.2">
      <c r="D97" s="10"/>
    </row>
    <row r="98" spans="1:7" s="6" customFormat="1" x14ac:dyDescent="0.2">
      <c r="D98" s="10"/>
      <c r="F98" s="1"/>
      <c r="G98" s="1"/>
    </row>
    <row r="99" spans="1:7" s="6" customFormat="1" x14ac:dyDescent="0.2">
      <c r="A99" s="1"/>
      <c r="B99" s="1"/>
      <c r="C99" s="11"/>
      <c r="D99" s="12"/>
      <c r="E99" s="1"/>
    </row>
    <row r="100" spans="1:7" s="6" customFormat="1" x14ac:dyDescent="0.2">
      <c r="D100" s="10"/>
    </row>
    <row r="101" spans="1:7" s="6" customFormat="1" x14ac:dyDescent="0.2">
      <c r="D101" s="10"/>
    </row>
    <row r="102" spans="1:7" s="6" customFormat="1" x14ac:dyDescent="0.2">
      <c r="D102" s="10"/>
    </row>
    <row r="103" spans="1:7" s="6" customFormat="1" x14ac:dyDescent="0.2">
      <c r="D103" s="10"/>
    </row>
    <row r="104" spans="1:7" s="6" customFormat="1" x14ac:dyDescent="0.2">
      <c r="D104" s="10"/>
    </row>
    <row r="105" spans="1:7" s="6" customFormat="1" x14ac:dyDescent="0.2">
      <c r="D105" s="10"/>
    </row>
    <row r="106" spans="1:7" s="6" customFormat="1" x14ac:dyDescent="0.2">
      <c r="D106" s="10"/>
    </row>
    <row r="107" spans="1:7" s="6" customFormat="1" x14ac:dyDescent="0.2">
      <c r="D107" s="10"/>
    </row>
    <row r="108" spans="1:7" s="6" customFormat="1" x14ac:dyDescent="0.2">
      <c r="D108" s="10"/>
    </row>
    <row r="109" spans="1:7" s="6" customFormat="1" x14ac:dyDescent="0.2">
      <c r="D109" s="10"/>
    </row>
    <row r="110" spans="1:7" s="6" customFormat="1" x14ac:dyDescent="0.2">
      <c r="D110" s="10"/>
    </row>
    <row r="111" spans="1:7" s="6" customFormat="1" x14ac:dyDescent="0.2">
      <c r="D111" s="10"/>
    </row>
    <row r="112" spans="1:7" s="6" customFormat="1" x14ac:dyDescent="0.2">
      <c r="D112" s="10"/>
    </row>
    <row r="113" spans="4:4" s="6" customFormat="1" x14ac:dyDescent="0.2">
      <c r="D113" s="10"/>
    </row>
    <row r="114" spans="4:4" s="6" customFormat="1" x14ac:dyDescent="0.2">
      <c r="D114" s="10"/>
    </row>
    <row r="115" spans="4:4" s="6" customFormat="1" x14ac:dyDescent="0.2">
      <c r="D115" s="10"/>
    </row>
    <row r="116" spans="4:4" s="6" customFormat="1" x14ac:dyDescent="0.2">
      <c r="D116" s="10"/>
    </row>
    <row r="117" spans="4:4" s="6" customFormat="1" x14ac:dyDescent="0.2">
      <c r="D117" s="10"/>
    </row>
    <row r="118" spans="4:4" s="6" customFormat="1" x14ac:dyDescent="0.2">
      <c r="D118" s="10"/>
    </row>
    <row r="119" spans="4:4" s="6" customFormat="1" x14ac:dyDescent="0.2">
      <c r="D119" s="10"/>
    </row>
    <row r="120" spans="4:4" s="6" customFormat="1" x14ac:dyDescent="0.2">
      <c r="D120" s="10"/>
    </row>
    <row r="121" spans="4:4" s="6" customFormat="1" x14ac:dyDescent="0.2">
      <c r="D121" s="10"/>
    </row>
    <row r="122" spans="4:4" s="6" customFormat="1" x14ac:dyDescent="0.2">
      <c r="D122" s="10"/>
    </row>
    <row r="123" spans="4:4" s="6" customFormat="1" x14ac:dyDescent="0.2">
      <c r="D123" s="10"/>
    </row>
    <row r="124" spans="4:4" s="6" customFormat="1" x14ac:dyDescent="0.2">
      <c r="D124" s="10"/>
    </row>
    <row r="125" spans="4:4" s="6" customFormat="1" x14ac:dyDescent="0.2">
      <c r="D125" s="10"/>
    </row>
    <row r="126" spans="4:4" s="6" customFormat="1" x14ac:dyDescent="0.2">
      <c r="D126" s="10"/>
    </row>
    <row r="127" spans="4:4" s="6" customFormat="1" x14ac:dyDescent="0.2">
      <c r="D127" s="10"/>
    </row>
    <row r="128" spans="4:4" s="6" customFormat="1" x14ac:dyDescent="0.2">
      <c r="D128" s="10"/>
    </row>
    <row r="129" spans="1:7" s="6" customFormat="1" x14ac:dyDescent="0.2">
      <c r="D129" s="10"/>
    </row>
    <row r="130" spans="1:7" s="6" customFormat="1" x14ac:dyDescent="0.2">
      <c r="D130" s="10"/>
    </row>
    <row r="131" spans="1:7" s="6" customFormat="1" x14ac:dyDescent="0.2">
      <c r="D131" s="10"/>
    </row>
    <row r="132" spans="1:7" s="6" customFormat="1" x14ac:dyDescent="0.2">
      <c r="D132" s="10"/>
      <c r="F132" s="1"/>
      <c r="G132" s="1"/>
    </row>
    <row r="133" spans="1:7" s="6" customFormat="1" x14ac:dyDescent="0.2">
      <c r="A133" s="13"/>
      <c r="B133" s="13"/>
      <c r="C133" s="93"/>
      <c r="D133" s="94"/>
      <c r="E133" s="1"/>
      <c r="F133" s="1"/>
      <c r="G133" s="1"/>
    </row>
    <row r="134" spans="1:7" s="6" customFormat="1" x14ac:dyDescent="0.2">
      <c r="A134" s="1"/>
      <c r="B134" s="1"/>
      <c r="C134" s="14"/>
      <c r="D134" s="94"/>
      <c r="E134" s="1"/>
      <c r="F134" s="1"/>
      <c r="G134" s="1"/>
    </row>
    <row r="135" spans="1:7" s="6" customFormat="1" x14ac:dyDescent="0.2">
      <c r="A135" s="1"/>
      <c r="B135" s="1"/>
      <c r="C135" s="11"/>
      <c r="D135" s="12"/>
      <c r="E135" s="1"/>
      <c r="F135" s="1"/>
      <c r="G135" s="1"/>
    </row>
    <row r="136" spans="1:7" s="6" customFormat="1" x14ac:dyDescent="0.2">
      <c r="A136" s="1"/>
      <c r="B136" s="1"/>
      <c r="C136" s="11"/>
      <c r="D136" s="12"/>
      <c r="E136" s="1"/>
      <c r="F136" s="1"/>
      <c r="G136" s="1"/>
    </row>
    <row r="137" spans="1:7" s="6" customFormat="1" x14ac:dyDescent="0.2">
      <c r="A137" s="1"/>
      <c r="B137" s="1"/>
      <c r="C137" s="11"/>
      <c r="D137" s="12"/>
      <c r="E137" s="1"/>
    </row>
    <row r="138" spans="1:7" s="6" customFormat="1" ht="26.25" x14ac:dyDescent="0.4">
      <c r="A138" s="15"/>
      <c r="B138" s="15"/>
      <c r="D138" s="10"/>
    </row>
    <row r="139" spans="1:7" s="6" customFormat="1" x14ac:dyDescent="0.2">
      <c r="A139" s="16"/>
      <c r="B139" s="16"/>
      <c r="D139" s="10"/>
    </row>
    <row r="140" spans="1:7" s="6" customFormat="1" x14ac:dyDescent="0.2">
      <c r="A140" s="8"/>
      <c r="B140" s="8"/>
      <c r="D140" s="10"/>
    </row>
    <row r="141" spans="1:7" s="6" customFormat="1" x14ac:dyDescent="0.2">
      <c r="A141" s="1"/>
      <c r="B141" s="1"/>
      <c r="D141" s="10"/>
    </row>
    <row r="142" spans="1:7" s="6" customFormat="1" x14ac:dyDescent="0.2">
      <c r="A142" s="1"/>
      <c r="B142" s="1"/>
      <c r="D142" s="10"/>
    </row>
    <row r="143" spans="1:7" s="6" customFormat="1" x14ac:dyDescent="0.2">
      <c r="A143" s="1"/>
      <c r="B143" s="1"/>
      <c r="D143" s="10"/>
    </row>
    <row r="144" spans="1:7" s="6" customFormat="1" x14ac:dyDescent="0.2">
      <c r="A144" s="1"/>
      <c r="B144" s="1"/>
      <c r="D144" s="10"/>
    </row>
    <row r="145" spans="1:7" s="6" customFormat="1" x14ac:dyDescent="0.2">
      <c r="A145" s="1"/>
      <c r="B145" s="1"/>
      <c r="D145" s="10"/>
    </row>
    <row r="146" spans="1:7" s="6" customFormat="1" x14ac:dyDescent="0.2">
      <c r="A146" s="1"/>
      <c r="B146" s="1"/>
      <c r="D146" s="10"/>
    </row>
    <row r="147" spans="1:7" s="6" customFormat="1" x14ac:dyDescent="0.2">
      <c r="A147" s="1"/>
      <c r="B147" s="1"/>
      <c r="D147" s="10"/>
      <c r="F147"/>
      <c r="G147"/>
    </row>
  </sheetData>
  <sheetProtection selectLockedCells="1" selectUnlockedCells="1"/>
  <mergeCells count="28">
    <mergeCell ref="E43:E44"/>
    <mergeCell ref="H43:H44"/>
    <mergeCell ref="A21:A23"/>
    <mergeCell ref="A27:A29"/>
    <mergeCell ref="A30:A31"/>
    <mergeCell ref="B30:B31"/>
    <mergeCell ref="A42:B42"/>
    <mergeCell ref="A43:B44"/>
    <mergeCell ref="C43:C44"/>
    <mergeCell ref="D43:D44"/>
    <mergeCell ref="D69:E69"/>
    <mergeCell ref="D61:E61"/>
    <mergeCell ref="D62:E62"/>
    <mergeCell ref="D63:E63"/>
    <mergeCell ref="D64:E64"/>
    <mergeCell ref="D65:E65"/>
    <mergeCell ref="D66:E66"/>
    <mergeCell ref="D67:E67"/>
    <mergeCell ref="D68:E68"/>
    <mergeCell ref="A1:H1"/>
    <mergeCell ref="C2:D2"/>
    <mergeCell ref="A3:B4"/>
    <mergeCell ref="C3:C4"/>
    <mergeCell ref="D3:D4"/>
    <mergeCell ref="E3:E4"/>
    <mergeCell ref="F3:F4"/>
    <mergeCell ref="G3:G4"/>
    <mergeCell ref="H3:H4"/>
  </mergeCells>
  <pageMargins left="0.7" right="0.7" top="0.75" bottom="0.75" header="0.3" footer="0.3"/>
  <pageSetup scale="70" orientation="landscape" r:id="rId1"/>
  <rowBreaks count="2" manualBreakCount="2">
    <brk id="41" max="16383" man="1"/>
    <brk id="55"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Instructions to the Bidder</vt:lpstr>
      <vt:lpstr>Annexure D_Pricing summary</vt:lpstr>
      <vt:lpstr>Annexure D1_Rental Rates</vt:lpstr>
      <vt:lpstr>Annexure D2_Lease Options</vt:lpstr>
      <vt:lpstr>Annexure D3_Desktop Pricing</vt:lpstr>
      <vt:lpstr>Annexure D4_Laptop Pricing</vt:lpstr>
      <vt:lpstr>Annexure D5 _Tablet Pricing</vt:lpstr>
      <vt:lpstr>Traditional Mainstream Desktop</vt:lpstr>
      <vt:lpstr>Creator Desktop</vt:lpstr>
      <vt:lpstr>Micro Form Factor Desktop </vt:lpstr>
      <vt:lpstr>Thin Client </vt:lpstr>
      <vt:lpstr>AIO PC Touch </vt:lpstr>
      <vt:lpstr>Highly Mobile Laptop</vt:lpstr>
      <vt:lpstr>Traditional Mainstream Laptop</vt:lpstr>
      <vt:lpstr>Creator Laptop</vt:lpstr>
      <vt:lpstr>Modern Mainstream Laptop</vt:lpstr>
      <vt:lpstr>'AIO PC Touch '!Print_Area</vt:lpstr>
      <vt:lpstr>'Annexure D_Pricing summary'!Print_Area</vt:lpstr>
      <vt:lpstr>'Annexure D1_Rental Rates'!Print_Area</vt:lpstr>
      <vt:lpstr>'Annexure D2_Lease Options'!Print_Area</vt:lpstr>
      <vt:lpstr>'Annexure D3_Desktop Pricing'!Print_Area</vt:lpstr>
      <vt:lpstr>'Annexure D4_Laptop Pricing'!Print_Area</vt:lpstr>
      <vt:lpstr>'Annexure D5 _Tablet Pricing'!Print_Area</vt:lpstr>
      <vt:lpstr>'Creator Desktop'!Print_Area</vt:lpstr>
      <vt:lpstr>'Creator Laptop'!Print_Area</vt:lpstr>
      <vt:lpstr>'Highly Mobile Laptop'!Print_Area</vt:lpstr>
      <vt:lpstr>'Instructions to the Bidder'!Print_Area</vt:lpstr>
      <vt:lpstr>'Micro Form Factor Desktop '!Print_Area</vt:lpstr>
      <vt:lpstr>'Modern Mainstream Laptop'!Print_Area</vt:lpstr>
      <vt:lpstr>'Thin Client '!Print_Area</vt:lpstr>
      <vt:lpstr>'Traditional Mainstream Desktop'!Print_Area</vt:lpstr>
      <vt:lpstr>'Traditional Mainstream Laptop'!Print_Area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2016-05-27T12:57:05Z</dcterms:created>
  <dcterms:modified xsi:type="dcterms:W3CDTF">2022-10-12T15:38:00Z</dcterms:modified>
  <cp:category/>
  <cp:contentStatus/>
</cp:coreProperties>
</file>