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tshitem\Documents\ESSELEN EMERGENCY BYPASS\ESTIMATE 2025\"/>
    </mc:Choice>
  </mc:AlternateContent>
  <xr:revisionPtr revIDLastSave="0" documentId="13_ncr:1_{3E126ECC-C0F1-4B1B-B389-FBA3FDD537FF}" xr6:coauthVersionLast="47" xr6:coauthVersionMax="47" xr10:uidLastSave="{00000000-0000-0000-0000-000000000000}"/>
  <bookViews>
    <workbookView xWindow="-110" yWindow="-110" windowWidth="19420" windowHeight="10300" firstSheet="10" activeTab="13" xr2:uid="{FA35FA0F-0055-4D0D-84F3-AA16130AACA7}"/>
  </bookViews>
  <sheets>
    <sheet name="COVER PAGE" sheetId="1" r:id="rId1"/>
    <sheet name="PREAMBLE METHOD OF MEASUREMENT" sheetId="2" r:id="rId2"/>
    <sheet name="SUMMARY PAGE" sheetId="15" r:id="rId3"/>
    <sheet name="PRELIMINARIES &amp; GENERAL" sheetId="3" r:id="rId4"/>
    <sheet name="ALTERATIONS" sheetId="4" r:id="rId5"/>
    <sheet name="EARTHWORKS" sheetId="5" r:id="rId6"/>
    <sheet name="CONCRETE" sheetId="6" r:id="rId7"/>
    <sheet name="EARTHMAT" sheetId="7" r:id="rId8"/>
    <sheet name="CABLE TRENCH,DUCTS,RAMPS" sheetId="8" r:id="rId9"/>
    <sheet name="STRUCTURAL STEEL" sheetId="9" r:id="rId10"/>
    <sheet name="PRIMARY PLANT" sheetId="10" r:id="rId11"/>
    <sheet name="TUBULAR BUSBAR" sheetId="14" r:id="rId12"/>
    <sheet name="CLAMPS,CONDUCTORS,HARDWARE" sheetId="11" r:id="rId13"/>
    <sheet name="CABLING" sheetId="16" r:id="rId14"/>
  </sheets>
  <externalReferences>
    <externalReference r:id="rId15"/>
  </externalReferences>
  <definedNames>
    <definedName name="_xlnm.Print_Area" localSheetId="4">ALTERATIONS!$A$1:$G$24</definedName>
    <definedName name="_xlnm.Print_Area" localSheetId="8">'CABLE TRENCH,DUCTS,RAMPS'!$A$1:$H$24</definedName>
    <definedName name="_xlnm.Print_Area" localSheetId="13">CABLING!$A$1:$G$24</definedName>
    <definedName name="_xlnm.Print_Area" localSheetId="12">'CLAMPS,CONDUCTORS,HARDWARE'!$A$1:$F$142</definedName>
    <definedName name="_xlnm.Print_Area" localSheetId="6">CONCRETE!$A$1:$G$52</definedName>
    <definedName name="_xlnm.Print_Area" localSheetId="7">EARTHMAT!$A$1:$G$32</definedName>
    <definedName name="_xlnm.Print_Area" localSheetId="5">EARTHWORKS!$A$1:$G$63</definedName>
    <definedName name="_xlnm.Print_Area" localSheetId="1">'PREAMBLE METHOD OF MEASUREMENT'!$A$1:$C$8</definedName>
    <definedName name="_xlnm.Print_Area" localSheetId="3">'PRELIMINARIES &amp; GENERAL'!$A$1:$G$141</definedName>
    <definedName name="_xlnm.Print_Area" localSheetId="10">'PRIMARY PLANT'!$A$1:$G$42</definedName>
    <definedName name="_xlnm.Print_Area" localSheetId="9">'STRUCTURAL STEEL'!$A$1:$H$40</definedName>
    <definedName name="_xlnm.Print_Area" localSheetId="2">'SUMMARY PAGE'!$A$1:$G$35</definedName>
    <definedName name="_xlnm.Print_Area" localSheetId="11">'TUBULAR BUSBAR'!$A$1:$G$118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4" l="1"/>
  <c r="H14" i="8"/>
  <c r="G15" i="3"/>
  <c r="G139" i="3" s="1"/>
  <c r="F22" i="16"/>
  <c r="F21" i="16"/>
  <c r="F20" i="16"/>
  <c r="F16" i="16"/>
  <c r="F15" i="16"/>
  <c r="F14" i="16"/>
  <c r="F23" i="16" l="1"/>
  <c r="G32" i="15" s="1"/>
  <c r="A33" i="10" l="1"/>
  <c r="A35" i="10" s="1"/>
  <c r="A17" i="10"/>
  <c r="A19" i="10" s="1"/>
  <c r="B12" i="15"/>
  <c r="D7" i="15"/>
  <c r="F80" i="11"/>
  <c r="F78" i="11"/>
  <c r="F98" i="11"/>
  <c r="F96" i="11"/>
  <c r="F94" i="11"/>
  <c r="F92" i="11"/>
  <c r="F90" i="11"/>
  <c r="F88" i="11"/>
  <c r="F86" i="11"/>
  <c r="F84" i="11"/>
  <c r="F82" i="11"/>
  <c r="H15" i="8"/>
  <c r="H16" i="8"/>
  <c r="F127" i="11" l="1"/>
  <c r="F129" i="11"/>
  <c r="F131" i="11"/>
  <c r="F133" i="11"/>
  <c r="F135" i="11"/>
  <c r="F137" i="11"/>
  <c r="F139" i="11"/>
  <c r="F125" i="11"/>
  <c r="F108" i="11"/>
  <c r="F110" i="11"/>
  <c r="F112" i="11"/>
  <c r="F114" i="11"/>
  <c r="F116" i="11"/>
  <c r="F118" i="11"/>
  <c r="F120" i="11"/>
  <c r="F106" i="11"/>
  <c r="F74" i="11"/>
  <c r="F76" i="11"/>
  <c r="F41" i="11"/>
  <c r="F43" i="11"/>
  <c r="F115" i="14"/>
  <c r="F113" i="14"/>
  <c r="F111" i="14"/>
  <c r="F105" i="14"/>
  <c r="F103" i="14"/>
  <c r="F101" i="14"/>
  <c r="F99" i="14"/>
  <c r="F97" i="14"/>
  <c r="F95" i="14"/>
  <c r="F93" i="14"/>
  <c r="F88" i="14"/>
  <c r="F86" i="14"/>
  <c r="F84" i="14"/>
  <c r="F82" i="14"/>
  <c r="F80" i="14"/>
  <c r="F78" i="14"/>
  <c r="F76" i="14"/>
  <c r="F68" i="14"/>
  <c r="F66" i="14"/>
  <c r="F64" i="14"/>
  <c r="F62" i="14"/>
  <c r="F60" i="14"/>
  <c r="F58" i="14"/>
  <c r="F56" i="14"/>
  <c r="F54" i="14"/>
  <c r="F52" i="14"/>
  <c r="F50" i="14"/>
  <c r="F48" i="14"/>
  <c r="F46" i="14"/>
  <c r="F44" i="14"/>
  <c r="F39" i="14"/>
  <c r="F37" i="14"/>
  <c r="F35" i="14"/>
  <c r="F33" i="14"/>
  <c r="F31" i="14"/>
  <c r="F29" i="14"/>
  <c r="F27" i="14"/>
  <c r="F25" i="14"/>
  <c r="F23" i="14"/>
  <c r="F21" i="14"/>
  <c r="F19" i="14"/>
  <c r="F17" i="14"/>
  <c r="F17" i="11"/>
  <c r="F15" i="11"/>
  <c r="F52" i="11"/>
  <c r="F50" i="11"/>
  <c r="F48" i="11"/>
  <c r="F19" i="11"/>
  <c r="F21" i="11"/>
  <c r="F23" i="11"/>
  <c r="F25" i="11"/>
  <c r="F27" i="11"/>
  <c r="F29" i="11"/>
  <c r="F31" i="11"/>
  <c r="F33" i="11"/>
  <c r="F35" i="11"/>
  <c r="F37" i="11"/>
  <c r="F39" i="11"/>
  <c r="F54" i="11"/>
  <c r="F56" i="11"/>
  <c r="F58" i="11"/>
  <c r="F60" i="11"/>
  <c r="F62" i="11"/>
  <c r="F64" i="11"/>
  <c r="F66" i="11"/>
  <c r="F68" i="11"/>
  <c r="F70" i="11"/>
  <c r="F72" i="11"/>
  <c r="F99" i="11" l="1"/>
  <c r="F69" i="14"/>
  <c r="F106" i="14"/>
  <c r="F40" i="14"/>
  <c r="F116" i="14"/>
  <c r="F89" i="14"/>
  <c r="F140" i="11"/>
  <c r="F121" i="11"/>
  <c r="F44" i="11"/>
  <c r="F141" i="11" l="1"/>
  <c r="G30" i="15" s="1"/>
  <c r="F118" i="14"/>
  <c r="G28" i="15" s="1"/>
  <c r="G21" i="10"/>
  <c r="G36" i="10"/>
  <c r="G34" i="9"/>
  <c r="G30" i="9"/>
  <c r="G26" i="9"/>
  <c r="G20" i="9"/>
  <c r="G115" i="3" l="1"/>
  <c r="G40" i="10" l="1"/>
  <c r="G38" i="10"/>
  <c r="G35" i="10"/>
  <c r="G33" i="10"/>
  <c r="G31" i="10"/>
  <c r="G25" i="10"/>
  <c r="G23" i="10"/>
  <c r="G19" i="10"/>
  <c r="G17" i="10"/>
  <c r="G15" i="10"/>
  <c r="H19" i="8"/>
  <c r="H17" i="8"/>
  <c r="G26" i="7"/>
  <c r="G21" i="7"/>
  <c r="G19" i="7"/>
  <c r="G17" i="7"/>
  <c r="G15" i="7"/>
  <c r="G47" i="6"/>
  <c r="G43" i="6"/>
  <c r="G39" i="6"/>
  <c r="G33" i="6"/>
  <c r="G29" i="6"/>
  <c r="G27" i="6"/>
  <c r="G25" i="6"/>
  <c r="G19" i="6"/>
  <c r="G15" i="6"/>
  <c r="G49" i="6" l="1"/>
  <c r="G50" i="6" s="1"/>
  <c r="G18" i="15" s="1"/>
  <c r="H21" i="8"/>
  <c r="H22" i="8" s="1"/>
  <c r="G22" i="15" s="1"/>
  <c r="G28" i="7"/>
  <c r="G29" i="7" s="1"/>
  <c r="G20" i="15" s="1"/>
  <c r="G41" i="10"/>
  <c r="G26" i="10"/>
  <c r="G36" i="9"/>
  <c r="G37" i="9" s="1"/>
  <c r="G24" i="15" s="1"/>
  <c r="G42" i="10" l="1"/>
  <c r="G26" i="15" s="1"/>
  <c r="G58" i="5"/>
  <c r="G54" i="5"/>
  <c r="G52" i="5"/>
  <c r="G48" i="5"/>
  <c r="G43" i="5"/>
  <c r="G39" i="5"/>
  <c r="G37" i="5"/>
  <c r="G33" i="5"/>
  <c r="G31" i="5"/>
  <c r="G29" i="5"/>
  <c r="G23" i="5"/>
  <c r="G60" i="5" l="1"/>
  <c r="G61" i="5" s="1"/>
  <c r="G16" i="15" s="1"/>
  <c r="G19" i="4" l="1"/>
  <c r="G21" i="4" s="1"/>
  <c r="G22" i="4" s="1"/>
  <c r="G14" i="15" s="1"/>
  <c r="G137" i="3"/>
  <c r="G135" i="3"/>
  <c r="G133" i="3"/>
  <c r="G131" i="3"/>
  <c r="G129" i="3"/>
  <c r="G127" i="3"/>
  <c r="G125" i="3"/>
  <c r="G123" i="3"/>
  <c r="G121" i="3"/>
  <c r="G113" i="3"/>
  <c r="G111" i="3"/>
  <c r="G109" i="3"/>
  <c r="G103" i="3"/>
  <c r="G101" i="3"/>
  <c r="G97" i="3"/>
  <c r="G95" i="3"/>
  <c r="G93" i="3"/>
  <c r="G90" i="3"/>
  <c r="G88" i="3"/>
  <c r="G86" i="3"/>
  <c r="G82" i="3"/>
  <c r="G80" i="3"/>
  <c r="G78" i="3"/>
  <c r="G76" i="3"/>
  <c r="G74" i="3"/>
  <c r="G72" i="3"/>
  <c r="G69" i="3"/>
  <c r="G65" i="3"/>
  <c r="G59" i="3"/>
  <c r="G55" i="3"/>
  <c r="G53" i="3"/>
  <c r="G51" i="3"/>
  <c r="G47" i="3"/>
  <c r="G44" i="3"/>
  <c r="G42" i="3"/>
  <c r="G40" i="3"/>
  <c r="G36" i="3"/>
  <c r="G34" i="3"/>
  <c r="G32" i="3"/>
  <c r="G30" i="3"/>
  <c r="G28" i="3"/>
  <c r="G26" i="3"/>
  <c r="G24" i="3"/>
  <c r="G20" i="3"/>
  <c r="G49" i="3" l="1"/>
  <c r="G140" i="3" l="1"/>
  <c r="G12" i="15" l="1"/>
  <c r="G33" i="15" s="1"/>
  <c r="G34" i="15" s="1"/>
  <c r="G35" i="15" s="1"/>
</calcChain>
</file>

<file path=xl/sharedStrings.xml><?xml version="1.0" encoding="utf-8"?>
<sst xmlns="http://schemas.openxmlformats.org/spreadsheetml/2006/main" count="870" uniqueCount="434">
  <si>
    <t>ESSELEN-JUPITER 88KV FEEDER BYPASS</t>
  </si>
  <si>
    <t>PRICING INFORMATION</t>
  </si>
  <si>
    <t>REQUEST FOR PROPOSAL</t>
  </si>
  <si>
    <t>ENQUIRY No.</t>
  </si>
  <si>
    <t>NAME OF PACKAGE:</t>
  </si>
  <si>
    <t>ESSELEN-88KV EMERGENCY BYPASS-ELECTRICAL STRINGING,CABLING &amp; CIVIL WORKS</t>
  </si>
  <si>
    <t xml:space="preserve">TENDERER’S NAME:  </t>
  </si>
  <si>
    <t>(excluding VAT)</t>
  </si>
  <si>
    <t>RAND VALUE IN WORDS</t>
  </si>
  <si>
    <t>DATE :</t>
  </si>
  <si>
    <t>CATEGORY OF OFFER (MAIN/ALTERNATIVE OFFER):</t>
  </si>
  <si>
    <t xml:space="preserve">Main Offer </t>
  </si>
  <si>
    <t>TENDERED PRICE:  IN ZAR</t>
  </si>
  <si>
    <t>[Price in Words]</t>
  </si>
  <si>
    <t>(Including VAT)</t>
  </si>
  <si>
    <t>(including VAT)</t>
  </si>
  <si>
    <t>FULL NAMES OF SIGNATORY:</t>
  </si>
  <si>
    <t>DESIGNATION OF SIGNATORY:</t>
  </si>
  <si>
    <t>SIGNATURE :</t>
  </si>
  <si>
    <t>Preambles-Method of measurement</t>
  </si>
  <si>
    <t>The quantities inserted below are provisional and are based on best information available at the time of compiling this Bills of Quantities (BOQ) and as such the Works shall be subject to re-measurement.</t>
  </si>
  <si>
    <t>Unless otherwise stated; the Rate / Price shall include for the supply, delivery and installation of all associated components.</t>
  </si>
  <si>
    <t>Where applicable, formally receive within the laydown area free issue: conductor, hardware, spacers and clamps from the Project Manager.</t>
  </si>
  <si>
    <t>REFERENCE</t>
  </si>
  <si>
    <t>DESCRIPTION</t>
  </si>
  <si>
    <t>UNIT</t>
  </si>
  <si>
    <t>QUANTITY</t>
  </si>
  <si>
    <t>RATE</t>
  </si>
  <si>
    <t>AMOUNT</t>
  </si>
  <si>
    <t>SECTION NO. 1</t>
  </si>
  <si>
    <t>SABS 1200A</t>
  </si>
  <si>
    <t xml:space="preserve">PRELIMINARY AND GENERAL </t>
  </si>
  <si>
    <t xml:space="preserve">(Applicable to the whole of the Works) </t>
  </si>
  <si>
    <t>8.3</t>
  </si>
  <si>
    <t xml:space="preserve">FIXED CHARGE ITEMS </t>
  </si>
  <si>
    <t>8.3.1</t>
  </si>
  <si>
    <t xml:space="preserve">Contractual requirements. </t>
  </si>
  <si>
    <t>Sum</t>
  </si>
  <si>
    <t>8.3.2</t>
  </si>
  <si>
    <t xml:space="preserve">Establishment of Facilities on the Site </t>
  </si>
  <si>
    <t>Facilities for Engineer:</t>
  </si>
  <si>
    <t>8.3.2.1c</t>
  </si>
  <si>
    <t>Name boards (In No. 2)</t>
  </si>
  <si>
    <t>8.3.2.2</t>
  </si>
  <si>
    <t>Facilities for Contractor :</t>
  </si>
  <si>
    <t>8.3.2.2a</t>
  </si>
  <si>
    <t>Offices and storage sheds.</t>
  </si>
  <si>
    <t>8.3.2.2b</t>
  </si>
  <si>
    <t xml:space="preserve">Workshops. </t>
  </si>
  <si>
    <t>8.3.2.2c</t>
  </si>
  <si>
    <t xml:space="preserve">Laboratories. </t>
  </si>
  <si>
    <t>8.3.2.2d</t>
  </si>
  <si>
    <t xml:space="preserve">Living accommodation. </t>
  </si>
  <si>
    <t>8.3.2.2e</t>
  </si>
  <si>
    <t>Ablution and latrine facilities (chemical portable toilets to be well maintained / serviced for the entire duration of the contract).</t>
  </si>
  <si>
    <t>8.3.2.2f</t>
  </si>
  <si>
    <t xml:space="preserve">Tools and equipment. </t>
  </si>
  <si>
    <t>8.3.2.2g</t>
  </si>
  <si>
    <t>Water supplies, electric power, compressed air supply and communications (all to be available from beginning of contract and for entire duration of the contract).</t>
  </si>
  <si>
    <t>8.3.2.2h</t>
  </si>
  <si>
    <t>Dealing with water.</t>
  </si>
  <si>
    <t>The Contractor is to ALLOW for all necessary dewatering for the entire duration of the contract, or as deemed necessary to complete this contract successfully. The price is to include for all piping, pumps, discharging of water into suitable outlet points, standby generator/s, etc., complete.</t>
  </si>
  <si>
    <t>8.3.2.2i</t>
  </si>
  <si>
    <t>Access to the site.</t>
  </si>
  <si>
    <t>8.3.2.2j</t>
  </si>
  <si>
    <t xml:space="preserve">Plant. </t>
  </si>
  <si>
    <t>8.3.3</t>
  </si>
  <si>
    <t>Other fixed charge obligations</t>
  </si>
  <si>
    <t>8.3.4</t>
  </si>
  <si>
    <t>Removal of site establishment</t>
  </si>
  <si>
    <t>Complying with Health and Safety Specifications</t>
  </si>
  <si>
    <t>Complying with Environmental Management Programme Act and all other statutory environmental requirements</t>
  </si>
  <si>
    <t>Security for the works for the duration of the contract</t>
  </si>
  <si>
    <t>8.4</t>
  </si>
  <si>
    <t>TIME RELATED ITEMS</t>
  </si>
  <si>
    <t>8.4.1</t>
  </si>
  <si>
    <t>Contractual requirements</t>
  </si>
  <si>
    <t>8.4.2</t>
  </si>
  <si>
    <t>Operation and Maintenance of Facilities on Site, for the Duration of Construction, (Unless otherwise stated)</t>
  </si>
  <si>
    <t>8.4.2.1</t>
  </si>
  <si>
    <t>Facilities for the Engineer:</t>
  </si>
  <si>
    <t>8.4.2.1c</t>
  </si>
  <si>
    <t>8.4.2.2</t>
  </si>
  <si>
    <t>Facilities for Contractor:</t>
  </si>
  <si>
    <t>8.4.2.2a</t>
  </si>
  <si>
    <t>8.4.2.2b</t>
  </si>
  <si>
    <t>8.4.2.2c</t>
  </si>
  <si>
    <t>8.4.2.2d</t>
  </si>
  <si>
    <t>8.4.2.2e</t>
  </si>
  <si>
    <t>8.4.2.2f</t>
  </si>
  <si>
    <t>8.4.2.2g</t>
  </si>
  <si>
    <t>8.4.2.2h</t>
  </si>
  <si>
    <t>8.4.2.2i</t>
  </si>
  <si>
    <t>8.4.2.2j</t>
  </si>
  <si>
    <t>8.4.3</t>
  </si>
  <si>
    <t>Supervision for duration of construction</t>
  </si>
  <si>
    <t>8.4.4</t>
  </si>
  <si>
    <t>Complying with head office overhead costs for duration of construction</t>
  </si>
  <si>
    <t>8.4.5</t>
  </si>
  <si>
    <t>Other time related obligations</t>
  </si>
  <si>
    <t>8.7</t>
  </si>
  <si>
    <t>DAYWORK</t>
  </si>
  <si>
    <t>8.8.4a</t>
  </si>
  <si>
    <t>Existing Services</t>
  </si>
  <si>
    <t>Supply or hire of specialist equipment for the detection of a particular service</t>
  </si>
  <si>
    <t>8.8.4b</t>
  </si>
  <si>
    <t>The use of equipment referred to in (a) above</t>
  </si>
  <si>
    <t>8.8.4c</t>
  </si>
  <si>
    <t>Excavation by hand in soft material to expose unknown services</t>
  </si>
  <si>
    <t>m³</t>
  </si>
  <si>
    <t>8.8.4d</t>
  </si>
  <si>
    <t>Temporary protection, as required in terms of the project specification and as directed by the Engineer</t>
  </si>
  <si>
    <t>DAYWORK (PROVISIONAL)</t>
  </si>
  <si>
    <t>Site Return and Transporting of Equipment (Hourly Rate)</t>
  </si>
  <si>
    <t>Supervisor</t>
  </si>
  <si>
    <t>Hour</t>
  </si>
  <si>
    <t>Artisan</t>
  </si>
  <si>
    <t>Skilled Labour</t>
  </si>
  <si>
    <t>Driver</t>
  </si>
  <si>
    <t>1 Ton Truck (with a cherry picker)</t>
  </si>
  <si>
    <t>km</t>
  </si>
  <si>
    <t>8 Ton Crane Truck</t>
  </si>
  <si>
    <t>20 Ton Crane Truck (reach of 20m high)</t>
  </si>
  <si>
    <t>4 x 4 LDV</t>
  </si>
  <si>
    <t>4 x 2 LDV</t>
  </si>
  <si>
    <t>TOTAL - carried forward to FINAL SUMMARY</t>
  </si>
  <si>
    <t>ESKOM NTCSA</t>
  </si>
  <si>
    <t>ESSELEN SUBSTATION</t>
  </si>
  <si>
    <t>QTY</t>
  </si>
  <si>
    <t>SECTION NO. 2</t>
  </si>
  <si>
    <t>ALTERATIONS</t>
  </si>
  <si>
    <t>BILL NO. 1</t>
  </si>
  <si>
    <t>MODIFICATION OF EXISTING WORK</t>
  </si>
  <si>
    <t>STRUCTURAL STEELWORK</t>
  </si>
  <si>
    <t>Modification of steel supports</t>
  </si>
  <si>
    <t>Reduce 6m high PI supports (0.54/5573) already erected on site by 500mm for the clearance under the 275kV line in accordance with drawing 0.18/33561</t>
  </si>
  <si>
    <t>No.</t>
  </si>
  <si>
    <t>ESSELEN-88KV EMERGENCY BYPASS</t>
  </si>
  <si>
    <t>SECTION NO. 3</t>
  </si>
  <si>
    <t>EARTHWORKS (PROVISIONAL)</t>
  </si>
  <si>
    <t>1. Note : The following bills in this section , have been measured according to the "SABS 1200 System for Measuring Civil Works" as published by the SABS.  All quantities are provisional and subject to remeasurement during the project.</t>
  </si>
  <si>
    <t>2. For pricing purposes all items are to be read in conjunction with the tender drawings. No additional compensation will be made for any information shown on the drawings but not mentioned in the Bills of Quantities - the drawings take precedence over the Bills of Quantities.</t>
  </si>
  <si>
    <t xml:space="preserve">3. All 'Imported Material' for earthworks will be obtained from a commercial source, as selected by the contractor and shall be regarded as freehaul. </t>
  </si>
  <si>
    <t>4. All surplus excavated material is to be disposed of at a registered, designated dumping site, as selected by the Contractor, which cost is to include for all sundry charges, royalties, etc.</t>
  </si>
  <si>
    <t>5. All cut and fill materials will be regarded as freehaul, ie. haulage, loading and offloading of material shall be included in the rates submitted by the Contractor - NO additional compensation whatsoever shall be entertained, or additional monies paid in this regard.</t>
  </si>
  <si>
    <t>SABS 1200C</t>
  </si>
  <si>
    <t>SITE CLEARANCE</t>
  </si>
  <si>
    <t>8.2.6</t>
  </si>
  <si>
    <t>Clear hedge or fence (or both) where not scheduled separately:</t>
  </si>
  <si>
    <t>Supply and install baricading (Shark Net) around the working area, compliant to Eskom safety requirements</t>
  </si>
  <si>
    <t>m</t>
  </si>
  <si>
    <t>EARTHWORKS</t>
  </si>
  <si>
    <t>SABS 1200DA 8.3.1</t>
  </si>
  <si>
    <t>Excavation:</t>
  </si>
  <si>
    <t>DA 8.3.1a</t>
  </si>
  <si>
    <t>Dig up and remove rubbish, debris, vegetation and shrubs</t>
  </si>
  <si>
    <t>m²</t>
  </si>
  <si>
    <t>DA 8.3.1b</t>
  </si>
  <si>
    <t>Remove top soil to nominal depth of 150mm, stockpile and maintain</t>
  </si>
  <si>
    <t>SABS 1200DA 8.3.1b</t>
  </si>
  <si>
    <t>Excavate in all materials and use for backfill or embarkment as ordered</t>
  </si>
  <si>
    <t>SABS 1200D.8.3.2b</t>
  </si>
  <si>
    <t>Extra-over for:</t>
  </si>
  <si>
    <t>SABS 1200D.8.3.2b.1</t>
  </si>
  <si>
    <t>Intermediate excavation.</t>
  </si>
  <si>
    <t>SABS 1200D.8.3.2b.2</t>
  </si>
  <si>
    <t>Hard rock excavation.</t>
  </si>
  <si>
    <t>SABS 1200</t>
  </si>
  <si>
    <t>Soil Poisoning</t>
  </si>
  <si>
    <t>SABS 1200DA 8.3.7</t>
  </si>
  <si>
    <t>SABS 1200D.8.3.4</t>
  </si>
  <si>
    <t>Importing of materials from commercial sources (Provisional)</t>
  </si>
  <si>
    <t>SABS 1200D 8.3.4</t>
  </si>
  <si>
    <t>G6 Material from commercial sources in accordance with SABS 1200 DM compacted to 95% Mod AAASHTO density to be approved by Engineer</t>
  </si>
  <si>
    <t>SABS 1200D.8.3.1</t>
  </si>
  <si>
    <t>Pitching of surfaces (Provisional)</t>
  </si>
  <si>
    <t>SABS 1200D.8.3.1.2</t>
  </si>
  <si>
    <t>Supply and lay 80mm class 25 type sa concrete interlocking paving blocks in herringbone pattern</t>
  </si>
  <si>
    <t>SABS 1200C.8.2.9</t>
  </si>
  <si>
    <t>Rubble disposal:</t>
  </si>
  <si>
    <t>8.2.9</t>
  </si>
  <si>
    <t>Transport all rubble from demolitions and the works to a nearby registered dumping site</t>
  </si>
  <si>
    <t>TOTAL - carried forward to SECTION SUMMARY</t>
  </si>
  <si>
    <t>SABS 1200GA</t>
  </si>
  <si>
    <t>8.2</t>
  </si>
  <si>
    <t xml:space="preserve">FORMWORK  </t>
  </si>
  <si>
    <t>8.2.2</t>
  </si>
  <si>
    <t xml:space="preserve">Smooth:  </t>
  </si>
  <si>
    <t xml:space="preserve">Sides of bases, stub columns.  </t>
  </si>
  <si>
    <t>8.2.4</t>
  </si>
  <si>
    <t xml:space="preserve">Special off-form:  </t>
  </si>
  <si>
    <t xml:space="preserve">Form 20 x 20mm chamfer along top edge of exposed stub column or base.  </t>
  </si>
  <si>
    <t>SABS 1200G.8.3</t>
  </si>
  <si>
    <t>Reinforcement:</t>
  </si>
  <si>
    <t>High tensile steel bars:</t>
  </si>
  <si>
    <t>12mm</t>
  </si>
  <si>
    <t>t</t>
  </si>
  <si>
    <t>8.3.1d</t>
  </si>
  <si>
    <t>16mm</t>
  </si>
  <si>
    <t>20mm</t>
  </si>
  <si>
    <t>Mild steel bars:</t>
  </si>
  <si>
    <t>8mm</t>
  </si>
  <si>
    <t>SABS 1200G.8.4</t>
  </si>
  <si>
    <t>Concrete (Structural):</t>
  </si>
  <si>
    <t xml:space="preserve">Blinding layer in 15MPa/ 19mm concrete:  </t>
  </si>
  <si>
    <t>Strength concrete, 25MPa/19mm in:</t>
  </si>
  <si>
    <t>Bases and stubs columns</t>
  </si>
  <si>
    <t xml:space="preserve">Unformed surface finishes:  </t>
  </si>
  <si>
    <t>8.4.4a</t>
  </si>
  <si>
    <t>Wood - floated finish.</t>
  </si>
  <si>
    <t>SABS 1200D 8.3.14</t>
  </si>
  <si>
    <t>EARTHMAT (PROVISIONAL)</t>
  </si>
  <si>
    <t>8.3.14</t>
  </si>
  <si>
    <t>Supply, deliver and lay copper earthmat equipment earthing, earthing straps, including excavation complete with risks of collapse, bedding, backfill, compaction and testing at depth up to (See earthmat specification). All flat copper to be 50 x 3mm in accordance with BS 1432, picled and annealed black copper ().701kg/m:</t>
  </si>
  <si>
    <t>SABS 1200E</t>
  </si>
  <si>
    <t>ELECTRICAL</t>
  </si>
  <si>
    <t>SABS 1200EE</t>
  </si>
  <si>
    <t>1 x 10mm Diameter copper at 1.0m deep</t>
  </si>
  <si>
    <t>50 x 3mm Flat copper laid at 0.15m to 1.0m deep or on top of concrete, including fixing</t>
  </si>
  <si>
    <t>Clamp connection, 50 x 3mm flat to 2 no. x 10mm diameter rods</t>
  </si>
  <si>
    <t>No</t>
  </si>
  <si>
    <t>Crimp joints, 10mm round to round (Refer sheets C5 to C8)</t>
  </si>
  <si>
    <t>Sundries</t>
  </si>
  <si>
    <t>SABS 1200P12</t>
  </si>
  <si>
    <t>Excavate, search for and locate existing earthmat, including excavations complete with risk of collapse, backfill and compaction</t>
  </si>
  <si>
    <t>Item</t>
  </si>
  <si>
    <t/>
  </si>
  <si>
    <t>CABLE TRENCHES, DUCTS, JUNCTIONS AND RAMPS</t>
  </si>
  <si>
    <t>ELECTRICAL INSTALLATION</t>
  </si>
  <si>
    <t>THE FOLLOWING IN CABLE TRENCHES, DUCTS &amp; JUNCTIONS</t>
  </si>
  <si>
    <t>SECTION. NO. 3</t>
  </si>
  <si>
    <t xml:space="preserve">Notes to Tenderers:  </t>
  </si>
  <si>
    <t>The Tenderer is to allow in the pricing of structural steelwork for all steelwork to be erected plumb and to include for ALL necessary steel packing pieces to achieve same.</t>
  </si>
  <si>
    <t>SABS 1200H</t>
  </si>
  <si>
    <t xml:space="preserve">STRUCTURAL STEELWORK  </t>
  </si>
  <si>
    <t>SABS 1200H.8.3.3</t>
  </si>
  <si>
    <t>Structural steelwork.</t>
  </si>
  <si>
    <t>SABS 1200HA 8.3.1</t>
  </si>
  <si>
    <t xml:space="preserve">Erection of steel fence o site:  </t>
  </si>
  <si>
    <t>ITEM</t>
  </si>
  <si>
    <t>ERECTION OF EQUIPMENT</t>
  </si>
  <si>
    <t>SCHEDULE 1</t>
  </si>
  <si>
    <t>PRIMARY PLANT EQUIPMENT</t>
  </si>
  <si>
    <t>Install 132kV bypass isolator</t>
  </si>
  <si>
    <t>Install 275kV bypass isolator</t>
  </si>
  <si>
    <t>The quantities inserted below are provisional and are based on best information available at the time of compiling these Bills of Quantities and as such, the works shall be subject to remeasurement.</t>
  </si>
  <si>
    <t>SCHEDULE A</t>
  </si>
  <si>
    <t>1.1</t>
  </si>
  <si>
    <t>1.2</t>
  </si>
  <si>
    <t>1.3</t>
  </si>
  <si>
    <t>1.4</t>
  </si>
  <si>
    <t>1.5</t>
  </si>
  <si>
    <t>1.6</t>
  </si>
  <si>
    <t>1.7</t>
  </si>
  <si>
    <t>1.8</t>
  </si>
  <si>
    <t>1.9</t>
  </si>
  <si>
    <t>1.10</t>
  </si>
  <si>
    <t>1.11</t>
  </si>
  <si>
    <t>1.12</t>
  </si>
  <si>
    <t>1.13</t>
  </si>
  <si>
    <t xml:space="preserve"> INSTALL TUBULAR BUSBAR CLAMPS AND END CAPS</t>
  </si>
  <si>
    <t>2.1</t>
  </si>
  <si>
    <t>2.2</t>
  </si>
  <si>
    <t>2.3</t>
  </si>
  <si>
    <t>2.4</t>
  </si>
  <si>
    <t>2.5</t>
  </si>
  <si>
    <t>2.6</t>
  </si>
  <si>
    <t>2.7</t>
  </si>
  <si>
    <t>2.8</t>
  </si>
  <si>
    <t>2.9</t>
  </si>
  <si>
    <t>2.10</t>
  </si>
  <si>
    <t>2.11</t>
  </si>
  <si>
    <t>2.12</t>
  </si>
  <si>
    <t>2.13</t>
  </si>
  <si>
    <t>TUBES</t>
  </si>
  <si>
    <t>3.1</t>
  </si>
  <si>
    <t>3.2</t>
  </si>
  <si>
    <t>3.3</t>
  </si>
  <si>
    <t>3.4</t>
  </si>
  <si>
    <t>3.5</t>
  </si>
  <si>
    <t>3.6</t>
  </si>
  <si>
    <t>3.7</t>
  </si>
  <si>
    <t>4.1</t>
  </si>
  <si>
    <t>4.2</t>
  </si>
  <si>
    <t>4.3</t>
  </si>
  <si>
    <t>4.4</t>
  </si>
  <si>
    <t>4.5</t>
  </si>
  <si>
    <t>4.6</t>
  </si>
  <si>
    <t>4.7</t>
  </si>
  <si>
    <t>6.1</t>
  </si>
  <si>
    <t>6.2</t>
  </si>
  <si>
    <t>6.3</t>
  </si>
  <si>
    <t>TOTALTUBULAR BUSBARS - CARRIED FORWARD TO FINAL SUMMARY</t>
  </si>
  <si>
    <t>88 kV TUBULAR BUSBARS</t>
  </si>
  <si>
    <t>SUPPLY AND DELIVER 200 DIA X 6WT BUSBAR TUBES</t>
  </si>
  <si>
    <t>5m tube</t>
  </si>
  <si>
    <t>4.5m tube</t>
  </si>
  <si>
    <t>8m tube</t>
  </si>
  <si>
    <t>11.6m tube</t>
  </si>
  <si>
    <t>18.1m tube</t>
  </si>
  <si>
    <t>19.6m tube</t>
  </si>
  <si>
    <t>20.6m tube</t>
  </si>
  <si>
    <t>CONDUCTORS</t>
  </si>
  <si>
    <t>Install 132kV Post Insulator (c10-550,25mm/kv Top PCD=226,Bottom PCD=225)</t>
  </si>
  <si>
    <t>132KV Post i=Insulator,c4-550 25mm/kv Top/Bottom PCD=225</t>
  </si>
  <si>
    <t>88KV Polymeric Longrod,120KN,25mm/KV</t>
  </si>
  <si>
    <t>SUPPLY &amp; DELIVERYOF EQUIPMENT</t>
  </si>
  <si>
    <t>supply &amp; Delivery of 132kV Post Insulator (c10-550,25mm/kv Top PCD=226,Bottom PCD=225)</t>
  </si>
  <si>
    <t>Supply &amp; Delivery of 132kV bypass isolator</t>
  </si>
  <si>
    <t>Supply  &amp; Delivery of  275kV bypass isolator</t>
  </si>
  <si>
    <t>Supply &amp; Delivery 132KV Post i=Insulator,c4-550 25mm/kv Top/Bottom PCD=225</t>
  </si>
  <si>
    <t>Supply &amp; Delivery of 275kV Post Insulator</t>
  </si>
  <si>
    <t>Supply &amp; Delivery of 88KV Polymeric Longrod,120KN,25mm/KV</t>
  </si>
  <si>
    <t>Supply,Deliver &amp; Erection of steel on site :</t>
  </si>
  <si>
    <t>Supply,deliver and Install new 1.8m high galvanised diamond mesh "security fence" complete including excavations, backfilling, disposing of surplus material, concrete, formwork, etc. all as per detail drawing no. 0.54/4963 (Sheets 1 to 4)</t>
  </si>
  <si>
    <t>Supply &amp; Install 160mm diameter PVC cable sleeves as per drawing 0.18-17324 (Sheet 4 Rev 2)</t>
  </si>
  <si>
    <t>Approved weedkiller Supplied and  applied in strict accordance to the manufacturer's instructions</t>
  </si>
  <si>
    <t>Supply, delivery, spreading and levelling of 20mm river sand bedding material to specified thickness, including compaction and moisture conditioning as required.</t>
  </si>
  <si>
    <t>Supply and installation of  CONCRETE, FORMWORK AND REINFORCEMENT (SMALL WORKS)</t>
  </si>
  <si>
    <t>Supply &amp; lay Blinding layer 50mm minimum thick</t>
  </si>
  <si>
    <t xml:space="preserve"> Construct cable trench complete as per drawing 0.18/17324 (Sheet 4 Rev. 2 and 0.54-390)</t>
  </si>
  <si>
    <t>Install 275kV Post Insulator</t>
  </si>
  <si>
    <t>Supply,Deliver &amp; Erection bolts (Provisional)</t>
  </si>
  <si>
    <t xml:space="preserve">Supply, deliver to site and install galvanized high strength friction grip bolts (Grade 8.8), including nut, hardened steel washer, load indicating washer, taper washer where needed and sheradised.  </t>
  </si>
  <si>
    <t>SABS 1200H.8.3.4</t>
  </si>
  <si>
    <t xml:space="preserve">Erection of bolts:  </t>
  </si>
  <si>
    <t>SABS 1200H.8.3.6</t>
  </si>
  <si>
    <t xml:space="preserve">Holding down bolts:  </t>
  </si>
  <si>
    <t xml:space="preserve">Supply, deliver to site and install galvanized high strength friction U-shaped holding down bolt (Grade 8.8), including nut, hardened steel washer, load indicating washer, taper washer where needed and sheradised.  </t>
  </si>
  <si>
    <t>SUBTOTAL SUPPLY OF PRIMARY PLANT</t>
  </si>
  <si>
    <t>SUBTOTAL ERECTION OF PRIMARY PLANT</t>
  </si>
  <si>
    <t>Clamp tube : ECC-PI-F-J;200/200/225;fix</t>
  </si>
  <si>
    <t>Clamp,tube:ECC-PI-S-J;200/200/225;SLIDE</t>
  </si>
  <si>
    <t>CLAMP,TUBE:ECC-PI-S-L;200/200/127;SLIDE</t>
  </si>
  <si>
    <t>CLAMP,TUBE:ESC-PI-F-J;200/127;FIXED</t>
  </si>
  <si>
    <t>CLAMP,TUBE:ETP-IL2-AB;200/2X38.3;45DEG</t>
  </si>
  <si>
    <t>CLAMP,TUBE:ETP-TW2-AB;200/2X38.3;45DEG</t>
  </si>
  <si>
    <t>CLAMP,TUBE:ETEC-CF-F;RED;200;CF-ENDCAP</t>
  </si>
  <si>
    <t>clamp,tube:ETEC-DC-G;200/6;38.3C-ENDCAP</t>
  </si>
  <si>
    <t>CLAMP,TUBE:ETEC-DC-F;200/6R;26.5C-ENDCAP</t>
  </si>
  <si>
    <t>CLAMP,TUBE:ETEC-DC-F;200/6W;26.5C-ENDCAP</t>
  </si>
  <si>
    <t>CLAMP,TUBE:ETEC-DC-F;200/6B;26.5C-ENDCAP</t>
  </si>
  <si>
    <t>SUPPLY &amp; DELIVERY OF TUBULAR BUSBAR CLAMPS AND END CAPS</t>
  </si>
  <si>
    <t>Subtotal-Supply and Deliver Tubular busbar clamps and end caps</t>
  </si>
  <si>
    <t>Subtotal-Installation of Tubular Clamps and end caps</t>
  </si>
  <si>
    <t>INSTALLATION OF  200 DIA X 6WT BUSBAR TUBES</t>
  </si>
  <si>
    <t>Subtotal for installation of 200 DIAX6WT Busbar tubes</t>
  </si>
  <si>
    <t>Subtotal for supply and delivery of 200 DIAX6WT Busbat Tubes</t>
  </si>
  <si>
    <t>Subtotal-Conductors-supply and install</t>
  </si>
  <si>
    <t>CLAMP:EX-B;BOLT/BOLT; STEM 26 COND 26.5</t>
  </si>
  <si>
    <t>CLAMP:EX-K;BOLT/BOLT; STEM 26 COND 21</t>
  </si>
  <si>
    <t>CLAMP:EUT-C;BOLT-TEE;12-21 MM;22-28 MM</t>
  </si>
  <si>
    <t>CLAMP:ETC-B;T/COMP;23.5 MM;38.3 MM</t>
  </si>
  <si>
    <t>CLAMP:ETC-C;T/COMP;26.5 MM;26.5 MM</t>
  </si>
  <si>
    <t>CLAMP:ETC-D;T/COMP;26.5 MM;38.3 MM</t>
  </si>
  <si>
    <t>CLAMP:ETC-E;T/COMP;28.6 MM;26.5 MM</t>
  </si>
  <si>
    <t>CLAMP:ETC-F;T/COMP;28.6 MM;38.3 MM</t>
  </si>
  <si>
    <t>CLAMP:ETC-J;T/COMP;38.3 MM;26.5 MM</t>
  </si>
  <si>
    <t>CLAMP:ETC-K;T/COMP;38.3 MM;38.3 MM</t>
  </si>
  <si>
    <t>CLAMP:EYC-D;2X38.3 COMP 38 BOLTED 45DG</t>
  </si>
  <si>
    <t>CLAMP:EYC-R;COMP/PALM ODG;2X38.3 MM</t>
  </si>
  <si>
    <t>CLAMP:EYC-S;COMP/PALM 45DG;2X38.3 MM</t>
  </si>
  <si>
    <t>SPACER:ES-B;COND 2X38.3MM;150MM CRS</t>
  </si>
  <si>
    <t>SUPPLY &amp; DELIVERY OF CLAMPS &amp; CONDUCTORS</t>
  </si>
  <si>
    <t>CLAMP, STUD PALM BOLT 26.5mm EXP-A</t>
  </si>
  <si>
    <t>HARDWARE</t>
  </si>
  <si>
    <t>SUPPLY AND DELIVERY OF HARDWARE</t>
  </si>
  <si>
    <t>EW1 (10-21,5 mm )</t>
  </si>
  <si>
    <t>A40 ( 26 mm Single Conductor )</t>
  </si>
  <si>
    <t>B44 ( 38 x 150 mm Twin Conductor )</t>
  </si>
  <si>
    <t>E42 ( 38 x 150 mm Twin Conductor )</t>
  </si>
  <si>
    <t>TCT-120/38 ( Twisted Clevis Tongue )</t>
  </si>
  <si>
    <t>TTOE-120 ( Twisted Tongue )</t>
  </si>
  <si>
    <t>SHB/T-120 (Twisted Shackle )</t>
  </si>
  <si>
    <t>2PG/E-Bi ( PG Clamp )</t>
  </si>
  <si>
    <t>INSTALLATION OF  HARDWARE</t>
  </si>
  <si>
    <t>EMPLOYER:</t>
  </si>
  <si>
    <t>PROJECT NAME:</t>
  </si>
  <si>
    <t>PROJECT LOCATION:</t>
  </si>
  <si>
    <t>CONTRACT DETAILS:</t>
  </si>
  <si>
    <t>PRELIMINARY AND GENERAL</t>
  </si>
  <si>
    <t>VALUE ADDED TAX</t>
  </si>
  <si>
    <t>ESKOM-NTCSA</t>
  </si>
  <si>
    <t>CONCRETE</t>
  </si>
  <si>
    <t>EARTHMAT</t>
  </si>
  <si>
    <t>CABLE TRENCH,DUCTS,RAMPS</t>
  </si>
  <si>
    <t>STRUCTURAL STEEL</t>
  </si>
  <si>
    <t>PRIMARY PLANT</t>
  </si>
  <si>
    <t>TUBULAR BUSBAR</t>
  </si>
  <si>
    <t>CLAMPS,CONDUCTORS,HARDWARE</t>
  </si>
  <si>
    <t>AMOUNTS</t>
  </si>
  <si>
    <t>Supply of cable trench covers</t>
  </si>
  <si>
    <t>EXCAVATING,Backfilling and consolidation in picable ground</t>
  </si>
  <si>
    <t>Remove and replace trench covers</t>
  </si>
  <si>
    <t>m3</t>
  </si>
  <si>
    <t>Install 61/4,26 mm AL (38,3 mm Dia) Bull conductor</t>
  </si>
  <si>
    <t>Install  Centipede  37/3,78 mm AL (26,5 mm Dia)</t>
  </si>
  <si>
    <t xml:space="preserve"> Install Hare conductor 6/4,72 mm AL ¼,72 mm ST (14,16 Dia)</t>
  </si>
  <si>
    <t>B44</t>
  </si>
  <si>
    <t>E42</t>
  </si>
  <si>
    <t>S-2</t>
  </si>
  <si>
    <t>TC-9</t>
  </si>
  <si>
    <t>YC-4</t>
  </si>
  <si>
    <t>YC-17</t>
  </si>
  <si>
    <t>Y-7/8</t>
  </si>
  <si>
    <t>TC-10</t>
  </si>
  <si>
    <t>K-2</t>
  </si>
  <si>
    <t>Strain clamp ( STA30/40)</t>
  </si>
  <si>
    <t>Suspension clamp (SPA30/40)</t>
  </si>
  <si>
    <t xml:space="preserve"> INSTALLATION OF CLAMPS,HARDWARE &amp; CONDUCTORS</t>
  </si>
  <si>
    <t>TOTAL CLAMPS,CONDUCTORS,HARDWARE &amp; CABLES - CARRIED FORWARD TO FINAL SUMMARY</t>
  </si>
  <si>
    <t>CABLING</t>
  </si>
  <si>
    <t>Note to tenderer: cables to be supplied by Eskom, the contractor to supply the glanding.</t>
  </si>
  <si>
    <t>Note: The rate price for terminating must include for all activities and items as specified in cabling and earthing specification (i.e. earthling of spare cores).</t>
  </si>
  <si>
    <t>1</t>
  </si>
  <si>
    <t>2</t>
  </si>
  <si>
    <t>3</t>
  </si>
  <si>
    <t>ESSELEN EMERGENCY BYPASS</t>
  </si>
  <si>
    <t>BVX 2 ECV   (Installing and testing new cable)</t>
  </si>
  <si>
    <t>BVX 2 ECV   (gland supply)</t>
  </si>
  <si>
    <t>BVX 2 ECV (Termination)</t>
  </si>
  <si>
    <t>BVX 4 ECV (Installing and testing new cable)</t>
  </si>
  <si>
    <t>BVX  4 ECV  (gland supply)</t>
  </si>
  <si>
    <t>BVX 4 ECV  (Termination)</t>
  </si>
  <si>
    <t>TOTAL CABLING-CARRIED FORWARD TO FINAL SUMMARY</t>
  </si>
  <si>
    <t>M</t>
  </si>
  <si>
    <t>88kV FEEDER 11 - SAR MODDER 2 TEE</t>
  </si>
  <si>
    <t>275kV FEEDER 4-APOLLO 2</t>
  </si>
  <si>
    <t xml:space="preserve"> CABLING - DISCONNECTING, REMOVAL, INSTALLATION AND TERMINATIONS</t>
  </si>
  <si>
    <t>ESTIMATED FINAL CONSTRUCTION COST WITH VAT @15%</t>
  </si>
  <si>
    <t>SUB-TOTAL</t>
  </si>
  <si>
    <t>TOTAL - CARRIED FORWARD TO SECTION SUMMARY</t>
  </si>
  <si>
    <t xml:space="preserve">Tempering with the BOQ is strictly prohibited </t>
  </si>
  <si>
    <t>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</si>
</sst>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R&quot;#,##0;[Red]\-&quot;R&quot;#,##0"/>
    <numFmt numFmtId="44" formatCode="_-&quot;R&quot;* #,##0.00_-;\-&quot;R&quot;* #,##0.00_-;_-&quot;R&quot;* &quot;-&quot;??_-;_-@_-"/>
    <numFmt numFmtId="43" formatCode="_-* #,##0.00_-;\-* #,##0.00_-;_-* &quot;-&quot;??_-;_-@_-"/>
    <numFmt numFmtId="164" formatCode="###\ ###\ ##0\ \ &quot;RAND&quot;;\-###\ ###\ ##0\ &quot;RAND&quot;"/>
    <numFmt numFmtId="165" formatCode="#,##0.000"/>
    <numFmt numFmtId="166" formatCode="General_)"/>
    <numFmt numFmtId="167" formatCode="&quot;R&quot;\ #,##0.00"/>
    <numFmt numFmtId="168" formatCode="dd\-mmm\-yy_)"/>
    <numFmt numFmtId="169" formatCode="&quot;R&quot;#,##0.00"/>
    <numFmt numFmtId="170" formatCode="0.0"/>
    <numFmt numFmtId="171" formatCode="_ * #,##0.00_ ;_ * \-#,##0.00_ ;_ * &quot;-&quot;??_ ;_ @_ "/>
  </numFmts>
  <fonts count="52" x14ac:knownFonts="1">
    <font>
      <sz val="11"/>
      <color theme="1"/>
      <name val="Calibri"/>
      <family val="2"/>
      <scheme val="minor"/>
    </font>
    <font>
      <sz val="11"/>
      <color theme="1"/>
      <name val="Calibri"/>
      <family val="2"/>
      <scheme val="minor"/>
    </font>
    <font>
      <b/>
      <sz val="20"/>
      <name val="Arial"/>
      <family val="2"/>
    </font>
    <font>
      <sz val="10"/>
      <name val="Arial"/>
      <family val="2"/>
    </font>
    <font>
      <sz val="26"/>
      <name val="Arial"/>
      <family val="2"/>
    </font>
    <font>
      <b/>
      <sz val="14"/>
      <name val="Arial"/>
      <family val="2"/>
    </font>
    <font>
      <b/>
      <sz val="10"/>
      <name val="Arial"/>
      <family val="2"/>
    </font>
    <font>
      <b/>
      <u/>
      <sz val="16"/>
      <name val="Arial"/>
      <family val="2"/>
    </font>
    <font>
      <b/>
      <sz val="14"/>
      <color indexed="10"/>
      <name val="Arial"/>
      <family val="2"/>
    </font>
    <font>
      <b/>
      <u/>
      <sz val="14"/>
      <color indexed="10"/>
      <name val="Arial"/>
      <family val="2"/>
    </font>
    <font>
      <b/>
      <sz val="12"/>
      <name val="Arial"/>
      <family val="2"/>
    </font>
    <font>
      <b/>
      <sz val="10"/>
      <color indexed="10"/>
      <name val="Arial"/>
      <family val="2"/>
    </font>
    <font>
      <i/>
      <u/>
      <sz val="14"/>
      <color indexed="10"/>
      <name val="Arial"/>
      <family val="2"/>
    </font>
    <font>
      <b/>
      <i/>
      <sz val="18"/>
      <color rgb="FFFF0000"/>
      <name val="Arial"/>
      <family val="2"/>
    </font>
    <font>
      <sz val="12"/>
      <color theme="1"/>
      <name val="Arial"/>
      <family val="2"/>
    </font>
    <font>
      <sz val="12"/>
      <name val="Arial"/>
      <family val="2"/>
    </font>
    <font>
      <sz val="10"/>
      <name val="Calibri"/>
      <family val="2"/>
      <scheme val="minor"/>
    </font>
    <font>
      <b/>
      <u/>
      <sz val="12"/>
      <name val="Arial"/>
      <family val="2"/>
    </font>
    <font>
      <b/>
      <sz val="12"/>
      <color theme="1"/>
      <name val="Arial"/>
      <family val="2"/>
    </font>
    <font>
      <b/>
      <u/>
      <sz val="12"/>
      <color theme="1"/>
      <name val="Arial"/>
      <family val="2"/>
    </font>
    <font>
      <sz val="12"/>
      <color indexed="8"/>
      <name val="Arial"/>
      <family val="2"/>
    </font>
    <font>
      <b/>
      <sz val="12"/>
      <color indexed="8"/>
      <name val="Arial"/>
      <family val="2"/>
    </font>
    <font>
      <b/>
      <i/>
      <sz val="12"/>
      <name val="Arial"/>
      <family val="2"/>
    </font>
    <font>
      <sz val="10"/>
      <color indexed="12"/>
      <name val="Arial"/>
      <family val="2"/>
    </font>
    <font>
      <b/>
      <sz val="11"/>
      <name val="Arial"/>
      <family val="2"/>
    </font>
    <font>
      <b/>
      <sz val="12"/>
      <name val="Calibri"/>
      <family val="2"/>
      <scheme val="minor"/>
    </font>
    <font>
      <b/>
      <sz val="12"/>
      <color theme="0"/>
      <name val="Calibri"/>
      <family val="2"/>
      <scheme val="minor"/>
    </font>
    <font>
      <sz val="11"/>
      <name val="Arial"/>
      <family val="2"/>
    </font>
    <font>
      <sz val="10"/>
      <name val="Helv"/>
    </font>
    <font>
      <b/>
      <u/>
      <sz val="11"/>
      <name val="Arial"/>
      <family val="2"/>
    </font>
    <font>
      <sz val="11"/>
      <color rgb="FFFF0000"/>
      <name val="Arial"/>
      <family val="2"/>
    </font>
    <font>
      <sz val="11"/>
      <color theme="1"/>
      <name val="Calibri"/>
      <family val="2"/>
    </font>
    <font>
      <b/>
      <sz val="11"/>
      <color theme="1"/>
      <name val="Calibri"/>
      <family val="2"/>
      <scheme val="minor"/>
    </font>
    <font>
      <u/>
      <sz val="11"/>
      <color theme="10"/>
      <name val="Calibri"/>
      <family val="2"/>
      <scheme val="minor"/>
    </font>
    <font>
      <b/>
      <sz val="13.5"/>
      <color theme="1"/>
      <name val="Calibri"/>
      <family val="2"/>
      <scheme val="minor"/>
    </font>
    <font>
      <sz val="11"/>
      <color theme="1"/>
      <name val="Arial"/>
      <family val="2"/>
    </font>
    <font>
      <b/>
      <sz val="11"/>
      <color theme="1"/>
      <name val="Calibri"/>
      <family val="2"/>
    </font>
    <font>
      <b/>
      <sz val="11"/>
      <color theme="1"/>
      <name val="Arial"/>
      <family val="2"/>
    </font>
    <font>
      <i/>
      <sz val="11"/>
      <color theme="1"/>
      <name val="Arial"/>
      <family val="2"/>
    </font>
    <font>
      <sz val="12"/>
      <color theme="0"/>
      <name val="Arial"/>
      <family val="2"/>
    </font>
    <font>
      <u/>
      <sz val="12"/>
      <name val="Arial"/>
      <family val="2"/>
    </font>
    <font>
      <b/>
      <sz val="12"/>
      <color rgb="FF3333FF"/>
      <name val="Arial"/>
      <family val="2"/>
    </font>
    <font>
      <sz val="12"/>
      <color rgb="FF3333FF"/>
      <name val="Arial"/>
      <family val="2"/>
    </font>
    <font>
      <b/>
      <sz val="12"/>
      <color theme="0"/>
      <name val="Arial"/>
      <family val="2"/>
    </font>
    <font>
      <sz val="11"/>
      <name val="Calibri"/>
      <family val="2"/>
      <scheme val="minor"/>
    </font>
    <font>
      <b/>
      <sz val="11"/>
      <color rgb="FFFF0000"/>
      <name val="Arial"/>
      <family val="2"/>
    </font>
    <font>
      <sz val="11"/>
      <name val="Calibri"/>
      <family val="2"/>
    </font>
    <font>
      <sz val="10"/>
      <name val="MS Sans Serif"/>
      <family val="2"/>
    </font>
    <font>
      <sz val="12"/>
      <color rgb="FF002060"/>
      <name val="Arial"/>
      <family val="2"/>
    </font>
    <font>
      <sz val="12"/>
      <color rgb="FFFF0000"/>
      <name val="Arial"/>
      <family val="2"/>
    </font>
    <font>
      <sz val="11"/>
      <color indexed="8"/>
      <name val="Calibri"/>
      <family val="2"/>
    </font>
    <font>
      <b/>
      <sz val="10"/>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2"/>
        <bgColor indexed="64"/>
      </patternFill>
    </fill>
    <fill>
      <patternFill patternType="solid">
        <fgColor theme="8" tint="0.59999389629810485"/>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right/>
      <top style="thin">
        <color auto="1"/>
      </top>
      <bottom style="thin">
        <color auto="1"/>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style="double">
        <color auto="1"/>
      </left>
      <right style="medium">
        <color indexed="64"/>
      </right>
      <top style="medium">
        <color indexed="64"/>
      </top>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style="double">
        <color auto="1"/>
      </left>
      <right style="medium">
        <color indexed="64"/>
      </right>
      <top/>
      <bottom style="medium">
        <color indexed="64"/>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0" fontId="23" fillId="0" borderId="36" applyNumberFormat="0" applyFont="0" applyBorder="0" applyAlignment="0">
      <protection locked="0"/>
    </xf>
    <xf numFmtId="0" fontId="1" fillId="0" borderId="0"/>
    <xf numFmtId="0" fontId="28" fillId="0" borderId="0"/>
    <xf numFmtId="0" fontId="23" fillId="0" borderId="36" applyNumberFormat="0" applyFont="0" applyBorder="0" applyAlignment="0">
      <protection locked="0"/>
    </xf>
    <xf numFmtId="1" fontId="23" fillId="0" borderId="36" applyFont="0" applyBorder="0" applyAlignment="0">
      <protection locked="0"/>
    </xf>
    <xf numFmtId="168" fontId="28" fillId="0" borderId="0"/>
    <xf numFmtId="0" fontId="1" fillId="0" borderId="0"/>
    <xf numFmtId="0" fontId="23" fillId="0" borderId="36" applyNumberFormat="0" applyFont="0" applyBorder="0" applyAlignment="0">
      <protection locked="0"/>
    </xf>
    <xf numFmtId="0" fontId="1" fillId="0" borderId="0"/>
    <xf numFmtId="9" fontId="1" fillId="0" borderId="0" applyFont="0" applyFill="0" applyBorder="0" applyAlignment="0" applyProtection="0"/>
    <xf numFmtId="0" fontId="33" fillId="0" borderId="0" applyNumberFormat="0" applyFill="0" applyBorder="0" applyAlignment="0" applyProtection="0"/>
    <xf numFmtId="168" fontId="28" fillId="0" borderId="0"/>
    <xf numFmtId="0" fontId="47" fillId="0" borderId="0" applyFill="0"/>
    <xf numFmtId="43" fontId="3" fillId="0" borderId="0" applyFont="0" applyFill="0" applyBorder="0" applyAlignment="0" applyProtection="0"/>
    <xf numFmtId="171" fontId="50" fillId="0" borderId="0" applyFont="0" applyFill="0" applyBorder="0" applyAlignment="0" applyProtection="0"/>
  </cellStyleXfs>
  <cellXfs count="713">
    <xf numFmtId="0" fontId="0" fillId="0" borderId="0" xfId="0"/>
    <xf numFmtId="0" fontId="3" fillId="0" borderId="4" xfId="3" applyBorder="1" applyAlignment="1">
      <alignment vertical="center"/>
    </xf>
    <xf numFmtId="0" fontId="3" fillId="0" borderId="6" xfId="3" applyBorder="1" applyAlignment="1">
      <alignment vertical="center"/>
    </xf>
    <xf numFmtId="0" fontId="3" fillId="0" borderId="7" xfId="3" applyBorder="1" applyAlignment="1">
      <alignment vertic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3" fillId="0" borderId="0" xfId="3" applyBorder="1" applyAlignment="1">
      <alignment vertical="center"/>
    </xf>
    <xf numFmtId="0" fontId="3" fillId="0" borderId="5" xfId="3" applyBorder="1" applyAlignment="1">
      <alignment vertical="center"/>
    </xf>
    <xf numFmtId="0" fontId="3" fillId="0" borderId="0" xfId="3" applyBorder="1" applyAlignment="1">
      <alignment horizontal="center" vertical="center"/>
    </xf>
    <xf numFmtId="0" fontId="4" fillId="0" borderId="0" xfId="3" applyFont="1" applyBorder="1" applyAlignment="1">
      <alignment horizontal="centerContinuous" vertical="center"/>
    </xf>
    <xf numFmtId="0" fontId="4" fillId="0" borderId="5" xfId="3" applyFont="1" applyBorder="1" applyAlignment="1">
      <alignment horizontal="centerContinuous" vertical="center"/>
    </xf>
    <xf numFmtId="0" fontId="2" fillId="2" borderId="0"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0" borderId="0" xfId="3" applyFont="1" applyBorder="1" applyAlignment="1">
      <alignment horizontal="centerContinuous" vertical="center"/>
    </xf>
    <xf numFmtId="0" fontId="2" fillId="0" borderId="5" xfId="3" applyFont="1" applyBorder="1" applyAlignment="1">
      <alignment horizontal="centerContinuous" vertical="center"/>
    </xf>
    <xf numFmtId="0" fontId="5" fillId="0" borderId="0" xfId="3" applyFont="1" applyBorder="1" applyAlignment="1">
      <alignment horizontal="left" vertical="center"/>
    </xf>
    <xf numFmtId="0" fontId="8" fillId="3" borderId="5" xfId="3" applyFont="1" applyFill="1" applyBorder="1" applyAlignment="1">
      <alignment vertical="center"/>
    </xf>
    <xf numFmtId="0" fontId="6" fillId="0" borderId="5" xfId="3" applyFont="1" applyBorder="1" applyAlignment="1">
      <alignment vertical="center"/>
    </xf>
    <xf numFmtId="0" fontId="8" fillId="3" borderId="5" xfId="3" applyFont="1" applyFill="1" applyBorder="1" applyAlignment="1">
      <alignment vertical="center" wrapText="1"/>
    </xf>
    <xf numFmtId="0" fontId="7" fillId="0" borderId="5" xfId="3" applyFont="1" applyBorder="1" applyAlignment="1">
      <alignment horizontal="centerContinuous" vertical="center"/>
    </xf>
    <xf numFmtId="0" fontId="7" fillId="0" borderId="5" xfId="3" applyFont="1" applyBorder="1" applyAlignment="1">
      <alignment vertical="center"/>
    </xf>
    <xf numFmtId="0" fontId="5" fillId="0" borderId="0" xfId="3" applyFont="1" applyBorder="1" applyAlignment="1">
      <alignment horizontal="left" vertical="center" wrapText="1"/>
    </xf>
    <xf numFmtId="0" fontId="5" fillId="0" borderId="0" xfId="3" applyFont="1" applyBorder="1" applyAlignment="1">
      <alignment horizontal="center" vertical="center"/>
    </xf>
    <xf numFmtId="164" fontId="9" fillId="4" borderId="5" xfId="3" applyNumberFormat="1" applyFont="1" applyFill="1" applyBorder="1" applyAlignment="1">
      <alignment horizontal="right" vertical="center"/>
    </xf>
    <xf numFmtId="0" fontId="10" fillId="0" borderId="0" xfId="3" applyFont="1" applyBorder="1" applyAlignment="1">
      <alignment vertical="top"/>
    </xf>
    <xf numFmtId="0" fontId="11" fillId="0" borderId="5" xfId="3" applyFont="1" applyBorder="1" applyAlignment="1">
      <alignment horizontal="justify" vertical="center"/>
    </xf>
    <xf numFmtId="164" fontId="12" fillId="3" borderId="5" xfId="3" applyNumberFormat="1" applyFont="1" applyFill="1" applyBorder="1" applyAlignment="1">
      <alignment horizontal="left" vertical="center"/>
    </xf>
    <xf numFmtId="164" fontId="9" fillId="3" borderId="5" xfId="3" applyNumberFormat="1" applyFont="1" applyFill="1" applyBorder="1" applyAlignment="1">
      <alignment horizontal="left" vertical="center"/>
    </xf>
    <xf numFmtId="0" fontId="6" fillId="0" borderId="0" xfId="3" applyFont="1" applyBorder="1" applyAlignment="1">
      <alignment horizontal="left" vertical="center"/>
    </xf>
    <xf numFmtId="0" fontId="10" fillId="0" borderId="5" xfId="3" applyFont="1" applyBorder="1" applyAlignment="1">
      <alignment vertical="center"/>
    </xf>
    <xf numFmtId="0" fontId="5" fillId="0" borderId="0" xfId="3" applyFont="1" applyBorder="1" applyAlignment="1">
      <alignment vertical="center"/>
    </xf>
    <xf numFmtId="14" fontId="8" fillId="3" borderId="5" xfId="3" applyNumberFormat="1" applyFont="1" applyFill="1" applyBorder="1" applyAlignment="1">
      <alignment horizontal="left" vertical="center"/>
    </xf>
    <xf numFmtId="14" fontId="8" fillId="0" borderId="5" xfId="3" applyNumberFormat="1" applyFont="1" applyBorder="1" applyAlignment="1">
      <alignment horizontal="left" vertical="center"/>
    </xf>
    <xf numFmtId="0" fontId="5" fillId="0" borderId="0" xfId="3" applyFont="1" applyBorder="1" applyAlignment="1">
      <alignment vertical="center" wrapText="1"/>
    </xf>
    <xf numFmtId="0" fontId="10" fillId="0" borderId="0" xfId="3" applyFont="1" applyBorder="1" applyAlignment="1">
      <alignment vertical="center"/>
    </xf>
    <xf numFmtId="0" fontId="8" fillId="0" borderId="5" xfId="3" applyFont="1" applyBorder="1" applyAlignment="1">
      <alignment vertical="center"/>
    </xf>
    <xf numFmtId="0" fontId="8" fillId="0" borderId="9" xfId="3" applyFont="1" applyBorder="1" applyAlignment="1">
      <alignment horizontal="left" vertical="center"/>
    </xf>
    <xf numFmtId="0" fontId="0" fillId="2" borderId="0" xfId="0" applyFill="1"/>
    <xf numFmtId="0" fontId="14" fillId="2" borderId="0" xfId="0" applyFont="1" applyFill="1"/>
    <xf numFmtId="0" fontId="14" fillId="2" borderId="1" xfId="0" applyFont="1" applyFill="1" applyBorder="1"/>
    <xf numFmtId="0" fontId="14" fillId="2" borderId="2" xfId="0" applyFont="1" applyFill="1" applyBorder="1"/>
    <xf numFmtId="0" fontId="14" fillId="2" borderId="4" xfId="0" applyFont="1" applyFill="1" applyBorder="1"/>
    <xf numFmtId="0" fontId="10" fillId="2" borderId="4" xfId="3" applyFont="1" applyFill="1" applyBorder="1" applyAlignment="1">
      <alignment horizontal="center" vertical="center"/>
    </xf>
    <xf numFmtId="1" fontId="15" fillId="2" borderId="0" xfId="3" applyNumberFormat="1" applyFont="1" applyFill="1" applyBorder="1" applyAlignment="1">
      <alignment horizontal="left" vertical="center" wrapText="1"/>
    </xf>
    <xf numFmtId="0" fontId="14" fillId="2" borderId="6" xfId="0" applyFont="1" applyFill="1" applyBorder="1"/>
    <xf numFmtId="0" fontId="14" fillId="2" borderId="7" xfId="0" applyFont="1" applyFill="1" applyBorder="1"/>
    <xf numFmtId="0" fontId="0" fillId="0" borderId="9" xfId="0" applyBorder="1"/>
    <xf numFmtId="0" fontId="0" fillId="0" borderId="0" xfId="0" applyAlignment="1">
      <alignment vertical="top"/>
    </xf>
    <xf numFmtId="0" fontId="10" fillId="2" borderId="10" xfId="0" applyFont="1" applyFill="1" applyBorder="1"/>
    <xf numFmtId="0" fontId="10" fillId="2" borderId="10" xfId="0" applyFont="1" applyFill="1" applyBorder="1" applyAlignment="1">
      <alignment horizontal="center"/>
    </xf>
    <xf numFmtId="4" fontId="10" fillId="2" borderId="10" xfId="0" applyNumberFormat="1" applyFont="1" applyFill="1" applyBorder="1" applyAlignment="1" applyProtection="1">
      <alignment horizontal="center"/>
      <protection locked="0"/>
    </xf>
    <xf numFmtId="0" fontId="15" fillId="2" borderId="12" xfId="0" applyFont="1" applyFill="1" applyBorder="1"/>
    <xf numFmtId="0" fontId="14" fillId="2" borderId="12" xfId="0" applyFont="1" applyFill="1" applyBorder="1" applyAlignment="1">
      <alignment horizontal="center" vertical="top"/>
    </xf>
    <xf numFmtId="0" fontId="15" fillId="2" borderId="12" xfId="0" applyFont="1" applyFill="1" applyBorder="1" applyAlignment="1">
      <alignment vertical="top" wrapText="1"/>
    </xf>
    <xf numFmtId="0" fontId="15" fillId="2" borderId="12" xfId="0" applyFont="1" applyFill="1" applyBorder="1" applyAlignment="1">
      <alignment vertical="top"/>
    </xf>
    <xf numFmtId="0" fontId="15" fillId="2" borderId="12" xfId="0" applyFont="1" applyFill="1" applyBorder="1" applyAlignment="1">
      <alignment horizontal="center"/>
    </xf>
    <xf numFmtId="0" fontId="10" fillId="2" borderId="12" xfId="0" applyFont="1" applyFill="1" applyBorder="1"/>
    <xf numFmtId="0" fontId="20" fillId="2" borderId="12" xfId="0" applyFont="1" applyFill="1" applyBorder="1" applyAlignment="1">
      <alignment horizontal="center" vertical="top" wrapText="1"/>
    </xf>
    <xf numFmtId="0" fontId="10" fillId="2" borderId="18" xfId="0" applyFont="1" applyFill="1" applyBorder="1" applyAlignment="1">
      <alignment horizontal="center" vertical="center" wrapText="1"/>
    </xf>
    <xf numFmtId="0" fontId="10" fillId="2" borderId="18" xfId="0" applyFont="1" applyFill="1" applyBorder="1"/>
    <xf numFmtId="0" fontId="10" fillId="2" borderId="18" xfId="0" applyFont="1" applyFill="1" applyBorder="1" applyAlignment="1">
      <alignment horizontal="center"/>
    </xf>
    <xf numFmtId="4" fontId="10" fillId="2" borderId="18" xfId="0" applyNumberFormat="1" applyFont="1" applyFill="1" applyBorder="1" applyAlignment="1" applyProtection="1">
      <alignment horizontal="center"/>
      <protection locked="0"/>
    </xf>
    <xf numFmtId="4" fontId="10" fillId="2" borderId="19" xfId="0" applyNumberFormat="1" applyFont="1" applyFill="1" applyBorder="1" applyAlignment="1" applyProtection="1">
      <alignment horizontal="center"/>
      <protection locked="0"/>
    </xf>
    <xf numFmtId="0" fontId="15" fillId="2" borderId="4" xfId="0" applyFont="1" applyFill="1" applyBorder="1" applyAlignment="1">
      <alignment horizontal="center"/>
    </xf>
    <xf numFmtId="0" fontId="10" fillId="2" borderId="0" xfId="0" applyFont="1" applyFill="1" applyBorder="1"/>
    <xf numFmtId="0" fontId="14" fillId="2" borderId="0" xfId="0" applyFont="1" applyFill="1" applyBorder="1" applyAlignment="1">
      <alignment vertical="top" wrapText="1"/>
    </xf>
    <xf numFmtId="0" fontId="15" fillId="2" borderId="21" xfId="0" applyFont="1" applyFill="1" applyBorder="1" applyAlignment="1">
      <alignment horizontal="center"/>
    </xf>
    <xf numFmtId="0" fontId="14" fillId="2" borderId="0" xfId="0" applyFont="1" applyFill="1" applyBorder="1" applyAlignment="1">
      <alignment wrapText="1"/>
    </xf>
    <xf numFmtId="0" fontId="10" fillId="2" borderId="4" xfId="0" applyFont="1" applyFill="1" applyBorder="1" applyAlignment="1">
      <alignment horizontal="center"/>
    </xf>
    <xf numFmtId="0" fontId="18" fillId="2" borderId="0" xfId="0" applyFont="1" applyFill="1" applyBorder="1" applyAlignment="1">
      <alignment wrapText="1"/>
    </xf>
    <xf numFmtId="0" fontId="10" fillId="2" borderId="0" xfId="0" applyFont="1" applyFill="1" applyBorder="1" applyAlignment="1">
      <alignment vertical="center"/>
    </xf>
    <xf numFmtId="0" fontId="14" fillId="2" borderId="7" xfId="0" applyFont="1" applyFill="1" applyBorder="1" applyAlignment="1">
      <alignment horizontal="center" vertical="top"/>
    </xf>
    <xf numFmtId="0" fontId="14" fillId="2" borderId="12" xfId="0" applyFont="1" applyFill="1" applyBorder="1" applyAlignment="1">
      <alignment horizontal="center" vertical="center"/>
    </xf>
    <xf numFmtId="4" fontId="15" fillId="2" borderId="12" xfId="0" applyNumberFormat="1" applyFont="1" applyFill="1" applyBorder="1" applyAlignment="1" applyProtection="1">
      <alignment horizontal="right"/>
      <protection locked="0"/>
    </xf>
    <xf numFmtId="4" fontId="15" fillId="2" borderId="20" xfId="0" applyNumberFormat="1" applyFont="1" applyFill="1" applyBorder="1" applyAlignment="1" applyProtection="1">
      <alignment horizontal="right"/>
      <protection locked="0"/>
    </xf>
    <xf numFmtId="0" fontId="10" fillId="2" borderId="12" xfId="0" applyFont="1" applyFill="1" applyBorder="1" applyAlignment="1">
      <alignment wrapText="1"/>
    </xf>
    <xf numFmtId="0" fontId="15" fillId="2" borderId="0" xfId="0" applyFont="1" applyFill="1" applyBorder="1"/>
    <xf numFmtId="0" fontId="10" fillId="2" borderId="11" xfId="0" applyFont="1" applyFill="1" applyBorder="1" applyAlignment="1">
      <alignment wrapText="1"/>
    </xf>
    <xf numFmtId="0" fontId="14" fillId="2" borderId="12" xfId="0" applyFont="1" applyFill="1" applyBorder="1" applyAlignment="1">
      <alignment vertical="top" wrapText="1"/>
    </xf>
    <xf numFmtId="3" fontId="15" fillId="2" borderId="12" xfId="0" applyNumberFormat="1" applyFont="1" applyFill="1" applyBorder="1" applyAlignment="1">
      <alignment horizontal="center" vertical="top"/>
    </xf>
    <xf numFmtId="44" fontId="15" fillId="2" borderId="12" xfId="2" applyFont="1" applyFill="1" applyBorder="1" applyAlignment="1" applyProtection="1">
      <alignment horizontal="right" vertical="top"/>
      <protection locked="0"/>
    </xf>
    <xf numFmtId="44" fontId="15" fillId="2" borderId="20" xfId="2" applyFont="1" applyFill="1" applyBorder="1" applyAlignment="1" applyProtection="1">
      <alignment horizontal="right" vertical="top"/>
    </xf>
    <xf numFmtId="0" fontId="14" fillId="2" borderId="12" xfId="0" applyFont="1" applyFill="1" applyBorder="1"/>
    <xf numFmtId="3" fontId="15" fillId="2" borderId="12" xfId="0" applyNumberFormat="1" applyFont="1" applyFill="1" applyBorder="1" applyAlignment="1">
      <alignment horizontal="center"/>
    </xf>
    <xf numFmtId="0" fontId="14" fillId="2" borderId="7" xfId="0" applyFont="1" applyFill="1" applyBorder="1" applyAlignment="1">
      <alignment horizontal="center"/>
    </xf>
    <xf numFmtId="0" fontId="14" fillId="2" borderId="0" xfId="0" applyFont="1" applyFill="1" applyAlignment="1">
      <alignment horizontal="center"/>
    </xf>
    <xf numFmtId="0" fontId="15" fillId="2" borderId="0" xfId="0" applyFont="1" applyFill="1" applyProtection="1">
      <protection locked="0"/>
    </xf>
    <xf numFmtId="0" fontId="14" fillId="2" borderId="7" xfId="0" applyFont="1" applyFill="1" applyBorder="1" applyAlignment="1">
      <alignment vertical="center"/>
    </xf>
    <xf numFmtId="0" fontId="15" fillId="2" borderId="7" xfId="0" applyFont="1" applyFill="1" applyBorder="1"/>
    <xf numFmtId="0" fontId="15" fillId="2" borderId="7" xfId="0" applyFont="1" applyFill="1" applyBorder="1" applyProtection="1">
      <protection locked="0"/>
    </xf>
    <xf numFmtId="0" fontId="15" fillId="2" borderId="9" xfId="0" applyFont="1" applyFill="1" applyBorder="1" applyProtection="1">
      <protection locked="0"/>
    </xf>
    <xf numFmtId="0" fontId="14" fillId="2" borderId="12" xfId="0" applyFont="1" applyFill="1" applyBorder="1" applyAlignment="1">
      <alignment horizontal="center"/>
    </xf>
    <xf numFmtId="0" fontId="15" fillId="2" borderId="12" xfId="0" applyFont="1" applyFill="1" applyBorder="1" applyAlignment="1">
      <alignment horizontal="center" vertical="top"/>
    </xf>
    <xf numFmtId="0" fontId="18" fillId="2" borderId="12" xfId="0" applyFont="1" applyFill="1" applyBorder="1" applyAlignment="1">
      <alignment vertical="top" wrapText="1"/>
    </xf>
    <xf numFmtId="4" fontId="15" fillId="2" borderId="12" xfId="0" applyNumberFormat="1" applyFont="1" applyFill="1" applyBorder="1" applyAlignment="1" applyProtection="1">
      <alignment horizontal="right" vertical="top"/>
      <protection locked="0"/>
    </xf>
    <xf numFmtId="0" fontId="20" fillId="2" borderId="12" xfId="0" applyFont="1" applyFill="1" applyBorder="1" applyAlignment="1">
      <alignment horizontal="center" wrapText="1"/>
    </xf>
    <xf numFmtId="0" fontId="20" fillId="2" borderId="11" xfId="0" applyFont="1" applyFill="1" applyBorder="1" applyAlignment="1">
      <alignment horizontal="justify" wrapText="1"/>
    </xf>
    <xf numFmtId="0" fontId="20" fillId="2" borderId="11" xfId="0" applyFont="1" applyFill="1" applyBorder="1" applyAlignment="1">
      <alignment horizontal="justify" vertical="top" wrapText="1"/>
    </xf>
    <xf numFmtId="0" fontId="20" fillId="2" borderId="12" xfId="0" applyFont="1" applyFill="1" applyBorder="1" applyAlignment="1">
      <alignment horizontal="center" vertical="center"/>
    </xf>
    <xf numFmtId="0" fontId="20" fillId="2" borderId="12" xfId="0" applyFont="1" applyFill="1" applyBorder="1" applyAlignment="1">
      <alignment horizontal="left" vertical="center"/>
    </xf>
    <xf numFmtId="0" fontId="14" fillId="2" borderId="0" xfId="0" applyFont="1" applyFill="1" applyAlignment="1">
      <alignment horizontal="center" vertical="center"/>
    </xf>
    <xf numFmtId="0" fontId="14" fillId="2" borderId="0" xfId="0" applyFont="1" applyFill="1" applyAlignment="1">
      <alignment horizontal="left" vertical="top"/>
    </xf>
    <xf numFmtId="49" fontId="14" fillId="2" borderId="12" xfId="0" applyNumberFormat="1" applyFont="1" applyFill="1" applyBorder="1" applyAlignment="1">
      <alignment horizontal="center" vertical="top"/>
    </xf>
    <xf numFmtId="49" fontId="18" fillId="2" borderId="12" xfId="0" applyNumberFormat="1" applyFont="1" applyFill="1" applyBorder="1" applyAlignment="1">
      <alignment horizontal="center" vertical="top" wrapText="1"/>
    </xf>
    <xf numFmtId="0" fontId="14" fillId="2" borderId="35" xfId="0" applyFont="1" applyFill="1" applyBorder="1" applyAlignment="1">
      <alignment horizontal="center"/>
    </xf>
    <xf numFmtId="0" fontId="14" fillId="2" borderId="35" xfId="0" applyFont="1" applyFill="1" applyBorder="1"/>
    <xf numFmtId="0" fontId="15" fillId="2" borderId="35" xfId="0" applyFont="1" applyFill="1" applyBorder="1" applyAlignment="1">
      <alignment vertical="top"/>
    </xf>
    <xf numFmtId="0" fontId="15" fillId="2" borderId="35" xfId="0" applyFont="1" applyFill="1" applyBorder="1" applyProtection="1">
      <protection locked="0"/>
    </xf>
    <xf numFmtId="49" fontId="14" fillId="2" borderId="12" xfId="0" applyNumberFormat="1" applyFont="1" applyFill="1" applyBorder="1" applyAlignment="1">
      <alignment horizontal="center" vertical="top" wrapText="1"/>
    </xf>
    <xf numFmtId="4" fontId="10" fillId="2" borderId="32" xfId="0" applyNumberFormat="1" applyFont="1" applyFill="1" applyBorder="1" applyAlignment="1" applyProtection="1">
      <alignment horizontal="center"/>
      <protection locked="0"/>
    </xf>
    <xf numFmtId="4" fontId="15" fillId="2" borderId="20" xfId="0" applyNumberFormat="1" applyFont="1" applyFill="1" applyBorder="1" applyAlignment="1" applyProtection="1">
      <alignment horizontal="right" vertical="top"/>
      <protection locked="0"/>
    </xf>
    <xf numFmtId="166" fontId="24" fillId="0" borderId="8" xfId="5" applyNumberFormat="1" applyFont="1" applyBorder="1" applyAlignment="1" applyProtection="1">
      <alignment horizontal="center" vertical="center"/>
    </xf>
    <xf numFmtId="0" fontId="0" fillId="2" borderId="0" xfId="0" applyFill="1" applyAlignment="1">
      <alignment vertical="top"/>
    </xf>
    <xf numFmtId="0" fontId="14" fillId="2" borderId="11" xfId="0" applyFont="1" applyFill="1" applyBorder="1" applyAlignment="1">
      <alignment vertical="top" wrapText="1"/>
    </xf>
    <xf numFmtId="0" fontId="0" fillId="0" borderId="0" xfId="0" applyAlignment="1">
      <alignment vertical="center"/>
    </xf>
    <xf numFmtId="44" fontId="0" fillId="0" borderId="0" xfId="0" applyNumberFormat="1"/>
    <xf numFmtId="6" fontId="0" fillId="0" borderId="0" xfId="0" applyNumberFormat="1"/>
    <xf numFmtId="0" fontId="0" fillId="2" borderId="0" xfId="0" applyFill="1" applyAlignment="1"/>
    <xf numFmtId="0" fontId="15" fillId="2" borderId="0" xfId="0" applyFont="1" applyFill="1"/>
    <xf numFmtId="0" fontId="34" fillId="0" borderId="0" xfId="0" applyFont="1" applyAlignment="1">
      <alignment vertical="center"/>
    </xf>
    <xf numFmtId="0" fontId="32" fillId="0" borderId="0" xfId="0" applyFont="1" applyAlignment="1">
      <alignment horizontal="center" vertical="center" wrapText="1"/>
    </xf>
    <xf numFmtId="0" fontId="0" fillId="0" borderId="0" xfId="0" applyAlignment="1">
      <alignment vertical="center" wrapText="1"/>
    </xf>
    <xf numFmtId="0" fontId="32" fillId="0" borderId="0" xfId="0" applyFont="1" applyAlignment="1">
      <alignment vertical="center" wrapText="1"/>
    </xf>
    <xf numFmtId="0" fontId="32" fillId="0" borderId="0" xfId="0" applyFont="1"/>
    <xf numFmtId="169" fontId="16" fillId="2" borderId="0" xfId="0" applyNumberFormat="1" applyFont="1" applyFill="1" applyAlignment="1">
      <alignment vertical="center"/>
    </xf>
    <xf numFmtId="169" fontId="16" fillId="0" borderId="0" xfId="0" applyNumberFormat="1" applyFont="1" applyAlignment="1">
      <alignment vertical="center"/>
    </xf>
    <xf numFmtId="169" fontId="0" fillId="2" borderId="0" xfId="0" applyNumberFormat="1" applyFill="1" applyAlignment="1">
      <alignment vertical="top"/>
    </xf>
    <xf numFmtId="44" fontId="15" fillId="2" borderId="20" xfId="0" applyNumberFormat="1" applyFont="1" applyFill="1" applyBorder="1" applyAlignment="1" applyProtection="1">
      <alignment horizontal="right" vertical="top"/>
      <protection locked="0"/>
    </xf>
    <xf numFmtId="0" fontId="25" fillId="0" borderId="8" xfId="6" applyFont="1" applyBorder="1" applyAlignment="1" applyProtection="1">
      <alignment horizontal="center" vertical="center"/>
      <protection locked="0"/>
    </xf>
    <xf numFmtId="0" fontId="27" fillId="0" borderId="0" xfId="8" applyFont="1" applyBorder="1" applyAlignment="1" applyProtection="1">
      <alignment horizontal="center" vertical="center"/>
    </xf>
    <xf numFmtId="0" fontId="33" fillId="0" borderId="0" xfId="15"/>
    <xf numFmtId="166" fontId="35" fillId="2" borderId="0" xfId="8" applyNumberFormat="1" applyFont="1" applyFill="1" applyBorder="1" applyAlignment="1" applyProtection="1">
      <alignment horizontal="center" vertical="center"/>
    </xf>
    <xf numFmtId="167" fontId="15" fillId="2" borderId="0" xfId="0" applyNumberFormat="1" applyFont="1" applyFill="1" applyAlignment="1">
      <alignment horizontal="center"/>
    </xf>
    <xf numFmtId="0" fontId="39" fillId="0" borderId="0" xfId="0" applyFont="1"/>
    <xf numFmtId="0" fontId="39" fillId="0" borderId="0" xfId="0" applyFont="1" applyProtection="1">
      <protection locked="0"/>
    </xf>
    <xf numFmtId="0" fontId="15" fillId="0" borderId="2" xfId="0" applyFont="1" applyBorder="1"/>
    <xf numFmtId="168" fontId="40" fillId="2" borderId="2" xfId="0" quotePrefix="1" applyNumberFormat="1" applyFont="1" applyFill="1" applyBorder="1" applyAlignment="1">
      <alignment horizontal="left" vertical="center"/>
    </xf>
    <xf numFmtId="168" fontId="15" fillId="2" borderId="2" xfId="0" quotePrefix="1" applyNumberFormat="1" applyFont="1" applyFill="1" applyBorder="1" applyAlignment="1">
      <alignment horizontal="left" vertical="center"/>
    </xf>
    <xf numFmtId="167" fontId="10" fillId="2" borderId="2" xfId="16" applyNumberFormat="1" applyFont="1" applyFill="1" applyBorder="1" applyAlignment="1">
      <alignment horizontal="center"/>
    </xf>
    <xf numFmtId="0" fontId="39" fillId="0" borderId="2" xfId="0" applyFont="1" applyBorder="1"/>
    <xf numFmtId="0" fontId="39" fillId="0" borderId="2" xfId="0" applyFont="1" applyBorder="1" applyProtection="1">
      <protection locked="0"/>
    </xf>
    <xf numFmtId="0" fontId="15" fillId="0" borderId="0" xfId="0" applyFont="1"/>
    <xf numFmtId="167" fontId="10" fillId="0" borderId="0" xfId="1" applyNumberFormat="1" applyFont="1" applyFill="1" applyBorder="1" applyAlignment="1" applyProtection="1">
      <alignment horizontal="center" vertical="center"/>
    </xf>
    <xf numFmtId="167" fontId="10" fillId="2" borderId="0" xfId="1" applyNumberFormat="1" applyFont="1" applyFill="1" applyBorder="1" applyAlignment="1" applyProtection="1">
      <alignment horizontal="center" vertical="center"/>
      <protection locked="0"/>
    </xf>
    <xf numFmtId="9" fontId="10" fillId="2" borderId="0" xfId="14" applyFont="1" applyFill="1" applyBorder="1" applyAlignment="1" applyProtection="1">
      <alignment horizontal="center"/>
      <protection locked="0"/>
    </xf>
    <xf numFmtId="167" fontId="15" fillId="0" borderId="0" xfId="1" applyNumberFormat="1" applyFont="1" applyFill="1" applyBorder="1" applyAlignment="1" applyProtection="1">
      <alignment horizontal="center"/>
    </xf>
    <xf numFmtId="167" fontId="15" fillId="2" borderId="0" xfId="1" applyNumberFormat="1" applyFont="1" applyFill="1" applyBorder="1" applyAlignment="1" applyProtection="1">
      <alignment horizontal="center"/>
      <protection locked="0"/>
    </xf>
    <xf numFmtId="167" fontId="10" fillId="2" borderId="0" xfId="1" applyNumberFormat="1" applyFont="1" applyFill="1" applyBorder="1" applyAlignment="1" applyProtection="1">
      <alignment horizontal="center"/>
      <protection locked="0"/>
    </xf>
    <xf numFmtId="167" fontId="15" fillId="0" borderId="0" xfId="0" applyNumberFormat="1" applyFont="1" applyAlignment="1">
      <alignment horizontal="center"/>
    </xf>
    <xf numFmtId="167" fontId="15" fillId="0" borderId="0" xfId="0" applyNumberFormat="1" applyFont="1" applyAlignment="1" applyProtection="1">
      <alignment horizontal="center"/>
      <protection locked="0"/>
    </xf>
    <xf numFmtId="0" fontId="43" fillId="0" borderId="0" xfId="6" applyFont="1" applyAlignment="1" applyProtection="1">
      <alignment horizontal="center" vertical="center"/>
      <protection locked="0"/>
    </xf>
    <xf numFmtId="0" fontId="10" fillId="2" borderId="4" xfId="0" applyFont="1" applyFill="1" applyBorder="1" applyAlignment="1">
      <alignment vertical="center"/>
    </xf>
    <xf numFmtId="1" fontId="10" fillId="4" borderId="4" xfId="0" quotePrefix="1" applyNumberFormat="1" applyFont="1" applyFill="1" applyBorder="1" applyAlignment="1">
      <alignment horizontal="center" vertical="center"/>
    </xf>
    <xf numFmtId="168" fontId="10" fillId="4" borderId="0" xfId="0" quotePrefix="1" applyNumberFormat="1" applyFont="1" applyFill="1" applyBorder="1" applyAlignment="1">
      <alignment horizontal="left" vertical="center" indent="1"/>
    </xf>
    <xf numFmtId="0" fontId="10" fillId="4" borderId="0" xfId="0" applyFont="1" applyFill="1" applyBorder="1"/>
    <xf numFmtId="168" fontId="41" fillId="4" borderId="0" xfId="0" applyNumberFormat="1" applyFont="1" applyFill="1" applyBorder="1" applyAlignment="1">
      <alignment horizontal="left" vertical="center" indent="1"/>
    </xf>
    <xf numFmtId="1" fontId="10" fillId="2" borderId="4" xfId="0" applyNumberFormat="1" applyFont="1" applyFill="1" applyBorder="1" applyAlignment="1">
      <alignment vertical="center"/>
    </xf>
    <xf numFmtId="0" fontId="10" fillId="2" borderId="0" xfId="0" applyFont="1" applyFill="1" applyBorder="1" applyAlignment="1">
      <alignment horizontal="left" vertical="center" indent="1"/>
    </xf>
    <xf numFmtId="170" fontId="10" fillId="2" borderId="4" xfId="0" quotePrefix="1" applyNumberFormat="1" applyFont="1" applyFill="1" applyBorder="1" applyAlignment="1">
      <alignment horizontal="center" vertical="center"/>
    </xf>
    <xf numFmtId="168" fontId="10" fillId="2" borderId="0" xfId="0" quotePrefix="1" applyNumberFormat="1" applyFont="1" applyFill="1" applyBorder="1" applyAlignment="1">
      <alignment horizontal="left" vertical="center" indent="2"/>
    </xf>
    <xf numFmtId="168" fontId="41" fillId="2" borderId="0" xfId="0" applyNumberFormat="1" applyFont="1" applyFill="1" applyBorder="1" applyAlignment="1">
      <alignment horizontal="left" vertical="center" indent="1"/>
    </xf>
    <xf numFmtId="1" fontId="10" fillId="2" borderId="4" xfId="0" quotePrefix="1" applyNumberFormat="1" applyFont="1" applyFill="1" applyBorder="1" applyAlignment="1">
      <alignment horizontal="center" vertical="center"/>
    </xf>
    <xf numFmtId="168" fontId="10" fillId="2" borderId="0" xfId="0" quotePrefix="1" applyNumberFormat="1" applyFont="1" applyFill="1" applyBorder="1" applyAlignment="1">
      <alignment horizontal="left" vertical="center" indent="1"/>
    </xf>
    <xf numFmtId="167" fontId="10" fillId="2" borderId="45" xfId="1" applyNumberFormat="1" applyFont="1" applyFill="1" applyBorder="1" applyAlignment="1" applyProtection="1">
      <alignment horizontal="center" vertical="center"/>
      <protection locked="0"/>
    </xf>
    <xf numFmtId="0" fontId="10" fillId="2" borderId="31" xfId="0" applyFont="1" applyFill="1" applyBorder="1" applyAlignment="1">
      <alignment horizontal="center"/>
    </xf>
    <xf numFmtId="44" fontId="0" fillId="0" borderId="0" xfId="0" applyNumberFormat="1" applyAlignment="1">
      <alignment vertical="top"/>
    </xf>
    <xf numFmtId="0" fontId="44" fillId="0" borderId="0" xfId="0" applyFont="1" applyAlignment="1">
      <alignment vertical="top"/>
    </xf>
    <xf numFmtId="0" fontId="0" fillId="0" borderId="6" xfId="0" applyBorder="1"/>
    <xf numFmtId="0" fontId="0" fillId="0" borderId="7" xfId="0" applyBorder="1"/>
    <xf numFmtId="0" fontId="14" fillId="0" borderId="3" xfId="0" applyFont="1" applyBorder="1"/>
    <xf numFmtId="0" fontId="14" fillId="0" borderId="5" xfId="0" applyFont="1" applyBorder="1"/>
    <xf numFmtId="0" fontId="14" fillId="0" borderId="4" xfId="0" applyFont="1" applyBorder="1"/>
    <xf numFmtId="0" fontId="14" fillId="0" borderId="0" xfId="0" applyFont="1" applyBorder="1"/>
    <xf numFmtId="0" fontId="18" fillId="2" borderId="4" xfId="0" applyFont="1" applyFill="1" applyBorder="1" applyAlignment="1">
      <alignment horizontal="center"/>
    </xf>
    <xf numFmtId="0" fontId="44" fillId="0" borderId="0" xfId="0" applyFont="1"/>
    <xf numFmtId="0" fontId="10" fillId="2" borderId="17" xfId="0" applyFont="1" applyFill="1" applyBorder="1" applyAlignment="1">
      <alignment horizontal="center"/>
    </xf>
    <xf numFmtId="0" fontId="10" fillId="2" borderId="10" xfId="0" applyFont="1" applyFill="1" applyBorder="1" applyAlignment="1">
      <alignment horizontal="center" vertical="top" wrapText="1"/>
    </xf>
    <xf numFmtId="0" fontId="10" fillId="2" borderId="21" xfId="0" applyFont="1" applyFill="1" applyBorder="1" applyAlignment="1">
      <alignment horizontal="center"/>
    </xf>
    <xf numFmtId="0" fontId="10" fillId="2" borderId="21" xfId="0" applyFont="1" applyFill="1" applyBorder="1" applyAlignment="1">
      <alignment horizontal="center" vertical="top"/>
    </xf>
    <xf numFmtId="0" fontId="18" fillId="2" borderId="12" xfId="0" applyFont="1" applyFill="1" applyBorder="1" applyAlignment="1">
      <alignment vertical="top"/>
    </xf>
    <xf numFmtId="0" fontId="14" fillId="2" borderId="12" xfId="0" applyFont="1" applyFill="1" applyBorder="1" applyAlignment="1">
      <alignment vertical="top"/>
    </xf>
    <xf numFmtId="0" fontId="20" fillId="2" borderId="12" xfId="0" applyFont="1" applyFill="1" applyBorder="1" applyAlignment="1">
      <alignment horizontal="center" vertical="top"/>
    </xf>
    <xf numFmtId="4" fontId="15" fillId="2" borderId="20" xfId="0" applyNumberFormat="1" applyFont="1" applyFill="1" applyBorder="1" applyAlignment="1">
      <alignment horizontal="right" vertical="top"/>
    </xf>
    <xf numFmtId="0" fontId="20" fillId="2" borderId="12" xfId="0" applyFont="1" applyFill="1" applyBorder="1" applyAlignment="1">
      <alignment horizontal="left" vertical="top"/>
    </xf>
    <xf numFmtId="0" fontId="14" fillId="0" borderId="0" xfId="0" applyFont="1"/>
    <xf numFmtId="0" fontId="14" fillId="2" borderId="5" xfId="0" applyFont="1" applyFill="1" applyBorder="1"/>
    <xf numFmtId="0" fontId="18" fillId="2" borderId="6" xfId="0" applyFont="1" applyFill="1" applyBorder="1"/>
    <xf numFmtId="0" fontId="15" fillId="2" borderId="7" xfId="0" applyFont="1" applyFill="1" applyBorder="1" applyAlignment="1">
      <alignment horizontal="center"/>
    </xf>
    <xf numFmtId="0" fontId="18" fillId="2" borderId="0" xfId="0" applyFont="1" applyFill="1"/>
    <xf numFmtId="0" fontId="15" fillId="2" borderId="0" xfId="0" applyFont="1" applyFill="1" applyAlignment="1">
      <alignment vertical="top"/>
    </xf>
    <xf numFmtId="0" fontId="10" fillId="2" borderId="4" xfId="0" applyFont="1" applyFill="1" applyBorder="1" applyAlignment="1">
      <alignment horizontal="center" vertical="top"/>
    </xf>
    <xf numFmtId="0" fontId="18" fillId="2" borderId="0" xfId="0" applyFont="1" applyFill="1" applyAlignment="1">
      <alignment horizontal="center"/>
    </xf>
    <xf numFmtId="0" fontId="15" fillId="2" borderId="0" xfId="0" applyFont="1" applyFill="1" applyAlignment="1">
      <alignment horizontal="center"/>
    </xf>
    <xf numFmtId="0" fontId="27" fillId="7" borderId="7" xfId="0" applyFont="1" applyFill="1" applyBorder="1" applyAlignment="1">
      <alignment horizontal="center" vertical="center"/>
    </xf>
    <xf numFmtId="166" fontId="27" fillId="2" borderId="0" xfId="8" applyNumberFormat="1" applyFont="1" applyFill="1" applyBorder="1" applyAlignment="1" applyProtection="1">
      <alignment horizontal="center" vertical="center"/>
    </xf>
    <xf numFmtId="0" fontId="10" fillId="6" borderId="4" xfId="0" applyFont="1" applyFill="1" applyBorder="1" applyAlignment="1">
      <alignment horizontal="center"/>
    </xf>
    <xf numFmtId="0" fontId="15" fillId="6" borderId="13" xfId="0" applyFont="1" applyFill="1" applyBorder="1"/>
    <xf numFmtId="0" fontId="10" fillId="6" borderId="14" xfId="0" applyFont="1" applyFill="1" applyBorder="1"/>
    <xf numFmtId="0" fontId="14" fillId="6" borderId="14" xfId="0" applyFont="1" applyFill="1" applyBorder="1" applyAlignment="1">
      <alignment horizontal="center"/>
    </xf>
    <xf numFmtId="44" fontId="14" fillId="6" borderId="22" xfId="2" applyFont="1" applyFill="1" applyBorder="1" applyAlignment="1">
      <alignment horizontal="right"/>
    </xf>
    <xf numFmtId="0" fontId="10" fillId="6" borderId="4" xfId="0" applyFont="1" applyFill="1" applyBorder="1" applyAlignment="1">
      <alignment horizontal="center" vertical="center"/>
    </xf>
    <xf numFmtId="0" fontId="15" fillId="6" borderId="12" xfId="0" applyFont="1" applyFill="1" applyBorder="1" applyAlignment="1">
      <alignment vertical="center"/>
    </xf>
    <xf numFmtId="0" fontId="10" fillId="6" borderId="0" xfId="0" applyFont="1" applyFill="1" applyBorder="1" applyAlignment="1">
      <alignment vertical="center"/>
    </xf>
    <xf numFmtId="0" fontId="14" fillId="6" borderId="0" xfId="0" applyFont="1" applyFill="1" applyBorder="1" applyAlignment="1">
      <alignment horizontal="center" vertical="center"/>
    </xf>
    <xf numFmtId="44" fontId="10" fillId="6" borderId="23" xfId="2" applyFont="1" applyFill="1" applyBorder="1" applyAlignment="1">
      <alignment horizontal="right" vertical="center"/>
    </xf>
    <xf numFmtId="0" fontId="10" fillId="6" borderId="6" xfId="0" applyFont="1" applyFill="1" applyBorder="1" applyAlignment="1">
      <alignment horizontal="center"/>
    </xf>
    <xf numFmtId="0" fontId="15" fillId="6" borderId="24" xfId="0" applyFont="1" applyFill="1" applyBorder="1"/>
    <xf numFmtId="0" fontId="14" fillId="6" borderId="7" xfId="0" applyFont="1" applyFill="1" applyBorder="1"/>
    <xf numFmtId="0" fontId="14" fillId="6" borderId="7" xfId="0" applyFont="1" applyFill="1" applyBorder="1" applyAlignment="1">
      <alignment horizontal="center"/>
    </xf>
    <xf numFmtId="4" fontId="14" fillId="6" borderId="25" xfId="0" applyNumberFormat="1" applyFont="1" applyFill="1" applyBorder="1" applyAlignment="1">
      <alignment horizontal="right"/>
    </xf>
    <xf numFmtId="0" fontId="14" fillId="6" borderId="14" xfId="0" applyFont="1" applyFill="1" applyBorder="1" applyAlignment="1">
      <alignment horizontal="center" vertical="top"/>
    </xf>
    <xf numFmtId="0" fontId="14" fillId="6" borderId="16" xfId="0" applyFont="1" applyFill="1" applyBorder="1"/>
    <xf numFmtId="0" fontId="14" fillId="6" borderId="16" xfId="0" applyFont="1" applyFill="1" applyBorder="1" applyAlignment="1">
      <alignment horizontal="center"/>
    </xf>
    <xf numFmtId="0" fontId="10" fillId="6" borderId="2" xfId="0" applyFont="1" applyFill="1" applyBorder="1"/>
    <xf numFmtId="0" fontId="14" fillId="6" borderId="2" xfId="0" applyFont="1" applyFill="1" applyBorder="1" applyAlignment="1">
      <alignment horizontal="center"/>
    </xf>
    <xf numFmtId="44" fontId="14" fillId="6" borderId="36" xfId="2" applyFont="1" applyFill="1" applyBorder="1" applyAlignment="1">
      <alignment horizontal="right"/>
    </xf>
    <xf numFmtId="0" fontId="14" fillId="6" borderId="0" xfId="0" applyFont="1" applyFill="1" applyBorder="1" applyAlignment="1">
      <alignment horizontal="center"/>
    </xf>
    <xf numFmtId="44" fontId="10" fillId="6" borderId="47" xfId="2" applyFont="1" applyFill="1" applyBorder="1" applyAlignment="1">
      <alignment horizontal="right" vertical="center"/>
    </xf>
    <xf numFmtId="4" fontId="14" fillId="6" borderId="46" xfId="0" applyNumberFormat="1" applyFont="1" applyFill="1" applyBorder="1" applyAlignment="1">
      <alignment horizontal="right"/>
    </xf>
    <xf numFmtId="0" fontId="15" fillId="6" borderId="13" xfId="0" applyFont="1" applyFill="1" applyBorder="1" applyAlignment="1">
      <alignment vertical="top"/>
    </xf>
    <xf numFmtId="0" fontId="15" fillId="6" borderId="12" xfId="0" applyFont="1" applyFill="1" applyBorder="1" applyAlignment="1">
      <alignment vertical="top"/>
    </xf>
    <xf numFmtId="0" fontId="10" fillId="6" borderId="33" xfId="0" applyFont="1" applyFill="1" applyBorder="1" applyAlignment="1">
      <alignment horizontal="center"/>
    </xf>
    <xf numFmtId="0" fontId="15" fillId="6" borderId="15" xfId="0" applyFont="1" applyFill="1" applyBorder="1" applyAlignment="1">
      <alignment vertical="top"/>
    </xf>
    <xf numFmtId="4" fontId="14" fillId="6" borderId="34" xfId="0" applyNumberFormat="1" applyFont="1" applyFill="1" applyBorder="1" applyAlignment="1">
      <alignment horizontal="right"/>
    </xf>
    <xf numFmtId="0" fontId="15" fillId="6" borderId="4" xfId="0" applyFont="1" applyFill="1" applyBorder="1" applyAlignment="1">
      <alignment horizontal="center"/>
    </xf>
    <xf numFmtId="0" fontId="15" fillId="6" borderId="29" xfId="0" applyFont="1" applyFill="1" applyBorder="1"/>
    <xf numFmtId="44" fontId="14" fillId="6" borderId="8" xfId="2" applyFont="1" applyFill="1" applyBorder="1" applyAlignment="1">
      <alignment horizontal="right"/>
    </xf>
    <xf numFmtId="0" fontId="15" fillId="6" borderId="4" xfId="0" applyFont="1" applyFill="1" applyBorder="1" applyAlignment="1">
      <alignment horizontal="center" vertical="center"/>
    </xf>
    <xf numFmtId="0" fontId="15" fillId="6" borderId="21" xfId="0" applyFont="1" applyFill="1" applyBorder="1" applyAlignment="1">
      <alignment vertical="center"/>
    </xf>
    <xf numFmtId="44" fontId="10" fillId="6" borderId="8" xfId="2" applyFont="1" applyFill="1" applyBorder="1" applyAlignment="1">
      <alignment horizontal="right" vertical="center"/>
    </xf>
    <xf numFmtId="0" fontId="15" fillId="6" borderId="6" xfId="0" applyFont="1" applyFill="1" applyBorder="1" applyAlignment="1">
      <alignment horizontal="center"/>
    </xf>
    <xf numFmtId="0" fontId="15" fillId="6" borderId="30" xfId="0" applyFont="1" applyFill="1" applyBorder="1"/>
    <xf numFmtId="4" fontId="14" fillId="6" borderId="8" xfId="0" applyNumberFormat="1" applyFont="1" applyFill="1" applyBorder="1" applyAlignment="1">
      <alignment horizontal="right"/>
    </xf>
    <xf numFmtId="0" fontId="14" fillId="6" borderId="0" xfId="0" applyFont="1" applyFill="1" applyBorder="1" applyAlignment="1">
      <alignment horizontal="center" vertical="top"/>
    </xf>
    <xf numFmtId="0" fontId="14" fillId="6" borderId="7" xfId="0" applyFont="1" applyFill="1" applyBorder="1" applyAlignment="1">
      <alignment horizontal="center" vertical="top"/>
    </xf>
    <xf numFmtId="0" fontId="10" fillId="2" borderId="1" xfId="0" applyFont="1" applyFill="1" applyBorder="1" applyAlignment="1">
      <alignment horizontal="center"/>
    </xf>
    <xf numFmtId="168" fontId="10" fillId="6" borderId="1" xfId="16" applyFont="1" applyFill="1" applyBorder="1" applyAlignment="1">
      <alignment horizontal="left"/>
    </xf>
    <xf numFmtId="168" fontId="10" fillId="6" borderId="2" xfId="16" applyFont="1" applyFill="1" applyBorder="1" applyAlignment="1">
      <alignment horizontal="left"/>
    </xf>
    <xf numFmtId="167" fontId="10" fillId="6" borderId="2" xfId="0" applyNumberFormat="1" applyFont="1" applyFill="1" applyBorder="1" applyAlignment="1">
      <alignment horizontal="center"/>
    </xf>
    <xf numFmtId="0" fontId="43" fillId="6" borderId="2" xfId="0" applyFont="1" applyFill="1" applyBorder="1"/>
    <xf numFmtId="0" fontId="39" fillId="6" borderId="3" xfId="0" applyFont="1" applyFill="1" applyBorder="1" applyProtection="1">
      <protection locked="0"/>
    </xf>
    <xf numFmtId="168" fontId="10" fillId="6" borderId="4" xfId="0" quotePrefix="1" applyNumberFormat="1" applyFont="1" applyFill="1" applyBorder="1" applyAlignment="1">
      <alignment horizontal="left" vertical="center"/>
    </xf>
    <xf numFmtId="168" fontId="10" fillId="6" borderId="0" xfId="0" quotePrefix="1" applyNumberFormat="1" applyFont="1" applyFill="1" applyBorder="1" applyAlignment="1">
      <alignment horizontal="left" vertical="center"/>
    </xf>
    <xf numFmtId="0" fontId="43" fillId="6" borderId="0" xfId="0" applyFont="1" applyFill="1" applyBorder="1"/>
    <xf numFmtId="0" fontId="39" fillId="6" borderId="5" xfId="0" applyFont="1" applyFill="1" applyBorder="1" applyProtection="1">
      <protection locked="0"/>
    </xf>
    <xf numFmtId="0" fontId="10" fillId="6" borderId="0" xfId="0" applyFont="1" applyFill="1" applyBorder="1"/>
    <xf numFmtId="167" fontId="10" fillId="6" borderId="0" xfId="0" applyNumberFormat="1" applyFont="1" applyFill="1" applyBorder="1" applyAlignment="1">
      <alignment horizontal="center"/>
    </xf>
    <xf numFmtId="0" fontId="10" fillId="6" borderId="0" xfId="0" quotePrefix="1" applyFont="1" applyFill="1" applyBorder="1"/>
    <xf numFmtId="168" fontId="15" fillId="6" borderId="6" xfId="0" quotePrefix="1" applyNumberFormat="1" applyFont="1" applyFill="1" applyBorder="1" applyAlignment="1">
      <alignment horizontal="left" vertical="center"/>
    </xf>
    <xf numFmtId="0" fontId="15" fillId="6" borderId="7" xfId="0" applyFont="1" applyFill="1" applyBorder="1"/>
    <xf numFmtId="0" fontId="15" fillId="6" borderId="7" xfId="0" quotePrefix="1" applyFont="1" applyFill="1" applyBorder="1"/>
    <xf numFmtId="167" fontId="10" fillId="6" borderId="7" xfId="0" applyNumberFormat="1" applyFont="1" applyFill="1" applyBorder="1" applyAlignment="1">
      <alignment horizontal="center"/>
    </xf>
    <xf numFmtId="0" fontId="39" fillId="6" borderId="7" xfId="0" applyFont="1" applyFill="1" applyBorder="1"/>
    <xf numFmtId="0" fontId="39" fillId="6" borderId="9" xfId="0" applyFont="1" applyFill="1" applyBorder="1" applyProtection="1">
      <protection locked="0"/>
    </xf>
    <xf numFmtId="0" fontId="18" fillId="6" borderId="36" xfId="6" applyFont="1" applyFill="1" applyBorder="1" applyAlignment="1" applyProtection="1">
      <alignment horizontal="center" vertical="center" wrapText="1"/>
      <protection locked="0"/>
    </xf>
    <xf numFmtId="0" fontId="42" fillId="4" borderId="7" xfId="0" applyFont="1" applyFill="1" applyBorder="1" applyAlignment="1">
      <alignment vertical="center"/>
    </xf>
    <xf numFmtId="167" fontId="15" fillId="4" borderId="7" xfId="1" applyNumberFormat="1" applyFont="1" applyFill="1" applyBorder="1" applyAlignment="1" applyProtection="1">
      <alignment horizontal="center"/>
    </xf>
    <xf numFmtId="0" fontId="10" fillId="4" borderId="6" xfId="0" applyNumberFormat="1" applyFont="1" applyFill="1" applyBorder="1" applyAlignment="1">
      <alignment horizontal="center" vertical="center"/>
    </xf>
    <xf numFmtId="0" fontId="18" fillId="4" borderId="7" xfId="0" applyFont="1" applyFill="1" applyBorder="1" applyAlignment="1">
      <alignment horizontal="left" vertical="center" indent="1"/>
    </xf>
    <xf numFmtId="0" fontId="10" fillId="2" borderId="0" xfId="0" applyFont="1" applyFill="1" applyBorder="1" applyAlignment="1">
      <alignment horizontal="left" vertical="center"/>
    </xf>
    <xf numFmtId="0" fontId="0" fillId="8" borderId="0" xfId="0" applyFill="1"/>
    <xf numFmtId="0" fontId="0" fillId="9" borderId="0" xfId="0" applyFill="1"/>
    <xf numFmtId="0" fontId="15" fillId="0" borderId="0" xfId="0" applyFont="1" applyAlignment="1">
      <alignment vertical="center"/>
    </xf>
    <xf numFmtId="167" fontId="15" fillId="0" borderId="0" xfId="1" applyNumberFormat="1" applyFont="1" applyFill="1" applyBorder="1" applyAlignment="1" applyProtection="1">
      <alignment horizontal="center" vertical="center"/>
    </xf>
    <xf numFmtId="167" fontId="10" fillId="2" borderId="0" xfId="0" applyNumberFormat="1" applyFont="1" applyFill="1" applyBorder="1" applyAlignment="1" applyProtection="1">
      <alignment horizontal="center"/>
      <protection locked="0"/>
    </xf>
    <xf numFmtId="9" fontId="15" fillId="0" borderId="0" xfId="0" applyNumberFormat="1" applyFont="1" applyBorder="1" applyAlignment="1">
      <alignment vertical="center"/>
    </xf>
    <xf numFmtId="0" fontId="10" fillId="4" borderId="37" xfId="0" applyFont="1" applyFill="1" applyBorder="1" applyAlignment="1">
      <alignment vertical="center"/>
    </xf>
    <xf numFmtId="0" fontId="10" fillId="4" borderId="38" xfId="0" applyFont="1" applyFill="1" applyBorder="1" applyAlignment="1">
      <alignment vertical="center"/>
    </xf>
    <xf numFmtId="167" fontId="10" fillId="4" borderId="38" xfId="0" applyNumberFormat="1" applyFont="1" applyFill="1" applyBorder="1" applyAlignment="1">
      <alignment horizontal="center"/>
    </xf>
    <xf numFmtId="167" fontId="10" fillId="4" borderId="39" xfId="0" applyNumberFormat="1" applyFont="1" applyFill="1" applyBorder="1" applyAlignment="1">
      <alignment horizontal="center"/>
    </xf>
    <xf numFmtId="167" fontId="15" fillId="0" borderId="5" xfId="1" applyNumberFormat="1" applyFont="1" applyFill="1" applyBorder="1" applyAlignment="1" applyProtection="1">
      <alignment horizontal="center" vertical="center"/>
    </xf>
    <xf numFmtId="167" fontId="10" fillId="6" borderId="38" xfId="1" applyNumberFormat="1" applyFont="1" applyFill="1" applyBorder="1" applyAlignment="1" applyProtection="1">
      <alignment horizontal="center"/>
    </xf>
    <xf numFmtId="0" fontId="14" fillId="6" borderId="37" xfId="0" applyFont="1" applyFill="1" applyBorder="1"/>
    <xf numFmtId="44" fontId="18" fillId="6" borderId="39" xfId="0" applyNumberFormat="1" applyFont="1" applyFill="1" applyBorder="1"/>
    <xf numFmtId="1" fontId="18" fillId="6" borderId="0" xfId="0" applyNumberFormat="1" applyFont="1" applyFill="1"/>
    <xf numFmtId="0" fontId="18" fillId="6" borderId="0" xfId="0" applyFont="1" applyFill="1"/>
    <xf numFmtId="1" fontId="18" fillId="6" borderId="0" xfId="0" applyNumberFormat="1" applyFont="1" applyFill="1" applyAlignment="1">
      <alignment horizontal="left" vertical="center"/>
    </xf>
    <xf numFmtId="0" fontId="14" fillId="6" borderId="0" xfId="0" applyFont="1" applyFill="1" applyAlignment="1">
      <alignment vertical="center"/>
    </xf>
    <xf numFmtId="0" fontId="18" fillId="6" borderId="0" xfId="0" applyFont="1" applyFill="1" applyAlignment="1">
      <alignment vertical="center"/>
    </xf>
    <xf numFmtId="1" fontId="18" fillId="6" borderId="0" xfId="0" applyNumberFormat="1" applyFont="1" applyFill="1" applyAlignment="1">
      <alignment vertical="center"/>
    </xf>
    <xf numFmtId="169" fontId="0" fillId="2" borderId="0" xfId="0" applyNumberFormat="1" applyFill="1"/>
    <xf numFmtId="0" fontId="14" fillId="6" borderId="0" xfId="0" applyFont="1" applyFill="1" applyBorder="1" applyAlignment="1">
      <alignment horizontal="center"/>
    </xf>
    <xf numFmtId="0" fontId="14" fillId="6" borderId="7" xfId="0" applyFont="1" applyFill="1" applyBorder="1" applyAlignment="1">
      <alignment horizontal="center"/>
    </xf>
    <xf numFmtId="0" fontId="13" fillId="2" borderId="0" xfId="0" applyFont="1" applyFill="1" applyBorder="1" applyAlignment="1">
      <alignment horizontal="center" vertical="center"/>
    </xf>
    <xf numFmtId="0" fontId="13" fillId="2" borderId="5"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2" xfId="0" applyFont="1" applyFill="1" applyBorder="1" applyAlignment="1">
      <alignment horizontal="center" vertical="center"/>
    </xf>
    <xf numFmtId="0" fontId="10" fillId="6" borderId="37" xfId="0" applyFont="1" applyFill="1" applyBorder="1" applyAlignment="1">
      <alignment horizontal="left" vertical="center"/>
    </xf>
    <xf numFmtId="0" fontId="10" fillId="6" borderId="38" xfId="0" applyFont="1" applyFill="1" applyBorder="1" applyAlignment="1">
      <alignment horizontal="left" vertical="center"/>
    </xf>
    <xf numFmtId="0" fontId="10" fillId="2" borderId="4" xfId="0" applyFont="1" applyFill="1" applyBorder="1" applyAlignment="1">
      <alignment horizontal="left" vertical="center"/>
    </xf>
    <xf numFmtId="0" fontId="10" fillId="2" borderId="0" xfId="0" applyFont="1" applyFill="1" applyBorder="1" applyAlignment="1">
      <alignment horizontal="left" vertical="center"/>
    </xf>
    <xf numFmtId="0" fontId="10" fillId="6" borderId="0" xfId="0" applyFont="1" applyFill="1" applyBorder="1" applyAlignment="1">
      <alignment horizontal="left" vertical="center" wrapText="1"/>
    </xf>
    <xf numFmtId="168" fontId="10" fillId="6" borderId="4" xfId="0" quotePrefix="1" applyNumberFormat="1" applyFont="1" applyFill="1" applyBorder="1" applyAlignment="1">
      <alignment horizontal="left" vertical="center"/>
    </xf>
    <xf numFmtId="168" fontId="10" fillId="6" borderId="0" xfId="0" quotePrefix="1" applyNumberFormat="1" applyFont="1" applyFill="1" applyBorder="1" applyAlignment="1">
      <alignment horizontal="left" vertical="center"/>
    </xf>
    <xf numFmtId="0" fontId="0" fillId="6" borderId="1" xfId="0" applyFill="1" applyBorder="1" applyAlignment="1">
      <alignment horizontal="center"/>
    </xf>
    <xf numFmtId="0" fontId="0" fillId="6" borderId="44" xfId="0" applyFill="1" applyBorder="1" applyAlignment="1">
      <alignment horizontal="center"/>
    </xf>
    <xf numFmtId="0" fontId="0" fillId="6" borderId="4" xfId="0" applyFill="1" applyBorder="1" applyAlignment="1">
      <alignment horizontal="center"/>
    </xf>
    <xf numFmtId="0" fontId="0" fillId="6" borderId="27" xfId="0" applyFill="1" applyBorder="1" applyAlignment="1">
      <alignment horizontal="center"/>
    </xf>
    <xf numFmtId="0" fontId="0" fillId="6" borderId="6" xfId="0" applyFill="1" applyBorder="1" applyAlignment="1">
      <alignment horizontal="center"/>
    </xf>
    <xf numFmtId="0" fontId="0" fillId="6" borderId="26" xfId="0" applyFill="1" applyBorder="1" applyAlignment="1">
      <alignment horizontal="center"/>
    </xf>
    <xf numFmtId="0" fontId="18" fillId="6" borderId="43" xfId="0" applyFont="1" applyFill="1" applyBorder="1" applyAlignment="1">
      <alignment horizontal="center"/>
    </xf>
    <xf numFmtId="0" fontId="18" fillId="6" borderId="2" xfId="0" applyFont="1" applyFill="1" applyBorder="1" applyAlignment="1">
      <alignment horizontal="center"/>
    </xf>
    <xf numFmtId="0" fontId="18" fillId="6" borderId="3" xfId="0" applyFont="1" applyFill="1" applyBorder="1" applyAlignment="1">
      <alignment horizontal="center"/>
    </xf>
    <xf numFmtId="0" fontId="18" fillId="6" borderId="11" xfId="0" applyFont="1" applyFill="1" applyBorder="1" applyAlignment="1">
      <alignment horizontal="center"/>
    </xf>
    <xf numFmtId="0" fontId="18" fillId="6" borderId="0" xfId="0" applyFont="1" applyFill="1" applyBorder="1" applyAlignment="1">
      <alignment horizontal="center"/>
    </xf>
    <xf numFmtId="0" fontId="18" fillId="6" borderId="5" xfId="0" applyFont="1" applyFill="1" applyBorder="1" applyAlignment="1">
      <alignment horizontal="center"/>
    </xf>
    <xf numFmtId="0" fontId="18" fillId="6" borderId="28" xfId="0" applyFont="1" applyFill="1" applyBorder="1" applyAlignment="1">
      <alignment horizontal="center"/>
    </xf>
    <xf numFmtId="0" fontId="18" fillId="6" borderId="7" xfId="0" applyFont="1" applyFill="1" applyBorder="1" applyAlignment="1">
      <alignment horizontal="center"/>
    </xf>
    <xf numFmtId="0" fontId="18" fillId="6" borderId="9" xfId="0" applyFont="1" applyFill="1" applyBorder="1" applyAlignment="1">
      <alignment horizontal="center"/>
    </xf>
    <xf numFmtId="0" fontId="14" fillId="6" borderId="1" xfId="0" applyFont="1" applyFill="1" applyBorder="1" applyAlignment="1">
      <alignment horizontal="center"/>
    </xf>
    <xf numFmtId="0" fontId="14" fillId="6" borderId="2" xfId="0" applyFont="1" applyFill="1" applyBorder="1" applyAlignment="1">
      <alignment horizontal="center"/>
    </xf>
    <xf numFmtId="0" fontId="14" fillId="6" borderId="4" xfId="0" applyFont="1" applyFill="1" applyBorder="1" applyAlignment="1">
      <alignment horizontal="center"/>
    </xf>
    <xf numFmtId="0" fontId="14" fillId="6" borderId="0" xfId="0" applyFont="1" applyFill="1" applyBorder="1" applyAlignment="1">
      <alignment horizontal="center"/>
    </xf>
    <xf numFmtId="0" fontId="14" fillId="6" borderId="6" xfId="0" applyFont="1" applyFill="1" applyBorder="1" applyAlignment="1">
      <alignment horizontal="center"/>
    </xf>
    <xf numFmtId="0" fontId="14" fillId="6" borderId="7" xfId="0" applyFont="1" applyFill="1" applyBorder="1" applyAlignment="1">
      <alignment horizontal="center"/>
    </xf>
    <xf numFmtId="0" fontId="18" fillId="6" borderId="1" xfId="0" applyFont="1" applyFill="1" applyBorder="1" applyAlignment="1">
      <alignment horizontal="center"/>
    </xf>
    <xf numFmtId="0" fontId="18" fillId="6" borderId="4" xfId="0" applyFont="1" applyFill="1" applyBorder="1" applyAlignment="1">
      <alignment horizontal="center"/>
    </xf>
    <xf numFmtId="0" fontId="18" fillId="6" borderId="6" xfId="0" applyFont="1" applyFill="1" applyBorder="1" applyAlignment="1">
      <alignment horizontal="center"/>
    </xf>
    <xf numFmtId="0" fontId="18" fillId="6" borderId="37" xfId="0" applyFont="1" applyFill="1" applyBorder="1" applyAlignment="1">
      <alignment horizontal="left"/>
    </xf>
    <xf numFmtId="0" fontId="18" fillId="6" borderId="38" xfId="0" applyFont="1" applyFill="1" applyBorder="1" applyAlignment="1">
      <alignment horizontal="left"/>
    </xf>
    <xf numFmtId="0" fontId="18" fillId="6" borderId="39" xfId="0" applyFont="1" applyFill="1" applyBorder="1" applyAlignment="1">
      <alignment horizontal="left"/>
    </xf>
    <xf numFmtId="44" fontId="10" fillId="4" borderId="45" xfId="1" applyNumberFormat="1" applyFont="1" applyFill="1" applyBorder="1" applyAlignment="1" applyProtection="1">
      <alignment horizontal="center"/>
      <protection locked="0"/>
    </xf>
    <xf numFmtId="44" fontId="15" fillId="2" borderId="45" xfId="1" applyNumberFormat="1" applyFont="1" applyFill="1" applyBorder="1" applyAlignment="1" applyProtection="1">
      <alignment horizontal="center"/>
      <protection locked="0"/>
    </xf>
    <xf numFmtId="44" fontId="10" fillId="2" borderId="45" xfId="1" applyNumberFormat="1" applyFont="1" applyFill="1" applyBorder="1" applyAlignment="1" applyProtection="1">
      <alignment horizontal="center"/>
      <protection locked="0"/>
    </xf>
    <xf numFmtId="44" fontId="10" fillId="4" borderId="46" xfId="1" applyNumberFormat="1" applyFont="1" applyFill="1" applyBorder="1" applyAlignment="1" applyProtection="1">
      <alignment horizontal="center"/>
      <protection locked="0"/>
    </xf>
    <xf numFmtId="0" fontId="0" fillId="0" borderId="0" xfId="0" applyBorder="1" applyAlignment="1">
      <alignment vertical="center" wrapText="1"/>
    </xf>
    <xf numFmtId="0" fontId="32" fillId="0" borderId="0" xfId="0" applyFont="1" applyBorder="1" applyAlignment="1">
      <alignment horizontal="center" vertical="top" wrapText="1"/>
    </xf>
    <xf numFmtId="0" fontId="32" fillId="0" borderId="0" xfId="0" applyFont="1" applyBorder="1" applyAlignment="1">
      <alignment vertical="top" wrapText="1"/>
    </xf>
    <xf numFmtId="0" fontId="0" fillId="0" borderId="0" xfId="0" applyBorder="1" applyAlignment="1">
      <alignment vertical="top"/>
    </xf>
    <xf numFmtId="0" fontId="32" fillId="0" borderId="0" xfId="0" applyFont="1" applyBorder="1"/>
    <xf numFmtId="166" fontId="24" fillId="6" borderId="0" xfId="5" applyNumberFormat="1" applyFont="1" applyFill="1" applyBorder="1" applyAlignment="1" applyProtection="1">
      <alignment horizontal="left" vertical="center"/>
    </xf>
    <xf numFmtId="166" fontId="27" fillId="6" borderId="0" xfId="5" applyNumberFormat="1" applyFont="1" applyFill="1" applyBorder="1" applyAlignment="1" applyProtection="1">
      <alignment horizontal="center" vertical="center"/>
    </xf>
    <xf numFmtId="167" fontId="27" fillId="6" borderId="0" xfId="0" applyNumberFormat="1" applyFont="1" applyFill="1" applyBorder="1" applyAlignment="1" applyProtection="1">
      <alignment horizontal="center"/>
      <protection locked="0"/>
    </xf>
    <xf numFmtId="167" fontId="27" fillId="0" borderId="0" xfId="0" applyNumberFormat="1" applyFont="1" applyBorder="1" applyAlignment="1" applyProtection="1">
      <alignment horizontal="center"/>
      <protection locked="0"/>
    </xf>
    <xf numFmtId="167" fontId="27" fillId="5" borderId="0" xfId="0" applyNumberFormat="1" applyFont="1" applyFill="1" applyBorder="1" applyAlignment="1" applyProtection="1">
      <alignment horizontal="center"/>
      <protection locked="0"/>
    </xf>
    <xf numFmtId="166" fontId="29" fillId="6" borderId="0" xfId="5" applyNumberFormat="1" applyFont="1" applyFill="1" applyBorder="1" applyAlignment="1" applyProtection="1">
      <alignment horizontal="center" vertical="center"/>
    </xf>
    <xf numFmtId="166" fontId="27" fillId="6" borderId="0" xfId="8" applyNumberFormat="1" applyFont="1" applyFill="1" applyBorder="1" applyAlignment="1" applyProtection="1">
      <alignment horizontal="center" vertical="center"/>
    </xf>
    <xf numFmtId="166" fontId="27" fillId="6" borderId="0" xfId="12" applyNumberFormat="1" applyFont="1" applyFill="1" applyBorder="1" applyAlignment="1" applyProtection="1">
      <alignment horizontal="left" vertical="center" wrapText="1"/>
    </xf>
    <xf numFmtId="167" fontId="27" fillId="6" borderId="0" xfId="10" applyNumberFormat="1" applyFont="1" applyFill="1" applyBorder="1" applyAlignment="1" applyProtection="1">
      <alignment horizontal="center" vertical="center"/>
      <protection locked="0"/>
    </xf>
    <xf numFmtId="169" fontId="0" fillId="0" borderId="0" xfId="0" applyNumberFormat="1" applyBorder="1"/>
    <xf numFmtId="166" fontId="30" fillId="6" borderId="0" xfId="8" applyNumberFormat="1" applyFont="1" applyFill="1" applyBorder="1" applyAlignment="1" applyProtection="1">
      <alignment horizontal="center" vertical="center"/>
    </xf>
    <xf numFmtId="166" fontId="30" fillId="6" borderId="0" xfId="12" applyNumberFormat="1" applyFont="1" applyFill="1" applyBorder="1" applyAlignment="1" applyProtection="1">
      <alignment horizontal="left" vertical="center" wrapText="1"/>
    </xf>
    <xf numFmtId="167" fontId="30" fillId="6" borderId="0" xfId="10" applyNumberFormat="1" applyFont="1" applyFill="1" applyBorder="1" applyAlignment="1" applyProtection="1">
      <alignment horizontal="center" vertical="center"/>
      <protection locked="0"/>
    </xf>
    <xf numFmtId="167" fontId="30" fillId="0" borderId="0" xfId="0" applyNumberFormat="1" applyFont="1" applyBorder="1" applyAlignment="1" applyProtection="1">
      <alignment horizontal="center"/>
      <protection locked="0"/>
    </xf>
    <xf numFmtId="0" fontId="30" fillId="6" borderId="0" xfId="8" applyFont="1" applyFill="1" applyBorder="1" applyAlignment="1" applyProtection="1">
      <alignment horizontal="center" vertical="center"/>
    </xf>
    <xf numFmtId="1" fontId="30" fillId="6" borderId="0" xfId="9" applyFont="1" applyFill="1" applyBorder="1" applyAlignment="1" applyProtection="1">
      <alignment horizontal="left" vertical="center"/>
    </xf>
    <xf numFmtId="167" fontId="30" fillId="6" borderId="0" xfId="0" applyNumberFormat="1" applyFont="1" applyFill="1" applyBorder="1" applyAlignment="1" applyProtection="1">
      <alignment horizontal="center"/>
      <protection locked="0"/>
    </xf>
    <xf numFmtId="44" fontId="0" fillId="0" borderId="0" xfId="0" applyNumberFormat="1" applyBorder="1"/>
    <xf numFmtId="169" fontId="0" fillId="0" borderId="0" xfId="0" applyNumberFormat="1" applyBorder="1" applyAlignment="1">
      <alignment vertical="center"/>
    </xf>
    <xf numFmtId="0" fontId="0" fillId="0" borderId="0" xfId="0" applyBorder="1" applyAlignment="1">
      <alignment vertical="center"/>
    </xf>
    <xf numFmtId="44" fontId="0" fillId="0" borderId="0" xfId="0" applyNumberFormat="1" applyBorder="1" applyAlignment="1">
      <alignment vertical="center"/>
    </xf>
    <xf numFmtId="0" fontId="0" fillId="2" borderId="0" xfId="0" applyFill="1" applyBorder="1"/>
    <xf numFmtId="44" fontId="25" fillId="0" borderId="8" xfId="6" applyNumberFormat="1" applyFont="1" applyBorder="1" applyAlignment="1" applyProtection="1">
      <alignment horizontal="center" vertical="center"/>
      <protection locked="0"/>
    </xf>
    <xf numFmtId="44" fontId="10" fillId="6" borderId="8" xfId="1" applyNumberFormat="1" applyFont="1" applyFill="1" applyBorder="1" applyAlignment="1" applyProtection="1">
      <alignment horizontal="center"/>
      <protection locked="0"/>
    </xf>
    <xf numFmtId="44" fontId="15" fillId="2" borderId="45" xfId="1" applyNumberFormat="1" applyFont="1" applyFill="1" applyBorder="1" applyAlignment="1" applyProtection="1">
      <alignment horizontal="center" vertical="center"/>
      <protection locked="0"/>
    </xf>
    <xf numFmtId="44" fontId="10" fillId="4" borderId="8" xfId="0" applyNumberFormat="1" applyFont="1" applyFill="1" applyBorder="1" applyAlignment="1" applyProtection="1">
      <alignment horizontal="center"/>
      <protection locked="0"/>
    </xf>
    <xf numFmtId="0" fontId="10" fillId="2" borderId="13" xfId="0" applyFont="1" applyFill="1" applyBorder="1" applyAlignment="1">
      <alignment horizontal="center"/>
    </xf>
    <xf numFmtId="0" fontId="10" fillId="2" borderId="13" xfId="0" applyFont="1" applyFill="1" applyBorder="1" applyAlignment="1">
      <alignment horizontal="center" vertical="center" wrapText="1"/>
    </xf>
    <xf numFmtId="0" fontId="10" fillId="2" borderId="13" xfId="0" applyFont="1" applyFill="1" applyBorder="1"/>
    <xf numFmtId="4" fontId="10" fillId="2" borderId="13" xfId="0" applyNumberFormat="1" applyFont="1" applyFill="1" applyBorder="1" applyAlignment="1" applyProtection="1">
      <alignment horizontal="center"/>
      <protection locked="0"/>
    </xf>
    <xf numFmtId="0" fontId="20" fillId="2" borderId="0" xfId="0" applyFont="1" applyFill="1" applyBorder="1" applyAlignment="1">
      <alignment horizontal="justify" wrapText="1"/>
    </xf>
    <xf numFmtId="0" fontId="15" fillId="6" borderId="24" xfId="0" applyFont="1" applyFill="1" applyBorder="1" applyAlignment="1">
      <alignment vertical="center"/>
    </xf>
    <xf numFmtId="0" fontId="21" fillId="2" borderId="0" xfId="0" applyFont="1" applyFill="1" applyBorder="1" applyAlignment="1">
      <alignment horizontal="justify" wrapText="1"/>
    </xf>
    <xf numFmtId="0" fontId="21" fillId="2" borderId="0" xfId="0" applyFont="1" applyFill="1" applyBorder="1" applyAlignment="1">
      <alignment horizontal="justify" vertical="top" wrapText="1"/>
    </xf>
    <xf numFmtId="0" fontId="20" fillId="2" borderId="0" xfId="0" applyFont="1" applyFill="1" applyBorder="1" applyAlignment="1">
      <alignment horizontal="justify" vertical="top" wrapText="1"/>
    </xf>
    <xf numFmtId="0" fontId="15" fillId="2" borderId="0" xfId="1" applyNumberFormat="1" applyFont="1" applyFill="1" applyBorder="1" applyAlignment="1"/>
    <xf numFmtId="0" fontId="15" fillId="2" borderId="36" xfId="0" applyFont="1" applyFill="1" applyBorder="1" applyAlignment="1">
      <alignment horizontal="center" vertical="center"/>
    </xf>
    <xf numFmtId="0" fontId="15" fillId="2" borderId="45" xfId="0" applyFont="1" applyFill="1" applyBorder="1" applyAlignment="1">
      <alignment horizontal="center" vertical="center"/>
    </xf>
    <xf numFmtId="0" fontId="15" fillId="2" borderId="45" xfId="0" applyFont="1" applyFill="1" applyBorder="1" applyAlignment="1">
      <alignment vertical="top"/>
    </xf>
    <xf numFmtId="0" fontId="15" fillId="2" borderId="45" xfId="0" applyFont="1" applyFill="1" applyBorder="1" applyAlignment="1">
      <alignment vertical="center"/>
    </xf>
    <xf numFmtId="0" fontId="20" fillId="2" borderId="45" xfId="0" applyFont="1" applyFill="1" applyBorder="1" applyAlignment="1">
      <alignment horizontal="justify" vertical="center" wrapText="1"/>
    </xf>
    <xf numFmtId="0" fontId="20" fillId="2" borderId="45" xfId="0" applyFont="1" applyFill="1" applyBorder="1" applyAlignment="1">
      <alignment horizontal="justify" vertical="top" wrapText="1"/>
    </xf>
    <xf numFmtId="0" fontId="20" fillId="2" borderId="45" xfId="0" applyFont="1" applyFill="1" applyBorder="1" applyAlignment="1">
      <alignment horizontal="center" vertical="center"/>
    </xf>
    <xf numFmtId="0" fontId="20" fillId="2" borderId="45" xfId="0" applyFont="1" applyFill="1" applyBorder="1" applyAlignment="1">
      <alignment horizontal="left" vertical="center"/>
    </xf>
    <xf numFmtId="0" fontId="15" fillId="2" borderId="46" xfId="0" applyFont="1" applyFill="1" applyBorder="1" applyAlignment="1">
      <alignment vertical="center"/>
    </xf>
    <xf numFmtId="0" fontId="10" fillId="2" borderId="2" xfId="0" applyFont="1" applyFill="1" applyBorder="1"/>
    <xf numFmtId="0" fontId="18" fillId="2" borderId="0" xfId="0" applyFont="1" applyFill="1" applyBorder="1" applyAlignment="1">
      <alignment vertical="top" wrapText="1"/>
    </xf>
    <xf numFmtId="0" fontId="15" fillId="2" borderId="0" xfId="0" applyFont="1" applyFill="1" applyBorder="1" applyAlignment="1">
      <alignment vertical="top" wrapText="1"/>
    </xf>
    <xf numFmtId="0" fontId="10" fillId="2" borderId="0" xfId="1" applyNumberFormat="1" applyFont="1" applyFill="1" applyBorder="1" applyAlignment="1"/>
    <xf numFmtId="0" fontId="10" fillId="2" borderId="0" xfId="1" applyNumberFormat="1" applyFont="1" applyFill="1" applyBorder="1" applyAlignment="1">
      <alignment wrapText="1"/>
    </xf>
    <xf numFmtId="0" fontId="15" fillId="2" borderId="0" xfId="1" applyNumberFormat="1" applyFont="1" applyFill="1" applyBorder="1" applyAlignment="1">
      <alignment wrapText="1"/>
    </xf>
    <xf numFmtId="0" fontId="14" fillId="2" borderId="36" xfId="0" applyFont="1" applyFill="1" applyBorder="1" applyAlignment="1">
      <alignment horizontal="center"/>
    </xf>
    <xf numFmtId="0" fontId="14" fillId="2" borderId="45" xfId="0" applyFont="1" applyFill="1" applyBorder="1" applyAlignment="1">
      <alignment horizontal="center"/>
    </xf>
    <xf numFmtId="0" fontId="20" fillId="2" borderId="45" xfId="0" applyFont="1" applyFill="1" applyBorder="1" applyAlignment="1">
      <alignment horizontal="center" vertical="top" wrapText="1"/>
    </xf>
    <xf numFmtId="0" fontId="20" fillId="2" borderId="45" xfId="0" applyFont="1" applyFill="1" applyBorder="1" applyAlignment="1">
      <alignment horizontal="center" wrapText="1"/>
    </xf>
    <xf numFmtId="0" fontId="20" fillId="2" borderId="46" xfId="0" applyFont="1" applyFill="1" applyBorder="1" applyAlignment="1">
      <alignment horizontal="center" wrapText="1"/>
    </xf>
    <xf numFmtId="0" fontId="15" fillId="2" borderId="2" xfId="0" applyFont="1" applyFill="1" applyBorder="1" applyAlignment="1">
      <alignment horizontal="center"/>
    </xf>
    <xf numFmtId="0" fontId="15" fillId="2" borderId="0" xfId="0" applyFont="1" applyFill="1" applyBorder="1" applyAlignment="1">
      <alignment horizontal="center"/>
    </xf>
    <xf numFmtId="3" fontId="15" fillId="2" borderId="0" xfId="0" applyNumberFormat="1" applyFont="1" applyFill="1" applyBorder="1" applyAlignment="1">
      <alignment horizontal="center" vertical="top"/>
    </xf>
    <xf numFmtId="3" fontId="15" fillId="2" borderId="0" xfId="0" applyNumberFormat="1" applyFont="1" applyFill="1" applyBorder="1" applyAlignment="1">
      <alignment horizontal="center"/>
    </xf>
    <xf numFmtId="165" fontId="15" fillId="2" borderId="0" xfId="0" applyNumberFormat="1" applyFont="1" applyFill="1" applyBorder="1" applyAlignment="1">
      <alignment horizontal="center"/>
    </xf>
    <xf numFmtId="165" fontId="15" fillId="2" borderId="0" xfId="0" applyNumberFormat="1" applyFont="1" applyFill="1" applyBorder="1" applyAlignment="1">
      <alignment horizontal="center" vertical="top"/>
    </xf>
    <xf numFmtId="4" fontId="15" fillId="2" borderId="3" xfId="0" applyNumberFormat="1" applyFont="1" applyFill="1" applyBorder="1" applyAlignment="1" applyProtection="1">
      <alignment horizontal="right"/>
      <protection locked="0"/>
    </xf>
    <xf numFmtId="4" fontId="15" fillId="2" borderId="5" xfId="0" applyNumberFormat="1" applyFont="1" applyFill="1" applyBorder="1" applyAlignment="1" applyProtection="1">
      <alignment horizontal="right"/>
      <protection locked="0"/>
    </xf>
    <xf numFmtId="4" fontId="15" fillId="2" borderId="5" xfId="0" applyNumberFormat="1" applyFont="1" applyFill="1" applyBorder="1" applyAlignment="1" applyProtection="1">
      <alignment horizontal="right" vertical="top"/>
      <protection locked="0"/>
    </xf>
    <xf numFmtId="44" fontId="15" fillId="2" borderId="5" xfId="2" applyFont="1" applyFill="1" applyBorder="1" applyAlignment="1" applyProtection="1">
      <alignment horizontal="right" vertical="top"/>
    </xf>
    <xf numFmtId="4" fontId="15" fillId="2" borderId="5" xfId="0" applyNumberFormat="1" applyFont="1" applyFill="1" applyBorder="1" applyAlignment="1">
      <alignment horizontal="right"/>
    </xf>
    <xf numFmtId="4" fontId="15" fillId="2" borderId="5" xfId="0" applyNumberFormat="1" applyFont="1" applyFill="1" applyBorder="1" applyAlignment="1">
      <alignment horizontal="right" vertical="top"/>
    </xf>
    <xf numFmtId="44" fontId="15" fillId="2" borderId="5" xfId="2" applyFont="1" applyFill="1" applyBorder="1" applyAlignment="1" applyProtection="1">
      <alignment horizontal="right"/>
    </xf>
    <xf numFmtId="4" fontId="15" fillId="2" borderId="36" xfId="0" applyNumberFormat="1" applyFont="1" applyFill="1" applyBorder="1" applyAlignment="1" applyProtection="1">
      <alignment horizontal="right"/>
      <protection locked="0"/>
    </xf>
    <xf numFmtId="4" fontId="15" fillId="2" borderId="45" xfId="0" applyNumberFormat="1" applyFont="1" applyFill="1" applyBorder="1" applyAlignment="1" applyProtection="1">
      <alignment horizontal="right"/>
      <protection locked="0"/>
    </xf>
    <xf numFmtId="4" fontId="15" fillId="2" borderId="45" xfId="0" applyNumberFormat="1" applyFont="1" applyFill="1" applyBorder="1" applyAlignment="1" applyProtection="1">
      <alignment horizontal="right" vertical="top"/>
      <protection locked="0"/>
    </xf>
    <xf numFmtId="44" fontId="15" fillId="2" borderId="45" xfId="2" applyFont="1" applyFill="1" applyBorder="1" applyAlignment="1" applyProtection="1">
      <alignment horizontal="right" vertical="top"/>
      <protection locked="0"/>
    </xf>
    <xf numFmtId="44" fontId="15" fillId="2" borderId="45" xfId="2" applyFont="1" applyFill="1" applyBorder="1" applyAlignment="1" applyProtection="1">
      <alignment horizontal="right"/>
      <protection locked="0"/>
    </xf>
    <xf numFmtId="4" fontId="15" fillId="2" borderId="46" xfId="0" applyNumberFormat="1" applyFont="1" applyFill="1" applyBorder="1" applyAlignment="1" applyProtection="1">
      <alignment horizontal="right"/>
      <protection locked="0"/>
    </xf>
    <xf numFmtId="0" fontId="20" fillId="2" borderId="0" xfId="0" applyFont="1" applyFill="1" applyBorder="1" applyAlignment="1">
      <alignment horizontal="left" vertical="top" wrapText="1"/>
    </xf>
    <xf numFmtId="0" fontId="10" fillId="2" borderId="49" xfId="0" applyFont="1" applyFill="1" applyBorder="1" applyAlignment="1">
      <alignment horizontal="center"/>
    </xf>
    <xf numFmtId="0" fontId="10" fillId="2" borderId="45" xfId="0" applyFont="1" applyFill="1" applyBorder="1" applyAlignment="1">
      <alignment horizontal="center"/>
    </xf>
    <xf numFmtId="0" fontId="10" fillId="2" borderId="45" xfId="0" applyFont="1" applyFill="1" applyBorder="1" applyAlignment="1">
      <alignment horizontal="center" vertical="top"/>
    </xf>
    <xf numFmtId="0" fontId="10" fillId="2" borderId="45" xfId="0" applyFont="1" applyFill="1" applyBorder="1" applyAlignment="1">
      <alignment horizontal="center" vertical="center"/>
    </xf>
    <xf numFmtId="0" fontId="10" fillId="2" borderId="50" xfId="0" applyFont="1" applyFill="1" applyBorder="1" applyAlignment="1">
      <alignment horizontal="left" vertical="top" wrapText="1"/>
    </xf>
    <xf numFmtId="0" fontId="15" fillId="2" borderId="0" xfId="0" applyFont="1" applyFill="1" applyBorder="1" applyAlignment="1">
      <alignment horizontal="left" vertical="top"/>
    </xf>
    <xf numFmtId="0" fontId="15" fillId="2" borderId="0" xfId="0" applyFont="1" applyFill="1" applyBorder="1" applyAlignment="1">
      <alignment horizontal="left" vertical="center"/>
    </xf>
    <xf numFmtId="0" fontId="10" fillId="2" borderId="49" xfId="0" applyFont="1" applyFill="1" applyBorder="1"/>
    <xf numFmtId="0" fontId="10" fillId="2" borderId="45" xfId="0" applyFont="1" applyFill="1" applyBorder="1"/>
    <xf numFmtId="0" fontId="14" fillId="2" borderId="45" xfId="0" applyFont="1" applyFill="1" applyBorder="1"/>
    <xf numFmtId="0" fontId="10" fillId="2" borderId="45" xfId="0" applyFont="1" applyFill="1" applyBorder="1" applyAlignment="1">
      <alignment horizontal="left" wrapText="1"/>
    </xf>
    <xf numFmtId="0" fontId="15" fillId="2" borderId="45" xfId="0" applyFont="1" applyFill="1" applyBorder="1" applyAlignment="1">
      <alignment horizontal="left" wrapText="1"/>
    </xf>
    <xf numFmtId="0" fontId="15" fillId="2" borderId="45" xfId="0" applyFont="1" applyFill="1" applyBorder="1" applyAlignment="1">
      <alignment horizontal="left" vertical="top" wrapText="1"/>
    </xf>
    <xf numFmtId="0" fontId="15" fillId="2" borderId="45" xfId="0" applyFont="1" applyFill="1" applyBorder="1" applyAlignment="1">
      <alignment vertical="top" wrapText="1"/>
    </xf>
    <xf numFmtId="0" fontId="15" fillId="2" borderId="45" xfId="0" applyFont="1" applyFill="1" applyBorder="1" applyAlignment="1">
      <alignment vertical="center" wrapText="1"/>
    </xf>
    <xf numFmtId="0" fontId="20" fillId="2" borderId="45" xfId="0" applyFont="1" applyFill="1" applyBorder="1" applyAlignment="1">
      <alignment horizontal="justify" wrapText="1"/>
    </xf>
    <xf numFmtId="0" fontId="10" fillId="2" borderId="50" xfId="0" applyFont="1" applyFill="1" applyBorder="1" applyAlignment="1">
      <alignment horizontal="center"/>
    </xf>
    <xf numFmtId="0" fontId="14" fillId="2" borderId="0" xfId="0" applyFont="1" applyFill="1" applyBorder="1" applyAlignment="1">
      <alignment horizontal="center"/>
    </xf>
    <xf numFmtId="0" fontId="20" fillId="2" borderId="0" xfId="0" applyFont="1" applyFill="1" applyBorder="1" applyAlignment="1">
      <alignment horizontal="center" wrapText="1"/>
    </xf>
    <xf numFmtId="0" fontId="20" fillId="2" borderId="0" xfId="0" applyFont="1" applyFill="1" applyBorder="1" applyAlignment="1">
      <alignment horizontal="center" vertical="top" wrapText="1"/>
    </xf>
    <xf numFmtId="0" fontId="20" fillId="2" borderId="0" xfId="0" applyFont="1" applyFill="1" applyBorder="1" applyAlignment="1">
      <alignment horizontal="center" vertical="center" wrapText="1"/>
    </xf>
    <xf numFmtId="0" fontId="15" fillId="2" borderId="0" xfId="0" applyFont="1" applyFill="1" applyBorder="1" applyAlignment="1">
      <alignment horizontal="center" vertical="top" wrapText="1"/>
    </xf>
    <xf numFmtId="0" fontId="15" fillId="2" borderId="0" xfId="0" applyFont="1" applyFill="1" applyBorder="1" applyAlignment="1">
      <alignment horizontal="center" vertical="top"/>
    </xf>
    <xf numFmtId="0" fontId="15" fillId="2" borderId="45" xfId="0" applyFont="1" applyFill="1" applyBorder="1" applyAlignment="1">
      <alignment horizontal="center"/>
    </xf>
    <xf numFmtId="3" fontId="15" fillId="2" borderId="45" xfId="0" applyNumberFormat="1" applyFont="1" applyFill="1" applyBorder="1" applyAlignment="1">
      <alignment horizontal="center"/>
    </xf>
    <xf numFmtId="3" fontId="15" fillId="2" borderId="45" xfId="0" applyNumberFormat="1" applyFont="1" applyFill="1" applyBorder="1" applyAlignment="1">
      <alignment horizontal="center" vertical="top"/>
    </xf>
    <xf numFmtId="3" fontId="15" fillId="2" borderId="45" xfId="0" applyNumberFormat="1" applyFont="1" applyFill="1" applyBorder="1" applyAlignment="1">
      <alignment horizontal="center" vertical="center"/>
    </xf>
    <xf numFmtId="4" fontId="10" fillId="2" borderId="50" xfId="0" applyNumberFormat="1" applyFont="1" applyFill="1" applyBorder="1" applyAlignment="1" applyProtection="1">
      <alignment horizontal="center"/>
      <protection locked="0"/>
    </xf>
    <xf numFmtId="4" fontId="15" fillId="2" borderId="0" xfId="0" applyNumberFormat="1" applyFont="1" applyFill="1" applyBorder="1" applyAlignment="1" applyProtection="1">
      <alignment horizontal="right"/>
      <protection locked="0"/>
    </xf>
    <xf numFmtId="44" fontId="15" fillId="2" borderId="0" xfId="2" applyFont="1" applyFill="1" applyBorder="1" applyAlignment="1" applyProtection="1">
      <alignment horizontal="right" vertical="top"/>
      <protection locked="0"/>
    </xf>
    <xf numFmtId="4" fontId="15" fillId="2" borderId="0" xfId="0" applyNumberFormat="1" applyFont="1" applyFill="1" applyBorder="1" applyAlignment="1" applyProtection="1">
      <alignment horizontal="center" vertical="center"/>
      <protection locked="0"/>
    </xf>
    <xf numFmtId="4" fontId="10" fillId="2" borderId="49" xfId="0" applyNumberFormat="1" applyFont="1" applyFill="1" applyBorder="1" applyAlignment="1" applyProtection="1">
      <alignment horizontal="center"/>
      <protection locked="0"/>
    </xf>
    <xf numFmtId="44" fontId="15" fillId="2" borderId="45" xfId="2" applyFont="1" applyFill="1" applyBorder="1" applyAlignment="1" applyProtection="1">
      <alignment horizontal="right" vertical="top"/>
    </xf>
    <xf numFmtId="4" fontId="15" fillId="2" borderId="45" xfId="0" applyNumberFormat="1" applyFont="1" applyFill="1" applyBorder="1" applyAlignment="1">
      <alignment horizontal="right"/>
    </xf>
    <xf numFmtId="4" fontId="15" fillId="2" borderId="45" xfId="0" applyNumberFormat="1" applyFont="1" applyFill="1" applyBorder="1" applyAlignment="1">
      <alignment horizontal="center" vertical="center"/>
    </xf>
    <xf numFmtId="0" fontId="10" fillId="6" borderId="4" xfId="0" applyFont="1" applyFill="1" applyBorder="1" applyAlignment="1">
      <alignment horizontal="center" vertical="center"/>
    </xf>
    <xf numFmtId="0" fontId="10" fillId="6" borderId="0"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1"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2" borderId="18" xfId="0" applyFont="1" applyFill="1" applyBorder="1" applyAlignment="1">
      <alignment horizontal="center" wrapText="1"/>
    </xf>
    <xf numFmtId="4" fontId="15" fillId="2" borderId="22" xfId="0" applyNumberFormat="1" applyFont="1" applyFill="1" applyBorder="1" applyAlignment="1" applyProtection="1">
      <alignment horizontal="right"/>
      <protection locked="0"/>
    </xf>
    <xf numFmtId="44" fontId="15" fillId="2" borderId="20" xfId="2" applyFont="1" applyFill="1" applyBorder="1" applyAlignment="1" applyProtection="1">
      <alignment horizontal="right" vertical="top"/>
      <protection locked="0"/>
    </xf>
    <xf numFmtId="0" fontId="18" fillId="2" borderId="51" xfId="0" applyFont="1" applyFill="1" applyBorder="1"/>
    <xf numFmtId="0" fontId="15" fillId="2" borderId="52" xfId="0" applyFont="1" applyFill="1" applyBorder="1" applyProtection="1">
      <protection locked="0"/>
    </xf>
    <xf numFmtId="44" fontId="26" fillId="0" borderId="36" xfId="6" applyNumberFormat="1" applyFont="1" applyBorder="1" applyAlignment="1" applyProtection="1">
      <alignment horizontal="center" vertical="center"/>
      <protection locked="0"/>
    </xf>
    <xf numFmtId="44" fontId="27" fillId="5" borderId="45" xfId="0" applyNumberFormat="1" applyFont="1" applyFill="1" applyBorder="1" applyAlignment="1" applyProtection="1">
      <alignment horizontal="center"/>
      <protection locked="0"/>
    </xf>
    <xf numFmtId="44" fontId="35" fillId="5" borderId="45" xfId="0" applyNumberFormat="1" applyFont="1" applyFill="1" applyBorder="1" applyAlignment="1" applyProtection="1">
      <alignment horizontal="center"/>
      <protection locked="0"/>
    </xf>
    <xf numFmtId="44" fontId="27" fillId="2" borderId="45" xfId="0" applyNumberFormat="1" applyFont="1" applyFill="1" applyBorder="1" applyAlignment="1" applyProtection="1">
      <alignment horizontal="center"/>
      <protection locked="0"/>
    </xf>
    <xf numFmtId="44" fontId="30" fillId="2" borderId="45" xfId="0" applyNumberFormat="1" applyFont="1" applyFill="1" applyBorder="1" applyAlignment="1" applyProtection="1">
      <alignment horizontal="center"/>
      <protection locked="0"/>
    </xf>
    <xf numFmtId="44" fontId="30" fillId="5" borderId="45" xfId="0" applyNumberFormat="1" applyFont="1" applyFill="1" applyBorder="1" applyAlignment="1" applyProtection="1">
      <alignment horizontal="center"/>
      <protection locked="0"/>
    </xf>
    <xf numFmtId="44" fontId="24" fillId="7" borderId="55" xfId="0" applyNumberFormat="1" applyFont="1" applyFill="1" applyBorder="1" applyAlignment="1" applyProtection="1">
      <alignment horizontal="center" vertical="center"/>
      <protection locked="0"/>
    </xf>
    <xf numFmtId="166" fontId="24" fillId="0" borderId="36" xfId="5" applyNumberFormat="1" applyFont="1" applyBorder="1" applyAlignment="1" applyProtection="1">
      <alignment horizontal="center" vertical="center"/>
    </xf>
    <xf numFmtId="166" fontId="24" fillId="0" borderId="45" xfId="5" applyNumberFormat="1" applyFont="1" applyBorder="1" applyAlignment="1" applyProtection="1">
      <alignment horizontal="center" vertical="center"/>
    </xf>
    <xf numFmtId="0" fontId="27" fillId="0" borderId="45" xfId="8" applyFont="1" applyBorder="1" applyAlignment="1" applyProtection="1">
      <alignment horizontal="center" vertical="center"/>
    </xf>
    <xf numFmtId="0" fontId="35" fillId="0" borderId="45" xfId="8" applyFont="1" applyBorder="1" applyAlignment="1" applyProtection="1">
      <alignment horizontal="center" vertical="center"/>
    </xf>
    <xf numFmtId="166" fontId="27" fillId="0" borderId="45" xfId="5" applyNumberFormat="1" applyFont="1" applyBorder="1" applyAlignment="1" applyProtection="1">
      <alignment horizontal="center" vertical="center"/>
    </xf>
    <xf numFmtId="166" fontId="27" fillId="2" borderId="45" xfId="5" applyNumberFormat="1" applyFont="1" applyFill="1" applyBorder="1" applyAlignment="1" applyProtection="1">
      <alignment horizontal="center" vertical="center"/>
    </xf>
    <xf numFmtId="166" fontId="27" fillId="2" borderId="45" xfId="8" applyNumberFormat="1" applyFont="1" applyFill="1" applyBorder="1" applyAlignment="1" applyProtection="1">
      <alignment horizontal="center" vertical="center"/>
    </xf>
    <xf numFmtId="166" fontId="35" fillId="2" borderId="45" xfId="8" applyNumberFormat="1" applyFont="1" applyFill="1" applyBorder="1" applyAlignment="1" applyProtection="1">
      <alignment horizontal="center" vertical="center"/>
    </xf>
    <xf numFmtId="0" fontId="30" fillId="2" borderId="45" xfId="8" applyFont="1" applyFill="1" applyBorder="1" applyAlignment="1" applyProtection="1">
      <alignment horizontal="center" vertical="center"/>
    </xf>
    <xf numFmtId="0" fontId="30" fillId="0" borderId="45" xfId="8" applyFont="1" applyBorder="1" applyAlignment="1" applyProtection="1">
      <alignment horizontal="center" vertical="center"/>
    </xf>
    <xf numFmtId="0" fontId="27" fillId="7" borderId="46" xfId="0" applyFont="1" applyFill="1" applyBorder="1" applyAlignment="1">
      <alignment horizontal="center" vertical="center"/>
    </xf>
    <xf numFmtId="166" fontId="24" fillId="0" borderId="38" xfId="5" applyNumberFormat="1" applyFont="1" applyBorder="1" applyAlignment="1" applyProtection="1">
      <alignment horizontal="center" vertical="center"/>
    </xf>
    <xf numFmtId="166" fontId="24" fillId="0" borderId="0" xfId="5" applyNumberFormat="1" applyFont="1" applyBorder="1" applyAlignment="1" applyProtection="1">
      <alignment horizontal="center" vertical="center"/>
    </xf>
    <xf numFmtId="0" fontId="35" fillId="0" borderId="0" xfId="8" applyFont="1" applyBorder="1" applyAlignment="1" applyProtection="1">
      <alignment horizontal="center" vertical="center"/>
    </xf>
    <xf numFmtId="166" fontId="27" fillId="0" borderId="0" xfId="5" applyNumberFormat="1" applyFont="1" applyBorder="1" applyAlignment="1" applyProtection="1">
      <alignment horizontal="center" vertical="center"/>
    </xf>
    <xf numFmtId="166" fontId="27" fillId="2" borderId="0" xfId="5" applyNumberFormat="1" applyFont="1" applyFill="1" applyBorder="1" applyAlignment="1" applyProtection="1">
      <alignment horizontal="center" vertical="center"/>
    </xf>
    <xf numFmtId="0" fontId="30" fillId="2" borderId="0" xfId="8" applyFont="1" applyFill="1" applyBorder="1" applyAlignment="1" applyProtection="1">
      <alignment horizontal="center" vertical="center"/>
    </xf>
    <xf numFmtId="0" fontId="30" fillId="0" borderId="0" xfId="8" applyFont="1" applyBorder="1" applyAlignment="1" applyProtection="1">
      <alignment horizontal="center" vertical="center"/>
    </xf>
    <xf numFmtId="0" fontId="26" fillId="0" borderId="45" xfId="6" applyFont="1" applyBorder="1" applyAlignment="1" applyProtection="1">
      <alignment horizontal="center" vertical="center"/>
      <protection locked="0"/>
    </xf>
    <xf numFmtId="167" fontId="27" fillId="5" borderId="45" xfId="0" applyNumberFormat="1" applyFont="1" applyFill="1" applyBorder="1" applyAlignment="1" applyProtection="1">
      <alignment horizontal="center"/>
      <protection locked="0"/>
    </xf>
    <xf numFmtId="167" fontId="27" fillId="0" borderId="45" xfId="10" applyNumberFormat="1" applyFont="1" applyBorder="1" applyAlignment="1" applyProtection="1">
      <alignment horizontal="center" vertical="center"/>
      <protection locked="0"/>
    </xf>
    <xf numFmtId="44" fontId="31" fillId="0" borderId="45" xfId="11" applyNumberFormat="1" applyFont="1" applyBorder="1" applyAlignment="1">
      <alignment vertical="center"/>
    </xf>
    <xf numFmtId="167" fontId="27" fillId="2" borderId="45" xfId="0" applyNumberFormat="1" applyFont="1" applyFill="1" applyBorder="1" applyAlignment="1" applyProtection="1">
      <alignment horizontal="center"/>
      <protection locked="0"/>
    </xf>
    <xf numFmtId="167" fontId="27" fillId="2" borderId="45" xfId="10" applyNumberFormat="1" applyFont="1" applyFill="1" applyBorder="1" applyAlignment="1" applyProtection="1">
      <alignment horizontal="center" vertical="center"/>
      <protection locked="0"/>
    </xf>
    <xf numFmtId="167" fontId="35" fillId="2" borderId="45" xfId="10" applyNumberFormat="1" applyFont="1" applyFill="1" applyBorder="1" applyAlignment="1" applyProtection="1">
      <alignment horizontal="center" vertical="center"/>
      <protection locked="0"/>
    </xf>
    <xf numFmtId="167" fontId="30" fillId="2" borderId="45" xfId="0" applyNumberFormat="1" applyFont="1" applyFill="1" applyBorder="1" applyAlignment="1" applyProtection="1">
      <alignment horizontal="center"/>
      <protection locked="0"/>
    </xf>
    <xf numFmtId="44" fontId="31" fillId="2" borderId="45" xfId="13" applyNumberFormat="1" applyFont="1" applyFill="1" applyBorder="1" applyAlignment="1">
      <alignment vertical="center"/>
    </xf>
    <xf numFmtId="44" fontId="46" fillId="2" borderId="45" xfId="13" applyNumberFormat="1" applyFont="1" applyFill="1" applyBorder="1" applyAlignment="1">
      <alignment vertical="center"/>
    </xf>
    <xf numFmtId="167" fontId="30" fillId="5" borderId="45" xfId="0" applyNumberFormat="1" applyFont="1" applyFill="1" applyBorder="1" applyAlignment="1" applyProtection="1">
      <alignment horizontal="center"/>
      <protection locked="0"/>
    </xf>
    <xf numFmtId="167" fontId="27" fillId="2" borderId="45" xfId="0" applyNumberFormat="1" applyFont="1" applyFill="1" applyBorder="1" applyAlignment="1" applyProtection="1">
      <alignment horizontal="center" vertical="center"/>
      <protection locked="0"/>
    </xf>
    <xf numFmtId="167" fontId="24" fillId="7" borderId="46" xfId="0" applyNumberFormat="1" applyFont="1" applyFill="1" applyBorder="1" applyAlignment="1" applyProtection="1">
      <alignment horizontal="center" vertical="center"/>
      <protection locked="0"/>
    </xf>
    <xf numFmtId="166" fontId="24" fillId="0" borderId="2" xfId="5" applyNumberFormat="1" applyFont="1" applyBorder="1" applyAlignment="1" applyProtection="1">
      <alignment horizontal="center" vertical="center"/>
    </xf>
    <xf numFmtId="1" fontId="24" fillId="2" borderId="0" xfId="3" applyNumberFormat="1" applyFont="1" applyFill="1" applyBorder="1" applyAlignment="1">
      <alignment horizontal="center" vertical="center" wrapText="1"/>
    </xf>
    <xf numFmtId="166" fontId="24" fillId="0" borderId="0" xfId="5" applyNumberFormat="1" applyFont="1" applyBorder="1" applyAlignment="1" applyProtection="1">
      <alignment vertical="center"/>
    </xf>
    <xf numFmtId="1" fontId="24" fillId="2" borderId="0" xfId="3" applyNumberFormat="1" applyFont="1" applyFill="1" applyBorder="1" applyAlignment="1">
      <alignment horizontal="left" vertical="center" wrapText="1"/>
    </xf>
    <xf numFmtId="166" fontId="24" fillId="0" borderId="0" xfId="5" applyNumberFormat="1" applyFont="1" applyBorder="1" applyAlignment="1" applyProtection="1">
      <alignment vertical="center" wrapText="1"/>
    </xf>
    <xf numFmtId="0" fontId="24" fillId="2" borderId="0" xfId="7" applyFont="1" applyFill="1" applyBorder="1" applyAlignment="1">
      <alignment vertical="top" wrapText="1"/>
    </xf>
    <xf numFmtId="1" fontId="29" fillId="0" borderId="0" xfId="9" applyFont="1" applyBorder="1" applyAlignment="1" applyProtection="1">
      <alignment horizontal="center" vertical="center"/>
    </xf>
    <xf numFmtId="0" fontId="27" fillId="0" borderId="0" xfId="0" applyFont="1" applyBorder="1" applyAlignment="1">
      <alignment horizontal="left" vertical="top" wrapText="1" indent="1"/>
    </xf>
    <xf numFmtId="1" fontId="27" fillId="0" borderId="0" xfId="9" applyFont="1" applyBorder="1" applyAlignment="1" applyProtection="1">
      <alignment horizontal="left" vertical="center" wrapText="1"/>
    </xf>
    <xf numFmtId="0" fontId="27" fillId="0" borderId="0" xfId="0" applyFont="1" applyBorder="1" applyAlignment="1">
      <alignment horizontal="left" vertical="top" wrapText="1"/>
    </xf>
    <xf numFmtId="1" fontId="27" fillId="0" borderId="0" xfId="9" applyFont="1" applyBorder="1" applyAlignment="1" applyProtection="1">
      <alignment horizontal="left" vertical="center"/>
    </xf>
    <xf numFmtId="166" fontId="24" fillId="0" borderId="0" xfId="5" applyNumberFormat="1" applyFont="1" applyBorder="1" applyAlignment="1" applyProtection="1">
      <alignment horizontal="left" vertical="center"/>
    </xf>
    <xf numFmtId="166" fontId="24" fillId="2" borderId="0" xfId="5" applyNumberFormat="1" applyFont="1" applyFill="1" applyBorder="1" applyAlignment="1" applyProtection="1">
      <alignment horizontal="left" vertical="center"/>
    </xf>
    <xf numFmtId="166" fontId="29" fillId="2" borderId="0" xfId="5" applyNumberFormat="1" applyFont="1" applyFill="1" applyBorder="1" applyAlignment="1" applyProtection="1">
      <alignment horizontal="center" vertical="center"/>
    </xf>
    <xf numFmtId="166" fontId="27" fillId="2" borderId="0" xfId="12" applyNumberFormat="1" applyFont="1" applyFill="1" applyBorder="1" applyAlignment="1" applyProtection="1">
      <alignment horizontal="left" vertical="center" wrapText="1"/>
    </xf>
    <xf numFmtId="166" fontId="35" fillId="2" borderId="0" xfId="12" applyNumberFormat="1" applyFont="1" applyFill="1" applyBorder="1" applyAlignment="1" applyProtection="1">
      <alignment horizontal="left" vertical="center" wrapText="1"/>
    </xf>
    <xf numFmtId="1" fontId="30" fillId="2" borderId="0" xfId="9" applyFont="1" applyFill="1" applyBorder="1" applyAlignment="1" applyProtection="1">
      <alignment horizontal="left" vertical="center"/>
    </xf>
    <xf numFmtId="1" fontId="30" fillId="0" borderId="0" xfId="9" applyFont="1" applyBorder="1" applyAlignment="1" applyProtection="1">
      <alignment horizontal="left" vertical="center"/>
    </xf>
    <xf numFmtId="166" fontId="24" fillId="2" borderId="0" xfId="12" applyNumberFormat="1" applyFont="1" applyFill="1" applyBorder="1" applyAlignment="1" applyProtection="1">
      <alignment horizontal="left" vertical="center" wrapText="1"/>
    </xf>
    <xf numFmtId="0" fontId="24" fillId="7" borderId="7" xfId="0" applyFont="1" applyFill="1" applyBorder="1" applyAlignment="1">
      <alignment vertical="center"/>
    </xf>
    <xf numFmtId="0" fontId="24" fillId="0" borderId="45" xfId="8" applyFont="1" applyBorder="1" applyAlignment="1" applyProtection="1">
      <alignment horizontal="center" vertical="center"/>
    </xf>
    <xf numFmtId="166" fontId="24" fillId="2" borderId="45" xfId="5" applyNumberFormat="1" applyFont="1" applyFill="1" applyBorder="1" applyAlignment="1" applyProtection="1">
      <alignment horizontal="center" vertical="center"/>
    </xf>
    <xf numFmtId="166" fontId="24" fillId="2" borderId="45" xfId="8" applyNumberFormat="1" applyFont="1" applyFill="1" applyBorder="1" applyAlignment="1" applyProtection="1">
      <alignment horizontal="center" vertical="center"/>
    </xf>
    <xf numFmtId="166" fontId="37" fillId="2" borderId="45" xfId="8" applyNumberFormat="1" applyFont="1" applyFill="1" applyBorder="1" applyAlignment="1" applyProtection="1">
      <alignment horizontal="center" vertical="center"/>
    </xf>
    <xf numFmtId="0" fontId="45" fillId="2" borderId="45" xfId="8" applyFont="1" applyFill="1" applyBorder="1" applyAlignment="1" applyProtection="1">
      <alignment horizontal="center" vertical="center"/>
    </xf>
    <xf numFmtId="0" fontId="45" fillId="0" borderId="45" xfId="8" applyFont="1" applyBorder="1" applyAlignment="1" applyProtection="1">
      <alignment horizontal="center" vertical="center"/>
    </xf>
    <xf numFmtId="0" fontId="24" fillId="7" borderId="46" xfId="0" applyFont="1" applyFill="1" applyBorder="1" applyAlignment="1">
      <alignment vertical="center"/>
    </xf>
    <xf numFmtId="166" fontId="24" fillId="2" borderId="0" xfId="5" applyNumberFormat="1" applyFont="1" applyFill="1" applyBorder="1" applyAlignment="1" applyProtection="1">
      <alignment horizontal="center" vertical="center"/>
    </xf>
    <xf numFmtId="166" fontId="30" fillId="2" borderId="0" xfId="8" applyNumberFormat="1" applyFont="1" applyFill="1" applyBorder="1" applyAlignment="1" applyProtection="1">
      <alignment horizontal="center" vertical="center"/>
    </xf>
    <xf numFmtId="0" fontId="35" fillId="0" borderId="0" xfId="0" applyFont="1" applyBorder="1" applyAlignment="1">
      <alignment horizontal="left" vertical="center" wrapText="1"/>
    </xf>
    <xf numFmtId="0" fontId="35" fillId="0" borderId="0" xfId="0" applyFont="1" applyBorder="1" applyAlignment="1">
      <alignment horizontal="left"/>
    </xf>
    <xf numFmtId="0" fontId="38" fillId="0" borderId="0" xfId="0" applyFont="1" applyBorder="1" applyAlignment="1">
      <alignment horizontal="left" vertical="center" wrapText="1"/>
    </xf>
    <xf numFmtId="0" fontId="35" fillId="0" borderId="0" xfId="0" applyFont="1" applyBorder="1"/>
    <xf numFmtId="0" fontId="26" fillId="0" borderId="36" xfId="6" applyFont="1" applyBorder="1" applyAlignment="1" applyProtection="1">
      <alignment horizontal="center" vertical="center"/>
      <protection locked="0"/>
    </xf>
    <xf numFmtId="44" fontId="26" fillId="0" borderId="45" xfId="6" applyNumberFormat="1" applyFont="1" applyBorder="1" applyAlignment="1" applyProtection="1">
      <alignment horizontal="center" vertical="center"/>
      <protection locked="0"/>
    </xf>
    <xf numFmtId="44" fontId="35" fillId="2" borderId="45" xfId="0" applyNumberFormat="1" applyFont="1" applyFill="1" applyBorder="1" applyAlignment="1" applyProtection="1">
      <alignment horizontal="center"/>
      <protection locked="0"/>
    </xf>
    <xf numFmtId="166" fontId="35" fillId="6" borderId="8" xfId="8" applyNumberFormat="1" applyFont="1" applyFill="1" applyBorder="1" applyAlignment="1" applyProtection="1">
      <alignment horizontal="center" vertical="center"/>
    </xf>
    <xf numFmtId="166" fontId="35" fillId="6" borderId="57" xfId="12" applyNumberFormat="1" applyFont="1" applyFill="1" applyBorder="1" applyAlignment="1" applyProtection="1">
      <alignment horizontal="left" vertical="center" wrapText="1"/>
    </xf>
    <xf numFmtId="166" fontId="35" fillId="6" borderId="41" xfId="8" applyNumberFormat="1" applyFont="1" applyFill="1" applyBorder="1" applyAlignment="1" applyProtection="1">
      <alignment horizontal="center" vertical="center"/>
    </xf>
    <xf numFmtId="44" fontId="31" fillId="6" borderId="41" xfId="13" applyNumberFormat="1" applyFont="1" applyFill="1" applyBorder="1" applyAlignment="1">
      <alignment vertical="center"/>
    </xf>
    <xf numFmtId="0" fontId="27" fillId="0" borderId="8" xfId="0" applyFont="1" applyBorder="1" applyAlignment="1">
      <alignment vertical="center"/>
    </xf>
    <xf numFmtId="0" fontId="24" fillId="0" borderId="57" xfId="0" applyFont="1" applyBorder="1" applyAlignment="1">
      <alignment vertical="center"/>
    </xf>
    <xf numFmtId="0" fontId="27" fillId="0" borderId="41" xfId="0" applyFont="1" applyBorder="1" applyAlignment="1">
      <alignment horizontal="center" vertical="center"/>
    </xf>
    <xf numFmtId="167" fontId="24" fillId="0" borderId="41" xfId="0" applyNumberFormat="1" applyFont="1" applyBorder="1" applyAlignment="1" applyProtection="1">
      <alignment horizontal="center" vertical="center"/>
      <protection locked="0"/>
    </xf>
    <xf numFmtId="44" fontId="37" fillId="6" borderId="58" xfId="0" applyNumberFormat="1" applyFont="1" applyFill="1" applyBorder="1" applyAlignment="1" applyProtection="1">
      <alignment horizontal="center"/>
      <protection locked="0"/>
    </xf>
    <xf numFmtId="44" fontId="24" fillId="0" borderId="39" xfId="0" applyNumberFormat="1" applyFont="1" applyBorder="1" applyAlignment="1" applyProtection="1">
      <alignment horizontal="center" vertical="center"/>
      <protection locked="0"/>
    </xf>
    <xf numFmtId="44" fontId="15" fillId="2" borderId="45" xfId="2" applyNumberFormat="1" applyFont="1" applyFill="1" applyBorder="1" applyAlignment="1" applyProtection="1">
      <alignment horizontal="center" vertical="top" wrapText="1"/>
      <protection locked="0"/>
    </xf>
    <xf numFmtId="44" fontId="15" fillId="2" borderId="45" xfId="19" applyNumberFormat="1" applyFont="1" applyFill="1" applyBorder="1" applyAlignment="1" applyProtection="1">
      <alignment horizontal="center"/>
      <protection locked="0"/>
    </xf>
    <xf numFmtId="44" fontId="15" fillId="2" borderId="46" xfId="19" applyNumberFormat="1" applyFont="1" applyFill="1" applyBorder="1" applyAlignment="1" applyProtection="1">
      <alignment horizontal="center"/>
      <protection locked="0"/>
    </xf>
    <xf numFmtId="0" fontId="10" fillId="2" borderId="0" xfId="0" applyFont="1" applyFill="1" applyBorder="1" applyAlignment="1">
      <alignment horizontal="center"/>
    </xf>
    <xf numFmtId="0" fontId="10" fillId="2" borderId="0" xfId="0" applyFont="1" applyFill="1" applyBorder="1" applyAlignment="1">
      <alignment horizontal="left" vertical="center" wrapText="1"/>
    </xf>
    <xf numFmtId="0" fontId="51" fillId="2" borderId="0" xfId="0" applyFont="1" applyFill="1" applyBorder="1" applyAlignment="1">
      <alignment vertical="top" wrapText="1"/>
    </xf>
    <xf numFmtId="0" fontId="15" fillId="2" borderId="0" xfId="0" applyFont="1" applyFill="1" applyBorder="1" applyAlignment="1">
      <alignment horizontal="left"/>
    </xf>
    <xf numFmtId="0" fontId="10" fillId="2" borderId="0" xfId="0" applyFont="1" applyFill="1" applyBorder="1" applyAlignment="1">
      <alignment horizontal="left"/>
    </xf>
    <xf numFmtId="1" fontId="15" fillId="2" borderId="45" xfId="0" applyNumberFormat="1" applyFont="1" applyFill="1" applyBorder="1" applyAlignment="1">
      <alignment horizontal="center" vertical="center"/>
    </xf>
    <xf numFmtId="1" fontId="49" fillId="2" borderId="45" xfId="0" applyNumberFormat="1" applyFont="1" applyFill="1" applyBorder="1" applyAlignment="1">
      <alignment horizontal="center" vertical="center"/>
    </xf>
    <xf numFmtId="49" fontId="15" fillId="2" borderId="45" xfId="0" applyNumberFormat="1" applyFont="1" applyFill="1" applyBorder="1" applyAlignment="1">
      <alignment horizontal="center" vertical="top"/>
    </xf>
    <xf numFmtId="49" fontId="15" fillId="2" borderId="45" xfId="0" applyNumberFormat="1" applyFont="1" applyFill="1" applyBorder="1" applyAlignment="1">
      <alignment horizontal="center" vertical="center"/>
    </xf>
    <xf numFmtId="49" fontId="15" fillId="2" borderId="46" xfId="0" applyNumberFormat="1" applyFont="1" applyFill="1" applyBorder="1" applyAlignment="1">
      <alignment horizontal="center" vertical="center"/>
    </xf>
    <xf numFmtId="0" fontId="49" fillId="2" borderId="45" xfId="0" applyFont="1" applyFill="1" applyBorder="1" applyAlignment="1">
      <alignment horizontal="center" vertical="center"/>
    </xf>
    <xf numFmtId="0" fontId="15" fillId="2" borderId="45" xfId="0" applyFont="1" applyFill="1" applyBorder="1" applyAlignment="1">
      <alignment horizontal="center" wrapText="1"/>
    </xf>
    <xf numFmtId="0" fontId="15" fillId="2" borderId="46" xfId="0" applyFont="1" applyFill="1" applyBorder="1" applyAlignment="1">
      <alignment horizontal="center" wrapText="1"/>
    </xf>
    <xf numFmtId="1" fontId="48" fillId="2" borderId="0" xfId="0" applyNumberFormat="1" applyFont="1" applyFill="1" applyBorder="1" applyAlignment="1">
      <alignment horizontal="center" vertical="center"/>
    </xf>
    <xf numFmtId="1" fontId="15" fillId="2" borderId="0" xfId="0" applyNumberFormat="1" applyFont="1" applyFill="1" applyBorder="1" applyAlignment="1">
      <alignment horizontal="center" vertical="center"/>
    </xf>
    <xf numFmtId="1" fontId="49" fillId="2" borderId="0" xfId="0" applyNumberFormat="1" applyFont="1" applyFill="1" applyBorder="1" applyAlignment="1">
      <alignment horizontal="center" vertical="center"/>
    </xf>
    <xf numFmtId="1" fontId="15" fillId="2" borderId="0" xfId="18" applyNumberFormat="1" applyFont="1" applyFill="1" applyBorder="1" applyAlignment="1" applyProtection="1">
      <alignment horizontal="center" wrapText="1"/>
    </xf>
    <xf numFmtId="4" fontId="15" fillId="2" borderId="45" xfId="0" applyNumberFormat="1" applyFont="1" applyFill="1" applyBorder="1" applyAlignment="1" applyProtection="1">
      <alignment horizontal="center" vertical="center"/>
      <protection locked="0"/>
    </xf>
    <xf numFmtId="167" fontId="15" fillId="2" borderId="45" xfId="19" applyNumberFormat="1" applyFont="1" applyFill="1" applyBorder="1" applyAlignment="1" applyProtection="1">
      <alignment horizontal="center"/>
      <protection locked="0"/>
    </xf>
    <xf numFmtId="167" fontId="15" fillId="2" borderId="46" xfId="19" applyNumberFormat="1" applyFont="1" applyFill="1" applyBorder="1" applyAlignment="1" applyProtection="1">
      <alignment horizontal="center"/>
      <protection locked="0"/>
    </xf>
    <xf numFmtId="0" fontId="10" fillId="2" borderId="59" xfId="0" applyFont="1" applyFill="1" applyBorder="1" applyAlignment="1">
      <alignment horizontal="center"/>
    </xf>
    <xf numFmtId="0" fontId="10" fillId="2" borderId="14" xfId="0" applyFont="1" applyFill="1" applyBorder="1" applyAlignment="1">
      <alignment horizontal="center"/>
    </xf>
    <xf numFmtId="0" fontId="10" fillId="2" borderId="56" xfId="0" applyFont="1" applyFill="1" applyBorder="1" applyAlignment="1">
      <alignment horizontal="center"/>
    </xf>
    <xf numFmtId="1" fontId="48" fillId="2" borderId="45" xfId="0" applyNumberFormat="1" applyFont="1" applyFill="1" applyBorder="1" applyAlignment="1">
      <alignment horizontal="center" vertical="center"/>
    </xf>
    <xf numFmtId="0" fontId="48" fillId="2" borderId="45" xfId="0" applyFont="1" applyFill="1" applyBorder="1" applyAlignment="1">
      <alignment horizontal="center" vertical="center"/>
    </xf>
    <xf numFmtId="44" fontId="15" fillId="2" borderId="45" xfId="2" applyFont="1" applyFill="1" applyBorder="1" applyAlignment="1" applyProtection="1">
      <alignment horizontal="center" vertical="top" wrapText="1"/>
      <protection locked="0"/>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42" xfId="0" applyFont="1" applyFill="1" applyBorder="1" applyAlignment="1">
      <alignment horizontal="center" vertical="center"/>
    </xf>
    <xf numFmtId="1" fontId="10" fillId="2" borderId="42" xfId="0" applyNumberFormat="1" applyFont="1" applyFill="1" applyBorder="1" applyAlignment="1">
      <alignment horizontal="center" vertical="center"/>
    </xf>
    <xf numFmtId="4" fontId="10" fillId="2" borderId="2" xfId="0" applyNumberFormat="1" applyFont="1" applyFill="1" applyBorder="1" applyAlignment="1">
      <alignment horizontal="center" vertical="center"/>
    </xf>
    <xf numFmtId="0" fontId="10" fillId="2" borderId="62" xfId="0" applyFont="1" applyFill="1" applyBorder="1" applyAlignment="1">
      <alignment horizontal="center" vertical="center" wrapText="1"/>
    </xf>
    <xf numFmtId="0" fontId="10" fillId="2" borderId="63" xfId="0" applyFont="1" applyFill="1" applyBorder="1" applyAlignment="1">
      <alignment horizontal="center" vertical="center"/>
    </xf>
    <xf numFmtId="0" fontId="10" fillId="2" borderId="64" xfId="0" applyFont="1" applyFill="1" applyBorder="1" applyAlignment="1">
      <alignment horizontal="center" vertical="center"/>
    </xf>
    <xf numFmtId="0" fontId="10" fillId="2" borderId="24" xfId="0" applyFont="1" applyFill="1" applyBorder="1" applyAlignment="1">
      <alignment horizontal="center" vertical="center"/>
    </xf>
    <xf numFmtId="1" fontId="10" fillId="2" borderId="24"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0" fontId="10" fillId="2" borderId="65" xfId="0" applyFont="1" applyFill="1" applyBorder="1" applyAlignment="1">
      <alignment horizontal="center" vertical="center" wrapText="1"/>
    </xf>
    <xf numFmtId="0" fontId="10" fillId="2" borderId="36" xfId="0" applyFont="1" applyFill="1" applyBorder="1" applyAlignment="1">
      <alignment horizontal="center"/>
    </xf>
    <xf numFmtId="0" fontId="10" fillId="2" borderId="50" xfId="0" applyFont="1" applyFill="1" applyBorder="1" applyAlignment="1">
      <alignment horizontal="center" vertical="center" wrapText="1"/>
    </xf>
    <xf numFmtId="0" fontId="15" fillId="2" borderId="0" xfId="0" applyFont="1" applyFill="1" applyBorder="1" applyAlignment="1">
      <alignment wrapText="1"/>
    </xf>
    <xf numFmtId="0" fontId="15" fillId="2" borderId="0" xfId="0" applyFont="1" applyFill="1" applyBorder="1" applyAlignment="1">
      <alignment vertical="top"/>
    </xf>
    <xf numFmtId="0" fontId="15" fillId="2" borderId="2" xfId="0" applyFont="1" applyFill="1" applyBorder="1"/>
    <xf numFmtId="0" fontId="17" fillId="2" borderId="45" xfId="0" applyFont="1" applyFill="1" applyBorder="1" applyAlignment="1">
      <alignment vertical="top"/>
    </xf>
    <xf numFmtId="0" fontId="14" fillId="2" borderId="45" xfId="0" applyFont="1" applyFill="1" applyBorder="1" applyAlignment="1">
      <alignment vertical="top"/>
    </xf>
    <xf numFmtId="0" fontId="18" fillId="2" borderId="45" xfId="0" applyFont="1" applyFill="1" applyBorder="1" applyAlignment="1">
      <alignment vertical="top"/>
    </xf>
    <xf numFmtId="0" fontId="14" fillId="2" borderId="45" xfId="0" applyFont="1" applyFill="1" applyBorder="1" applyAlignment="1">
      <alignment vertical="top" wrapText="1"/>
    </xf>
    <xf numFmtId="0" fontId="18" fillId="2" borderId="45" xfId="0" applyFont="1" applyFill="1" applyBorder="1"/>
    <xf numFmtId="0" fontId="14" fillId="0" borderId="45" xfId="0" applyFont="1" applyBorder="1" applyAlignment="1">
      <alignment vertical="top" wrapText="1"/>
    </xf>
    <xf numFmtId="0" fontId="14" fillId="2" borderId="45" xfId="0" applyFont="1" applyFill="1" applyBorder="1" applyAlignment="1">
      <alignment wrapText="1"/>
    </xf>
    <xf numFmtId="0" fontId="19" fillId="2" borderId="45" xfId="0" applyFont="1" applyFill="1" applyBorder="1" applyAlignment="1">
      <alignment wrapText="1"/>
    </xf>
    <xf numFmtId="0" fontId="18" fillId="2" borderId="45" xfId="0" applyFont="1" applyFill="1" applyBorder="1" applyAlignment="1">
      <alignment wrapText="1"/>
    </xf>
    <xf numFmtId="0" fontId="15" fillId="2" borderId="45" xfId="0" applyFont="1" applyFill="1" applyBorder="1"/>
    <xf numFmtId="0" fontId="19" fillId="2" borderId="36" xfId="0" applyFont="1" applyFill="1" applyBorder="1" applyAlignment="1">
      <alignment wrapText="1"/>
    </xf>
    <xf numFmtId="0" fontId="14" fillId="2" borderId="0" xfId="0" applyFont="1" applyFill="1" applyBorder="1" applyAlignment="1">
      <alignment horizontal="center" vertical="top"/>
    </xf>
    <xf numFmtId="0" fontId="18" fillId="2" borderId="0" xfId="0" applyFont="1" applyFill="1" applyBorder="1" applyAlignment="1">
      <alignment horizontal="center" vertical="top"/>
    </xf>
    <xf numFmtId="0" fontId="14" fillId="2" borderId="2" xfId="0" applyFont="1" applyFill="1" applyBorder="1" applyAlignment="1">
      <alignment horizontal="center" vertical="top"/>
    </xf>
    <xf numFmtId="0" fontId="14" fillId="2" borderId="45" xfId="0" applyFont="1" applyFill="1" applyBorder="1" applyAlignment="1">
      <alignment horizontal="center" vertical="top"/>
    </xf>
    <xf numFmtId="0" fontId="18" fillId="2" borderId="45" xfId="0" applyFont="1" applyFill="1" applyBorder="1" applyAlignment="1">
      <alignment horizontal="center" vertical="top"/>
    </xf>
    <xf numFmtId="0" fontId="15" fillId="2" borderId="45" xfId="0" applyFont="1" applyFill="1" applyBorder="1" applyAlignment="1">
      <alignment horizontal="center" vertical="top"/>
    </xf>
    <xf numFmtId="0" fontId="14" fillId="2" borderId="36" xfId="0" applyFont="1" applyFill="1" applyBorder="1" applyAlignment="1">
      <alignment horizontal="center" vertical="top"/>
    </xf>
    <xf numFmtId="44" fontId="14" fillId="2" borderId="0" xfId="2" applyFont="1" applyFill="1" applyBorder="1" applyAlignment="1">
      <alignment horizontal="center" vertical="top"/>
    </xf>
    <xf numFmtId="44" fontId="14" fillId="2" borderId="0" xfId="2" applyFont="1" applyFill="1" applyBorder="1" applyAlignment="1" applyProtection="1">
      <alignment horizontal="center" vertical="top"/>
      <protection locked="0"/>
    </xf>
    <xf numFmtId="44" fontId="14" fillId="2" borderId="0" xfId="2" applyNumberFormat="1" applyFont="1" applyFill="1" applyBorder="1" applyAlignment="1" applyProtection="1">
      <alignment horizontal="center" vertical="top"/>
      <protection locked="0"/>
    </xf>
    <xf numFmtId="44" fontId="18" fillId="2" borderId="0" xfId="2" applyFont="1" applyFill="1" applyBorder="1" applyAlignment="1" applyProtection="1">
      <alignment horizontal="center" vertical="top"/>
      <protection locked="0"/>
    </xf>
    <xf numFmtId="44" fontId="15" fillId="2" borderId="0" xfId="2" applyFont="1" applyFill="1" applyBorder="1" applyAlignment="1" applyProtection="1">
      <alignment horizontal="center" vertical="top"/>
      <protection locked="0"/>
    </xf>
    <xf numFmtId="44" fontId="14" fillId="2" borderId="2" xfId="2" applyFont="1" applyFill="1" applyBorder="1" applyAlignment="1" applyProtection="1">
      <alignment horizontal="center" vertical="top"/>
      <protection locked="0"/>
    </xf>
    <xf numFmtId="44" fontId="14" fillId="2" borderId="45" xfId="2" applyFont="1" applyFill="1" applyBorder="1" applyAlignment="1">
      <alignment horizontal="center"/>
    </xf>
    <xf numFmtId="44" fontId="14" fillId="2" borderId="45" xfId="2" applyFont="1" applyFill="1" applyBorder="1" applyAlignment="1">
      <alignment horizontal="center" vertical="top"/>
    </xf>
    <xf numFmtId="44" fontId="15" fillId="2" borderId="45" xfId="2" applyFont="1" applyFill="1" applyBorder="1" applyAlignment="1">
      <alignment horizontal="center" vertical="top"/>
    </xf>
    <xf numFmtId="44" fontId="14" fillId="2" borderId="36" xfId="2" applyFont="1" applyFill="1" applyBorder="1" applyAlignment="1">
      <alignment horizontal="center" vertical="top"/>
    </xf>
    <xf numFmtId="44" fontId="14" fillId="6" borderId="54" xfId="2" applyFont="1" applyFill="1" applyBorder="1" applyAlignment="1">
      <alignment horizontal="center"/>
    </xf>
    <xf numFmtId="44" fontId="10" fillId="6" borderId="47" xfId="2" applyFont="1" applyFill="1" applyBorder="1" applyAlignment="1">
      <alignment horizontal="center" vertical="center"/>
    </xf>
    <xf numFmtId="44" fontId="14" fillId="6" borderId="46" xfId="2" applyFont="1" applyFill="1" applyBorder="1" applyAlignment="1">
      <alignment horizontal="center"/>
    </xf>
    <xf numFmtId="0" fontId="15" fillId="2" borderId="45" xfId="4" applyFont="1" applyFill="1" applyBorder="1" applyAlignment="1">
      <alignment horizontal="center" wrapText="1"/>
    </xf>
    <xf numFmtId="0" fontId="15" fillId="2" borderId="45" xfId="4" applyFont="1" applyFill="1" applyBorder="1" applyAlignment="1">
      <alignment horizontal="center" vertical="top" wrapText="1"/>
    </xf>
    <xf numFmtId="0" fontId="15" fillId="2" borderId="45" xfId="4" applyFont="1" applyFill="1" applyBorder="1" applyAlignment="1">
      <alignment horizontal="center" vertical="center" wrapText="1"/>
    </xf>
    <xf numFmtId="0" fontId="14" fillId="2" borderId="0" xfId="0" applyFont="1" applyFill="1" applyBorder="1" applyAlignment="1">
      <alignment horizontal="center" vertical="center"/>
    </xf>
    <xf numFmtId="0" fontId="10" fillId="2" borderId="45" xfId="4" applyFont="1" applyFill="1" applyBorder="1"/>
    <xf numFmtId="0" fontId="15" fillId="2" borderId="45" xfId="4" applyFont="1" applyFill="1" applyBorder="1"/>
    <xf numFmtId="0" fontId="10" fillId="2" borderId="45" xfId="4" applyFont="1" applyFill="1" applyBorder="1" applyAlignment="1">
      <alignment wrapText="1"/>
    </xf>
    <xf numFmtId="0" fontId="22" fillId="2" borderId="45" xfId="0" applyFont="1" applyFill="1" applyBorder="1" applyAlignment="1">
      <alignment wrapText="1"/>
    </xf>
    <xf numFmtId="0" fontId="15" fillId="2" borderId="45" xfId="4" applyFont="1" applyFill="1" applyBorder="1" applyAlignment="1">
      <alignment wrapText="1"/>
    </xf>
    <xf numFmtId="0" fontId="10" fillId="0" borderId="45" xfId="0" applyFont="1" applyBorder="1" applyAlignment="1">
      <alignment horizontal="left" vertical="center" wrapText="1" indent="1"/>
    </xf>
    <xf numFmtId="0" fontId="15" fillId="0" borderId="45" xfId="0" applyFont="1" applyBorder="1" applyAlignment="1">
      <alignment horizontal="left" vertical="center" wrapText="1"/>
    </xf>
    <xf numFmtId="0" fontId="15" fillId="0" borderId="45" xfId="0" applyFont="1" applyBorder="1" applyAlignment="1">
      <alignment horizontal="left" vertical="top" wrapText="1"/>
    </xf>
    <xf numFmtId="0" fontId="10" fillId="2" borderId="45" xfId="4" applyFont="1" applyFill="1" applyBorder="1" applyAlignment="1">
      <alignment vertical="top" wrapText="1"/>
    </xf>
    <xf numFmtId="0" fontId="15" fillId="2" borderId="45" xfId="4" applyFont="1" applyFill="1" applyBorder="1" applyAlignment="1">
      <alignment horizontal="left" vertical="top" wrapText="1" indent="1"/>
    </xf>
    <xf numFmtId="0" fontId="20" fillId="2" borderId="0" xfId="0" applyFont="1" applyFill="1" applyBorder="1" applyAlignment="1">
      <alignment horizontal="center" vertical="center"/>
    </xf>
    <xf numFmtId="0" fontId="20" fillId="2" borderId="0" xfId="0" applyFont="1" applyFill="1" applyBorder="1" applyAlignment="1">
      <alignment horizontal="left" vertical="center"/>
    </xf>
    <xf numFmtId="0" fontId="15" fillId="2" borderId="0" xfId="4" applyFont="1" applyFill="1" applyBorder="1"/>
    <xf numFmtId="0" fontId="15" fillId="2" borderId="0" xfId="4" applyFont="1" applyFill="1" applyBorder="1" applyAlignment="1">
      <alignment wrapText="1"/>
    </xf>
    <xf numFmtId="0" fontId="15" fillId="0" borderId="0" xfId="0" applyFont="1" applyBorder="1" applyAlignment="1">
      <alignment horizontal="center" vertical="center"/>
    </xf>
    <xf numFmtId="0" fontId="15" fillId="0" borderId="0" xfId="0" applyFont="1" applyBorder="1" applyAlignment="1">
      <alignment horizontal="center" vertical="top"/>
    </xf>
    <xf numFmtId="0" fontId="15" fillId="2" borderId="0" xfId="4" applyFont="1" applyFill="1" applyBorder="1" applyAlignment="1">
      <alignment vertical="top" wrapText="1"/>
    </xf>
    <xf numFmtId="0" fontId="10" fillId="2" borderId="45" xfId="4" applyFont="1" applyFill="1" applyBorder="1" applyAlignment="1">
      <alignment horizontal="center" wrapText="1"/>
    </xf>
    <xf numFmtId="0" fontId="10" fillId="2" borderId="45" xfId="4" applyFont="1" applyFill="1" applyBorder="1" applyAlignment="1">
      <alignment horizontal="center" vertical="top" wrapText="1"/>
    </xf>
    <xf numFmtId="44" fontId="15" fillId="2" borderId="5" xfId="2" applyFont="1" applyFill="1" applyBorder="1" applyAlignment="1">
      <alignment wrapText="1"/>
    </xf>
    <xf numFmtId="44" fontId="15" fillId="2" borderId="5" xfId="2" applyFont="1" applyFill="1" applyBorder="1" applyAlignment="1">
      <alignment vertical="center" wrapText="1"/>
    </xf>
    <xf numFmtId="44" fontId="15" fillId="2" borderId="5" xfId="2" applyFont="1" applyFill="1" applyBorder="1" applyAlignment="1">
      <alignment vertical="top" wrapText="1"/>
    </xf>
    <xf numFmtId="44" fontId="15" fillId="2" borderId="45" xfId="2" applyFont="1" applyFill="1" applyBorder="1" applyAlignment="1" applyProtection="1">
      <alignment wrapText="1"/>
      <protection locked="0"/>
    </xf>
    <xf numFmtId="0" fontId="15" fillId="2" borderId="45" xfId="4" applyFont="1" applyFill="1" applyBorder="1" applyAlignment="1" applyProtection="1">
      <alignment wrapText="1"/>
      <protection locked="0"/>
    </xf>
    <xf numFmtId="0" fontId="15" fillId="2" borderId="45" xfId="4" applyFont="1" applyFill="1" applyBorder="1" applyAlignment="1" applyProtection="1">
      <alignment vertical="top" wrapText="1"/>
      <protection locked="0"/>
    </xf>
    <xf numFmtId="44" fontId="15" fillId="2" borderId="45" xfId="2" applyFont="1" applyFill="1" applyBorder="1" applyAlignment="1" applyProtection="1">
      <alignment vertical="center" wrapText="1"/>
      <protection locked="0"/>
    </xf>
    <xf numFmtId="44" fontId="15" fillId="2" borderId="45" xfId="2" applyFont="1" applyFill="1" applyBorder="1" applyAlignment="1" applyProtection="1">
      <alignment vertical="top" wrapText="1"/>
      <protection locked="0"/>
    </xf>
    <xf numFmtId="0" fontId="10" fillId="2" borderId="8" xfId="0" applyFont="1" applyFill="1" applyBorder="1" applyAlignment="1">
      <alignment horizontal="center" vertical="center"/>
    </xf>
    <xf numFmtId="0" fontId="10" fillId="2" borderId="38" xfId="0" applyFont="1" applyFill="1" applyBorder="1" applyAlignment="1">
      <alignment horizontal="center" vertical="center" wrapText="1"/>
    </xf>
    <xf numFmtId="0" fontId="10" fillId="2" borderId="41" xfId="0" applyFont="1" applyFill="1" applyBorder="1" applyAlignment="1">
      <alignment vertical="center"/>
    </xf>
    <xf numFmtId="0" fontId="10" fillId="2" borderId="40" xfId="0" applyFont="1" applyFill="1" applyBorder="1" applyAlignment="1">
      <alignment horizontal="center" vertical="center"/>
    </xf>
    <xf numFmtId="4" fontId="10" fillId="2" borderId="8" xfId="0" applyNumberFormat="1" applyFont="1" applyFill="1" applyBorder="1" applyAlignment="1" applyProtection="1">
      <alignment horizontal="center" vertical="center"/>
      <protection locked="0"/>
    </xf>
    <xf numFmtId="4" fontId="10" fillId="2" borderId="39" xfId="0" applyNumberFormat="1" applyFont="1" applyFill="1" applyBorder="1" applyAlignment="1" applyProtection="1">
      <alignment horizontal="center" vertical="center"/>
      <protection locked="0"/>
    </xf>
    <xf numFmtId="0" fontId="20" fillId="6" borderId="38" xfId="0" applyFont="1" applyFill="1" applyBorder="1" applyAlignment="1">
      <alignment horizontal="center" vertical="center" wrapText="1"/>
    </xf>
    <xf numFmtId="44" fontId="15" fillId="6" borderId="38" xfId="0" applyNumberFormat="1" applyFont="1" applyFill="1" applyBorder="1" applyAlignment="1" applyProtection="1">
      <alignment horizontal="right"/>
      <protection locked="0"/>
    </xf>
    <xf numFmtId="0" fontId="15" fillId="6" borderId="38" xfId="0" applyFont="1" applyFill="1" applyBorder="1" applyAlignment="1">
      <alignment horizontal="center"/>
    </xf>
    <xf numFmtId="0" fontId="15" fillId="2" borderId="49" xfId="0" applyFont="1" applyFill="1" applyBorder="1" applyAlignment="1">
      <alignment horizontal="center"/>
    </xf>
    <xf numFmtId="0" fontId="10" fillId="6" borderId="53" xfId="0" applyFont="1" applyFill="1" applyBorder="1" applyAlignment="1">
      <alignment horizontal="center" vertical="top"/>
    </xf>
    <xf numFmtId="0" fontId="15" fillId="6" borderId="8" xfId="0" applyFont="1" applyFill="1" applyBorder="1" applyAlignment="1">
      <alignment horizontal="center"/>
    </xf>
    <xf numFmtId="0" fontId="10" fillId="2" borderId="48" xfId="0" applyFont="1" applyFill="1" applyBorder="1" applyAlignment="1">
      <alignment horizontal="center" wrapText="1"/>
    </xf>
    <xf numFmtId="0" fontId="10" fillId="6" borderId="48" xfId="0" applyFont="1" applyFill="1" applyBorder="1" applyAlignment="1">
      <alignment horizontal="center" vertical="top"/>
    </xf>
    <xf numFmtId="0" fontId="18" fillId="2" borderId="45" xfId="0" applyFont="1" applyFill="1" applyBorder="1" applyAlignment="1">
      <alignment vertical="top" wrapText="1"/>
    </xf>
    <xf numFmtId="0" fontId="10" fillId="2" borderId="45" xfId="0" applyFont="1" applyFill="1" applyBorder="1" applyAlignment="1">
      <alignment horizontal="left" vertical="top" wrapText="1"/>
    </xf>
    <xf numFmtId="0" fontId="20" fillId="2" borderId="45" xfId="0" applyFont="1" applyFill="1" applyBorder="1" applyAlignment="1">
      <alignment horizontal="left" vertical="top" wrapText="1"/>
    </xf>
    <xf numFmtId="0" fontId="21" fillId="6" borderId="53" xfId="0" applyFont="1" applyFill="1" applyBorder="1" applyAlignment="1">
      <alignment horizontal="left" vertical="top" wrapText="1"/>
    </xf>
    <xf numFmtId="0" fontId="21" fillId="2" borderId="45" xfId="0" applyFont="1" applyFill="1" applyBorder="1" applyAlignment="1">
      <alignment horizontal="justify" wrapText="1"/>
    </xf>
    <xf numFmtId="0" fontId="10" fillId="2" borderId="48" xfId="0" applyFont="1" applyFill="1" applyBorder="1" applyAlignment="1">
      <alignment horizontal="center" vertical="center"/>
    </xf>
    <xf numFmtId="49" fontId="14" fillId="2" borderId="0" xfId="0" applyNumberFormat="1" applyFont="1" applyFill="1" applyBorder="1" applyAlignment="1">
      <alignment horizontal="center" vertical="center"/>
    </xf>
    <xf numFmtId="49" fontId="18" fillId="2" borderId="0" xfId="0" applyNumberFormat="1" applyFont="1" applyFill="1" applyBorder="1" applyAlignment="1">
      <alignment horizontal="center" vertical="center" wrapText="1"/>
    </xf>
    <xf numFmtId="49" fontId="18" fillId="2" borderId="0" xfId="0" applyNumberFormat="1" applyFont="1" applyFill="1" applyBorder="1" applyAlignment="1">
      <alignment horizontal="center" vertical="top" wrapText="1"/>
    </xf>
    <xf numFmtId="49" fontId="14" fillId="2" borderId="0" xfId="0" applyNumberFormat="1" applyFont="1" applyFill="1" applyBorder="1" applyAlignment="1">
      <alignment horizontal="center" vertical="top"/>
    </xf>
    <xf numFmtId="49" fontId="14" fillId="2" borderId="0" xfId="0" applyNumberFormat="1" applyFont="1" applyFill="1" applyBorder="1" applyAlignment="1">
      <alignment horizontal="center" vertical="top" wrapText="1"/>
    </xf>
    <xf numFmtId="0" fontId="21" fillId="6" borderId="48" xfId="0" applyFont="1" applyFill="1" applyBorder="1" applyAlignment="1">
      <alignment horizontal="center" vertical="top" wrapText="1"/>
    </xf>
    <xf numFmtId="3" fontId="10" fillId="6" borderId="53" xfId="0" applyNumberFormat="1" applyFont="1" applyFill="1" applyBorder="1" applyAlignment="1">
      <alignment horizontal="center" vertical="top"/>
    </xf>
    <xf numFmtId="3" fontId="15" fillId="6" borderId="8" xfId="0" applyNumberFormat="1" applyFont="1" applyFill="1" applyBorder="1" applyAlignment="1">
      <alignment horizontal="center"/>
    </xf>
    <xf numFmtId="4" fontId="10" fillId="2" borderId="48" xfId="0" applyNumberFormat="1" applyFont="1" applyFill="1" applyBorder="1" applyAlignment="1" applyProtection="1">
      <alignment horizontal="center"/>
      <protection locked="0"/>
    </xf>
    <xf numFmtId="4" fontId="15" fillId="2" borderId="0" xfId="0" applyNumberFormat="1" applyFont="1" applyFill="1" applyBorder="1" applyAlignment="1" applyProtection="1">
      <alignment horizontal="right" vertical="top"/>
      <protection locked="0"/>
    </xf>
    <xf numFmtId="44" fontId="15" fillId="2" borderId="0" xfId="0" applyNumberFormat="1" applyFont="1" applyFill="1" applyBorder="1" applyAlignment="1" applyProtection="1">
      <alignment horizontal="right" vertical="top"/>
      <protection locked="0"/>
    </xf>
    <xf numFmtId="44" fontId="10" fillId="6" borderId="48" xfId="0" applyNumberFormat="1" applyFont="1" applyFill="1" applyBorder="1" applyAlignment="1" applyProtection="1">
      <alignment horizontal="right" vertical="top"/>
      <protection locked="0"/>
    </xf>
    <xf numFmtId="44" fontId="15" fillId="2" borderId="0" xfId="0" applyNumberFormat="1" applyFont="1" applyFill="1" applyBorder="1" applyAlignment="1" applyProtection="1">
      <alignment horizontal="right"/>
      <protection locked="0"/>
    </xf>
    <xf numFmtId="44" fontId="15" fillId="2" borderId="45" xfId="0" applyNumberFormat="1" applyFont="1" applyFill="1" applyBorder="1" applyAlignment="1" applyProtection="1">
      <alignment horizontal="right" vertical="top"/>
      <protection locked="0"/>
    </xf>
    <xf numFmtId="44" fontId="10" fillId="6" borderId="47" xfId="0" applyNumberFormat="1" applyFont="1" applyFill="1" applyBorder="1" applyAlignment="1" applyProtection="1">
      <alignment horizontal="right" vertical="top"/>
      <protection locked="0"/>
    </xf>
    <xf numFmtId="44" fontId="15" fillId="2" borderId="45" xfId="0" applyNumberFormat="1" applyFont="1" applyFill="1" applyBorder="1" applyAlignment="1" applyProtection="1">
      <alignment horizontal="right"/>
      <protection locked="0"/>
    </xf>
    <xf numFmtId="44" fontId="10" fillId="6" borderId="8" xfId="0" applyNumberFormat="1" applyFont="1" applyFill="1" applyBorder="1" applyAlignment="1" applyProtection="1">
      <alignment horizontal="right"/>
      <protection locked="0"/>
    </xf>
    <xf numFmtId="0" fontId="21" fillId="6" borderId="8" xfId="0" applyFont="1" applyFill="1" applyBorder="1" applyAlignment="1">
      <alignment horizontal="justify" wrapText="1"/>
    </xf>
    <xf numFmtId="0" fontId="10" fillId="6" borderId="37" xfId="0" applyFont="1" applyFill="1" applyBorder="1" applyAlignment="1">
      <alignment horizontal="center" vertical="center"/>
    </xf>
    <xf numFmtId="0" fontId="10" fillId="6" borderId="38" xfId="0" applyFont="1" applyFill="1" applyBorder="1" applyAlignment="1">
      <alignment horizontal="center" vertical="center"/>
    </xf>
    <xf numFmtId="0" fontId="10" fillId="6" borderId="39" xfId="0" applyFont="1" applyFill="1" applyBorder="1" applyAlignment="1">
      <alignment horizontal="center" vertical="center"/>
    </xf>
    <xf numFmtId="0" fontId="24" fillId="6" borderId="8" xfId="8" applyFont="1" applyFill="1" applyBorder="1" applyAlignment="1" applyProtection="1">
      <alignment horizontal="center" vertical="center"/>
    </xf>
    <xf numFmtId="1" fontId="24" fillId="6" borderId="38" xfId="9" applyFont="1" applyFill="1" applyBorder="1" applyAlignment="1" applyProtection="1">
      <alignment horizontal="left" vertical="center"/>
    </xf>
    <xf numFmtId="0" fontId="24" fillId="6" borderId="38" xfId="8" applyFont="1" applyFill="1" applyBorder="1" applyAlignment="1" applyProtection="1">
      <alignment horizontal="center" vertical="center"/>
    </xf>
    <xf numFmtId="167" fontId="24" fillId="6" borderId="8" xfId="10" applyNumberFormat="1" applyFont="1" applyFill="1" applyBorder="1" applyAlignment="1" applyProtection="1">
      <alignment horizontal="center" vertical="center"/>
      <protection locked="0"/>
    </xf>
    <xf numFmtId="44" fontId="24" fillId="6" borderId="8" xfId="0" applyNumberFormat="1" applyFont="1" applyFill="1" applyBorder="1" applyAlignment="1" applyProtection="1">
      <alignment horizontal="center"/>
      <protection locked="0"/>
    </xf>
    <xf numFmtId="44" fontId="36" fillId="6" borderId="8" xfId="11" applyNumberFormat="1" applyFont="1" applyFill="1" applyBorder="1" applyAlignment="1">
      <alignment vertical="center"/>
    </xf>
    <xf numFmtId="44" fontId="37" fillId="6" borderId="8" xfId="0" applyNumberFormat="1" applyFont="1" applyFill="1" applyBorder="1" applyAlignment="1" applyProtection="1">
      <alignment horizontal="center"/>
      <protection locked="0"/>
    </xf>
    <xf numFmtId="166" fontId="35" fillId="6" borderId="38" xfId="12" applyNumberFormat="1" applyFont="1" applyFill="1" applyBorder="1" applyAlignment="1" applyProtection="1">
      <alignment horizontal="left" vertical="center" wrapText="1"/>
    </xf>
    <xf numFmtId="166" fontId="35" fillId="6" borderId="38" xfId="8" applyNumberFormat="1" applyFont="1" applyFill="1" applyBorder="1" applyAlignment="1" applyProtection="1">
      <alignment horizontal="center" vertical="center"/>
    </xf>
    <xf numFmtId="167" fontId="35" fillId="6" borderId="8" xfId="10" applyNumberFormat="1" applyFont="1" applyFill="1" applyBorder="1" applyAlignment="1" applyProtection="1">
      <alignment horizontal="center" vertical="center"/>
      <protection locked="0"/>
    </xf>
    <xf numFmtId="44" fontId="24" fillId="2" borderId="45" xfId="0" applyNumberFormat="1" applyFont="1" applyFill="1" applyBorder="1" applyAlignment="1" applyProtection="1">
      <alignment horizontal="center"/>
      <protection locked="0"/>
    </xf>
    <xf numFmtId="166" fontId="24" fillId="6" borderId="8" xfId="8" applyNumberFormat="1" applyFont="1" applyFill="1" applyBorder="1" applyAlignment="1" applyProtection="1">
      <alignment horizontal="center" vertical="center"/>
    </xf>
    <xf numFmtId="166" fontId="24" fillId="6" borderId="38" xfId="12" applyNumberFormat="1" applyFont="1" applyFill="1" applyBorder="1" applyAlignment="1" applyProtection="1">
      <alignment horizontal="left" vertical="center" wrapText="1"/>
    </xf>
    <xf numFmtId="166" fontId="27" fillId="6" borderId="8" xfId="8" applyNumberFormat="1" applyFont="1" applyFill="1" applyBorder="1" applyAlignment="1" applyProtection="1">
      <alignment horizontal="center" vertical="center"/>
    </xf>
    <xf numFmtId="166" fontId="27" fillId="6" borderId="38" xfId="8" applyNumberFormat="1" applyFont="1" applyFill="1" applyBorder="1" applyAlignment="1" applyProtection="1">
      <alignment horizontal="center" vertical="center"/>
    </xf>
    <xf numFmtId="167" fontId="27" fillId="6" borderId="8" xfId="0" applyNumberFormat="1" applyFont="1" applyFill="1" applyBorder="1" applyAlignment="1" applyProtection="1">
      <alignment horizontal="center"/>
      <protection locked="0"/>
    </xf>
    <xf numFmtId="166" fontId="45" fillId="6" borderId="8" xfId="8" applyNumberFormat="1" applyFont="1" applyFill="1" applyBorder="1" applyAlignment="1" applyProtection="1">
      <alignment horizontal="center" vertical="center"/>
    </xf>
    <xf numFmtId="166" fontId="27" fillId="6" borderId="38" xfId="12" applyNumberFormat="1" applyFont="1" applyFill="1" applyBorder="1" applyAlignment="1" applyProtection="1">
      <alignment horizontal="left" vertical="center" wrapText="1"/>
    </xf>
    <xf numFmtId="44" fontId="46" fillId="6" borderId="8" xfId="13" applyNumberFormat="1" applyFont="1" applyFill="1" applyBorder="1" applyAlignment="1">
      <alignment vertical="center"/>
    </xf>
    <xf numFmtId="166" fontId="37" fillId="6" borderId="8" xfId="8" applyNumberFormat="1" applyFont="1" applyFill="1" applyBorder="1" applyAlignment="1" applyProtection="1">
      <alignment horizontal="center" vertical="center"/>
    </xf>
    <xf numFmtId="44" fontId="35" fillId="6" borderId="8" xfId="0" applyNumberFormat="1" applyFont="1" applyFill="1" applyBorder="1" applyAlignment="1" applyProtection="1">
      <alignment horizontal="center"/>
      <protection locked="0"/>
    </xf>
  </cellXfs>
  <cellStyles count="20">
    <cellStyle name="Comma" xfId="1" builtinId="3"/>
    <cellStyle name="Comma 2 7 7" xfId="19" xr:uid="{A4C2BDA2-927B-4EE1-A1EA-5526E939B6E7}"/>
    <cellStyle name="Comma_5.1.2 Activity Schedule" xfId="18" xr:uid="{E087198A-8E12-40C6-8918-E642E3CD2293}"/>
    <cellStyle name="Currency" xfId="2" builtinId="4"/>
    <cellStyle name="Hyperlink" xfId="15" builtinId="8"/>
    <cellStyle name="Normal" xfId="0" builtinId="0"/>
    <cellStyle name="Normal 10" xfId="13" xr:uid="{8F60FAA2-A9A4-42DD-8924-FB1B4AD81120}"/>
    <cellStyle name="Normal 14" xfId="6" xr:uid="{F4AF23A2-6186-4D75-A5E3-DC102E7036B1}"/>
    <cellStyle name="Normal 2 2" xfId="3" xr:uid="{885FDE41-58F3-4025-91EF-F6FEE282346B}"/>
    <cellStyle name="Normal 2 2 15" xfId="17" xr:uid="{3B5A6A91-3EBB-4E6C-8765-3824BE97DCE9}"/>
    <cellStyle name="Normal 3" xfId="10" xr:uid="{51E7316D-6064-48BF-9D2C-E0D613FDE642}"/>
    <cellStyle name="Normal 4" xfId="7" xr:uid="{80C5DEF1-1FF2-4475-8E4E-F700D50523B4}"/>
    <cellStyle name="Normal 6" xfId="4" xr:uid="{76162E2D-8F4C-49C0-8BEF-F685610C8F19}"/>
    <cellStyle name="Normal 9" xfId="11" xr:uid="{47AEFD75-0E2E-4474-A544-A175217E6DB2}"/>
    <cellStyle name="Normal_BILL2F~1" xfId="16" xr:uid="{B6D84F2B-DF90-41B9-B79B-AAD0840B2EBA}"/>
    <cellStyle name="Normal_C1-b" xfId="9" xr:uid="{0CB233B8-AE84-4746-B20C-442C87A6DC32}"/>
    <cellStyle name="Normal_C2-b" xfId="5" xr:uid="{8D029A74-F141-4DED-BA60-1FF98769AD5F}"/>
    <cellStyle name="Normal_C3-a" xfId="8" xr:uid="{31D13A0E-DB1D-4712-8931-3CCAFDD45F84}"/>
    <cellStyle name="Normal_C4" xfId="12" xr:uid="{472513E5-E01B-4A06-BBA6-9EB005646BDA}"/>
    <cellStyle name="Percent"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43554</xdr:colOff>
      <xdr:row>0</xdr:row>
      <xdr:rowOff>67163</xdr:rowOff>
    </xdr:from>
    <xdr:to>
      <xdr:col>1</xdr:col>
      <xdr:colOff>1764567</xdr:colOff>
      <xdr:row>3</xdr:row>
      <xdr:rowOff>42741</xdr:rowOff>
    </xdr:to>
    <xdr:pic>
      <xdr:nvPicPr>
        <xdr:cNvPr id="4" name="Picture 3">
          <a:extLst>
            <a:ext uri="{FF2B5EF4-FFF2-40B4-BE49-F238E27FC236}">
              <a16:creationId xmlns:a16="http://schemas.microsoft.com/office/drawing/2014/main" id="{9D2D4209-B79D-422C-250A-191E3427A567}"/>
            </a:ext>
          </a:extLst>
        </xdr:cNvPr>
        <xdr:cNvPicPr>
          <a:picLocks noChangeAspect="1"/>
        </xdr:cNvPicPr>
      </xdr:nvPicPr>
      <xdr:blipFill>
        <a:blip xmlns:r="http://schemas.openxmlformats.org/officeDocument/2006/relationships" r:embed="rId1"/>
        <a:stretch>
          <a:fillRect/>
        </a:stretch>
      </xdr:blipFill>
      <xdr:spPr>
        <a:xfrm>
          <a:off x="43554" y="67163"/>
          <a:ext cx="1769859" cy="6288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31750</xdr:colOff>
      <xdr:row>0</xdr:row>
      <xdr:rowOff>25400</xdr:rowOff>
    </xdr:from>
    <xdr:to>
      <xdr:col>1</xdr:col>
      <xdr:colOff>958850</xdr:colOff>
      <xdr:row>3</xdr:row>
      <xdr:rowOff>82549</xdr:rowOff>
    </xdr:to>
    <xdr:pic>
      <xdr:nvPicPr>
        <xdr:cNvPr id="3" name="Picture 2">
          <a:extLst>
            <a:ext uri="{FF2B5EF4-FFF2-40B4-BE49-F238E27FC236}">
              <a16:creationId xmlns:a16="http://schemas.microsoft.com/office/drawing/2014/main" id="{2CD9DBA8-96A1-4E21-8F4B-DE3D04EFDBFC}"/>
            </a:ext>
          </a:extLst>
        </xdr:cNvPr>
        <xdr:cNvPicPr>
          <a:picLocks noChangeAspect="1"/>
        </xdr:cNvPicPr>
      </xdr:nvPicPr>
      <xdr:blipFill>
        <a:blip xmlns:r="http://schemas.openxmlformats.org/officeDocument/2006/relationships" r:embed="rId1"/>
        <a:stretch>
          <a:fillRect/>
        </a:stretch>
      </xdr:blipFill>
      <xdr:spPr>
        <a:xfrm>
          <a:off x="31750" y="25400"/>
          <a:ext cx="1536700" cy="6349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31750</xdr:colOff>
      <xdr:row>0</xdr:row>
      <xdr:rowOff>25400</xdr:rowOff>
    </xdr:from>
    <xdr:to>
      <xdr:col>1</xdr:col>
      <xdr:colOff>400050</xdr:colOff>
      <xdr:row>3</xdr:row>
      <xdr:rowOff>107949</xdr:rowOff>
    </xdr:to>
    <xdr:pic>
      <xdr:nvPicPr>
        <xdr:cNvPr id="3" name="Picture 2">
          <a:extLst>
            <a:ext uri="{FF2B5EF4-FFF2-40B4-BE49-F238E27FC236}">
              <a16:creationId xmlns:a16="http://schemas.microsoft.com/office/drawing/2014/main" id="{4C3A0E49-0239-4D5F-8EBB-8015A2CBFA5B}"/>
            </a:ext>
          </a:extLst>
        </xdr:cNvPr>
        <xdr:cNvPicPr>
          <a:picLocks noChangeAspect="1"/>
        </xdr:cNvPicPr>
      </xdr:nvPicPr>
      <xdr:blipFill>
        <a:blip xmlns:r="http://schemas.openxmlformats.org/officeDocument/2006/relationships" r:embed="rId1"/>
        <a:stretch>
          <a:fillRect/>
        </a:stretch>
      </xdr:blipFill>
      <xdr:spPr>
        <a:xfrm>
          <a:off x="31750" y="25400"/>
          <a:ext cx="977900" cy="6603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31750</xdr:colOff>
      <xdr:row>0</xdr:row>
      <xdr:rowOff>25400</xdr:rowOff>
    </xdr:from>
    <xdr:to>
      <xdr:col>1</xdr:col>
      <xdr:colOff>1298222</xdr:colOff>
      <xdr:row>3</xdr:row>
      <xdr:rowOff>133349</xdr:rowOff>
    </xdr:to>
    <xdr:pic>
      <xdr:nvPicPr>
        <xdr:cNvPr id="2" name="Picture 1">
          <a:extLst>
            <a:ext uri="{FF2B5EF4-FFF2-40B4-BE49-F238E27FC236}">
              <a16:creationId xmlns:a16="http://schemas.microsoft.com/office/drawing/2014/main" id="{1418F119-3A82-4C85-A647-DEF98C21513C}"/>
            </a:ext>
          </a:extLst>
        </xdr:cNvPr>
        <xdr:cNvPicPr>
          <a:picLocks noChangeAspect="1"/>
        </xdr:cNvPicPr>
      </xdr:nvPicPr>
      <xdr:blipFill>
        <a:blip xmlns:r="http://schemas.openxmlformats.org/officeDocument/2006/relationships" r:embed="rId1"/>
        <a:stretch>
          <a:fillRect/>
        </a:stretch>
      </xdr:blipFill>
      <xdr:spPr>
        <a:xfrm>
          <a:off x="31750" y="25400"/>
          <a:ext cx="1876072" cy="6857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31750</xdr:colOff>
      <xdr:row>0</xdr:row>
      <xdr:rowOff>25400</xdr:rowOff>
    </xdr:from>
    <xdr:to>
      <xdr:col>1</xdr:col>
      <xdr:colOff>1298222</xdr:colOff>
      <xdr:row>3</xdr:row>
      <xdr:rowOff>133349</xdr:rowOff>
    </xdr:to>
    <xdr:pic>
      <xdr:nvPicPr>
        <xdr:cNvPr id="4" name="Picture 3">
          <a:extLst>
            <a:ext uri="{FF2B5EF4-FFF2-40B4-BE49-F238E27FC236}">
              <a16:creationId xmlns:a16="http://schemas.microsoft.com/office/drawing/2014/main" id="{05ABF83A-94C8-437D-A2BE-CBD7BD293AAC}"/>
            </a:ext>
          </a:extLst>
        </xdr:cNvPr>
        <xdr:cNvPicPr>
          <a:picLocks noChangeAspect="1"/>
        </xdr:cNvPicPr>
      </xdr:nvPicPr>
      <xdr:blipFill>
        <a:blip xmlns:r="http://schemas.openxmlformats.org/officeDocument/2006/relationships" r:embed="rId1"/>
        <a:stretch>
          <a:fillRect/>
        </a:stretch>
      </xdr:blipFill>
      <xdr:spPr>
        <a:xfrm>
          <a:off x="31750" y="25400"/>
          <a:ext cx="1873250" cy="6865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427934</xdr:colOff>
      <xdr:row>0</xdr:row>
      <xdr:rowOff>62120</xdr:rowOff>
    </xdr:from>
    <xdr:to>
      <xdr:col>5</xdr:col>
      <xdr:colOff>1166466</xdr:colOff>
      <xdr:row>2</xdr:row>
      <xdr:rowOff>165651</xdr:rowOff>
    </xdr:to>
    <xdr:pic>
      <xdr:nvPicPr>
        <xdr:cNvPr id="3" name="image1.jpeg">
          <a:extLst>
            <a:ext uri="{FF2B5EF4-FFF2-40B4-BE49-F238E27FC236}">
              <a16:creationId xmlns:a16="http://schemas.microsoft.com/office/drawing/2014/main" id="{90F1CAAD-F2FF-433D-9373-DCDDA58734BA}"/>
            </a:ext>
          </a:extLst>
        </xdr:cNvPr>
        <xdr:cNvPicPr>
          <a:picLocks noChangeAspect="1"/>
        </xdr:cNvPicPr>
      </xdr:nvPicPr>
      <xdr:blipFill>
        <a:blip xmlns:r="http://schemas.openxmlformats.org/officeDocument/2006/relationships" r:embed="rId1" cstate="print"/>
        <a:stretch>
          <a:fillRect/>
        </a:stretch>
      </xdr:blipFill>
      <xdr:spPr>
        <a:xfrm>
          <a:off x="6370706" y="62120"/>
          <a:ext cx="1725543" cy="503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137585</xdr:colOff>
      <xdr:row>1</xdr:row>
      <xdr:rowOff>0</xdr:rowOff>
    </xdr:from>
    <xdr:to>
      <xdr:col>0</xdr:col>
      <xdr:colOff>1524000</xdr:colOff>
      <xdr:row>2</xdr:row>
      <xdr:rowOff>285750</xdr:rowOff>
    </xdr:to>
    <xdr:pic>
      <xdr:nvPicPr>
        <xdr:cNvPr id="2" name="Picture 1">
          <a:extLst>
            <a:ext uri="{FF2B5EF4-FFF2-40B4-BE49-F238E27FC236}">
              <a16:creationId xmlns:a16="http://schemas.microsoft.com/office/drawing/2014/main" id="{A392A24F-A757-BF42-8CCD-B1B9093612F4}"/>
            </a:ext>
          </a:extLst>
        </xdr:cNvPr>
        <xdr:cNvPicPr>
          <a:picLocks noChangeAspect="1"/>
        </xdr:cNvPicPr>
      </xdr:nvPicPr>
      <xdr:blipFill>
        <a:blip xmlns:r="http://schemas.openxmlformats.org/officeDocument/2006/relationships" r:embed="rId1"/>
        <a:stretch>
          <a:fillRect/>
        </a:stretch>
      </xdr:blipFill>
      <xdr:spPr>
        <a:xfrm>
          <a:off x="137585" y="201083"/>
          <a:ext cx="1386415" cy="4868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837733</xdr:colOff>
      <xdr:row>1</xdr:row>
      <xdr:rowOff>91569</xdr:rowOff>
    </xdr:from>
    <xdr:to>
      <xdr:col>6</xdr:col>
      <xdr:colOff>3096465</xdr:colOff>
      <xdr:row>5</xdr:row>
      <xdr:rowOff>143359</xdr:rowOff>
    </xdr:to>
    <xdr:pic>
      <xdr:nvPicPr>
        <xdr:cNvPr id="3" name="Picture 2">
          <a:extLst>
            <a:ext uri="{FF2B5EF4-FFF2-40B4-BE49-F238E27FC236}">
              <a16:creationId xmlns:a16="http://schemas.microsoft.com/office/drawing/2014/main" id="{3E30171F-3092-4390-A370-8BBB148B0C36}"/>
            </a:ext>
          </a:extLst>
        </xdr:cNvPr>
        <xdr:cNvPicPr>
          <a:picLocks noChangeAspect="1"/>
        </xdr:cNvPicPr>
      </xdr:nvPicPr>
      <xdr:blipFill>
        <a:blip xmlns:r="http://schemas.openxmlformats.org/officeDocument/2006/relationships" r:embed="rId1"/>
        <a:stretch>
          <a:fillRect/>
        </a:stretch>
      </xdr:blipFill>
      <xdr:spPr>
        <a:xfrm>
          <a:off x="4482081" y="291732"/>
          <a:ext cx="2258732" cy="8524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59267</xdr:colOff>
      <xdr:row>0</xdr:row>
      <xdr:rowOff>76200</xdr:rowOff>
    </xdr:from>
    <xdr:to>
      <xdr:col>1</xdr:col>
      <xdr:colOff>1212851</xdr:colOff>
      <xdr:row>3</xdr:row>
      <xdr:rowOff>129117</xdr:rowOff>
    </xdr:to>
    <xdr:pic>
      <xdr:nvPicPr>
        <xdr:cNvPr id="2" name="Picture 1">
          <a:extLst>
            <a:ext uri="{FF2B5EF4-FFF2-40B4-BE49-F238E27FC236}">
              <a16:creationId xmlns:a16="http://schemas.microsoft.com/office/drawing/2014/main" id="{C957C722-BE2F-480B-AE33-0326B34CA481}"/>
            </a:ext>
          </a:extLst>
        </xdr:cNvPr>
        <xdr:cNvPicPr>
          <a:picLocks noChangeAspect="1"/>
        </xdr:cNvPicPr>
      </xdr:nvPicPr>
      <xdr:blipFill>
        <a:blip xmlns:r="http://schemas.openxmlformats.org/officeDocument/2006/relationships" r:embed="rId1"/>
        <a:stretch>
          <a:fillRect/>
        </a:stretch>
      </xdr:blipFill>
      <xdr:spPr>
        <a:xfrm>
          <a:off x="59267" y="76200"/>
          <a:ext cx="1763184" cy="628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31750</xdr:colOff>
      <xdr:row>0</xdr:row>
      <xdr:rowOff>25400</xdr:rowOff>
    </xdr:from>
    <xdr:to>
      <xdr:col>1</xdr:col>
      <xdr:colOff>408516</xdr:colOff>
      <xdr:row>3</xdr:row>
      <xdr:rowOff>103717</xdr:rowOff>
    </xdr:to>
    <xdr:pic>
      <xdr:nvPicPr>
        <xdr:cNvPr id="3" name="Picture 2">
          <a:extLst>
            <a:ext uri="{FF2B5EF4-FFF2-40B4-BE49-F238E27FC236}">
              <a16:creationId xmlns:a16="http://schemas.microsoft.com/office/drawing/2014/main" id="{702A6A61-3FDC-438C-A7C4-3EC541B5C098}"/>
            </a:ext>
          </a:extLst>
        </xdr:cNvPr>
        <xdr:cNvPicPr>
          <a:picLocks noChangeAspect="1"/>
        </xdr:cNvPicPr>
      </xdr:nvPicPr>
      <xdr:blipFill>
        <a:blip xmlns:r="http://schemas.openxmlformats.org/officeDocument/2006/relationships" r:embed="rId1"/>
        <a:stretch>
          <a:fillRect/>
        </a:stretch>
      </xdr:blipFill>
      <xdr:spPr>
        <a:xfrm>
          <a:off x="31750" y="25400"/>
          <a:ext cx="1123950" cy="6561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31750</xdr:colOff>
      <xdr:row>0</xdr:row>
      <xdr:rowOff>25400</xdr:rowOff>
    </xdr:from>
    <xdr:to>
      <xdr:col>1</xdr:col>
      <xdr:colOff>546100</xdr:colOff>
      <xdr:row>3</xdr:row>
      <xdr:rowOff>129117</xdr:rowOff>
    </xdr:to>
    <xdr:pic>
      <xdr:nvPicPr>
        <xdr:cNvPr id="3" name="Picture 2">
          <a:extLst>
            <a:ext uri="{FF2B5EF4-FFF2-40B4-BE49-F238E27FC236}">
              <a16:creationId xmlns:a16="http://schemas.microsoft.com/office/drawing/2014/main" id="{D88017FB-215B-4E0A-B18A-811EA88156E9}"/>
            </a:ext>
          </a:extLst>
        </xdr:cNvPr>
        <xdr:cNvPicPr>
          <a:picLocks noChangeAspect="1"/>
        </xdr:cNvPicPr>
      </xdr:nvPicPr>
      <xdr:blipFill>
        <a:blip xmlns:r="http://schemas.openxmlformats.org/officeDocument/2006/relationships" r:embed="rId1"/>
        <a:stretch>
          <a:fillRect/>
        </a:stretch>
      </xdr:blipFill>
      <xdr:spPr>
        <a:xfrm>
          <a:off x="31750" y="25400"/>
          <a:ext cx="1123950" cy="6561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179917</xdr:colOff>
      <xdr:row>0</xdr:row>
      <xdr:rowOff>143560</xdr:rowOff>
    </xdr:from>
    <xdr:to>
      <xdr:col>1</xdr:col>
      <xdr:colOff>889000</xdr:colOff>
      <xdr:row>3</xdr:row>
      <xdr:rowOff>52917</xdr:rowOff>
    </xdr:to>
    <xdr:pic>
      <xdr:nvPicPr>
        <xdr:cNvPr id="6" name="Picture 5">
          <a:extLst>
            <a:ext uri="{FF2B5EF4-FFF2-40B4-BE49-F238E27FC236}">
              <a16:creationId xmlns:a16="http://schemas.microsoft.com/office/drawing/2014/main" id="{D2717BAE-3235-4F0A-9031-8C80AB3EFAB5}"/>
            </a:ext>
          </a:extLst>
        </xdr:cNvPr>
        <xdr:cNvPicPr>
          <a:picLocks noChangeAspect="1"/>
        </xdr:cNvPicPr>
      </xdr:nvPicPr>
      <xdr:blipFill>
        <a:blip xmlns:r="http://schemas.openxmlformats.org/officeDocument/2006/relationships" r:embed="rId1"/>
        <a:stretch>
          <a:fillRect/>
        </a:stretch>
      </xdr:blipFill>
      <xdr:spPr>
        <a:xfrm>
          <a:off x="179917" y="143560"/>
          <a:ext cx="1322916" cy="4914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31750</xdr:colOff>
      <xdr:row>0</xdr:row>
      <xdr:rowOff>25400</xdr:rowOff>
    </xdr:from>
    <xdr:to>
      <xdr:col>1</xdr:col>
      <xdr:colOff>546100</xdr:colOff>
      <xdr:row>3</xdr:row>
      <xdr:rowOff>179917</xdr:rowOff>
    </xdr:to>
    <xdr:pic>
      <xdr:nvPicPr>
        <xdr:cNvPr id="3" name="Picture 2">
          <a:extLst>
            <a:ext uri="{FF2B5EF4-FFF2-40B4-BE49-F238E27FC236}">
              <a16:creationId xmlns:a16="http://schemas.microsoft.com/office/drawing/2014/main" id="{26FA1CEA-6113-43D2-BB54-AE0F523107B7}"/>
            </a:ext>
          </a:extLst>
        </xdr:cNvPr>
        <xdr:cNvPicPr>
          <a:picLocks noChangeAspect="1"/>
        </xdr:cNvPicPr>
      </xdr:nvPicPr>
      <xdr:blipFill>
        <a:blip xmlns:r="http://schemas.openxmlformats.org/officeDocument/2006/relationships" r:embed="rId1"/>
        <a:stretch>
          <a:fillRect/>
        </a:stretch>
      </xdr:blipFill>
      <xdr:spPr>
        <a:xfrm>
          <a:off x="31750" y="25400"/>
          <a:ext cx="1123950" cy="7069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514349</xdr:colOff>
      <xdr:row>3</xdr:row>
      <xdr:rowOff>186267</xdr:rowOff>
    </xdr:to>
    <xdr:pic>
      <xdr:nvPicPr>
        <xdr:cNvPr id="3" name="Picture 2">
          <a:extLst>
            <a:ext uri="{FF2B5EF4-FFF2-40B4-BE49-F238E27FC236}">
              <a16:creationId xmlns:a16="http://schemas.microsoft.com/office/drawing/2014/main" id="{E011E166-31EE-4936-B087-01972969BB16}"/>
            </a:ext>
          </a:extLst>
        </xdr:cNvPr>
        <xdr:cNvPicPr>
          <a:picLocks noChangeAspect="1"/>
        </xdr:cNvPicPr>
      </xdr:nvPicPr>
      <xdr:blipFill>
        <a:blip xmlns:r="http://schemas.openxmlformats.org/officeDocument/2006/relationships" r:embed="rId1"/>
        <a:stretch>
          <a:fillRect/>
        </a:stretch>
      </xdr:blipFill>
      <xdr:spPr>
        <a:xfrm>
          <a:off x="0" y="0"/>
          <a:ext cx="1128183" cy="768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hangarj/Desktop/Transmission/765kV/Projects/Komsberg/Komsberg%20Civils/Payment%20Certificates/Certificate%2015/Gebane_Civil%20%20Building%20Works%20-%20Certificate%2015-%20SD&amp;L%20Retention%20rele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kom Payment Certificate"/>
      <sheetName val="Cover Page"/>
      <sheetName val="Preambles"/>
      <sheetName val="Bill 1 - P&amp;G"/>
      <sheetName val="Bill 2 - SHE"/>
      <sheetName val="Bill 3 - Environmental"/>
      <sheetName val="Bill 4 - Roadworks"/>
      <sheetName val="Bill 5 - Base Foundations"/>
      <sheetName val="Bill 6 - Transformer Plinths"/>
      <sheetName val="Bill 7 - Support Steel"/>
      <sheetName val="Bill 8 - Yardwork Earthing"/>
      <sheetName val="Bill 9 - Cable Trenches"/>
      <sheetName val="Bill 10 - Drainage"/>
      <sheetName val="Bill 11 - Oil Dam"/>
      <sheetName val="Bill 12 - Fire Kiosk"/>
      <sheetName val="Bill 13 - Light Masts"/>
      <sheetName val="Bill 14 - Water Supply"/>
      <sheetName val="Bill 15 - Sewers"/>
      <sheetName val="Bill 16 - Parking"/>
      <sheetName val="Bill 17 - Carport"/>
      <sheetName val="Bill 18 - Security Fence"/>
      <sheetName val="Bill 19 - Signage"/>
      <sheetName val="Bill 20 - Control Bld"/>
      <sheetName val="Bill 21 - Cladded Store"/>
      <sheetName val="Bill 22 - Maintenance Workshop"/>
      <sheetName val="Bill 23 - Consumables Store"/>
      <sheetName val="Bill 24 - Access Control Bld"/>
      <sheetName val="Adjudicators Ruling"/>
      <sheetName val="Komsburg GESQ 002"/>
      <sheetName val="Raised Floor"/>
      <sheetName val="Main offer Summary"/>
      <sheetName val="Part B - SSCC (Required)"/>
    </sheetNames>
    <sheetDataSet>
      <sheetData sheetId="0" refreshError="1"/>
      <sheetData sheetId="1" refreshError="1">
        <row r="3">
          <cell r="D3" t="str">
            <v>ESKOM HOLDINGS SOC LTD</v>
          </cell>
        </row>
        <row r="8">
          <cell r="D8" t="str">
            <v>NEC3 ECC: PRICING OPTION B</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B346-8DE3-498A-AFEF-D3C5B631EAB7}">
  <sheetPr>
    <pageSetUpPr fitToPage="1"/>
  </sheetPr>
  <dimension ref="A1:C42"/>
  <sheetViews>
    <sheetView showGridLines="0" view="pageBreakPreview" zoomScale="104" zoomScaleNormal="100" zoomScaleSheetLayoutView="104" workbookViewId="0">
      <selection activeCell="F8" sqref="F8"/>
    </sheetView>
  </sheetViews>
  <sheetFormatPr defaultRowHeight="14.5" x14ac:dyDescent="0.35"/>
  <cols>
    <col min="1" max="1" width="0.7265625" customWidth="1"/>
    <col min="2" max="2" width="39" customWidth="1"/>
    <col min="3" max="3" width="83.7265625" customWidth="1"/>
    <col min="4" max="4" width="8.7265625" customWidth="1"/>
  </cols>
  <sheetData>
    <row r="1" spans="1:3" x14ac:dyDescent="0.35">
      <c r="A1" s="4"/>
      <c r="B1" s="5"/>
      <c r="C1" s="6"/>
    </row>
    <row r="2" spans="1:3" ht="22.5" x14ac:dyDescent="0.35">
      <c r="A2" s="7"/>
      <c r="B2" s="287" t="s">
        <v>0</v>
      </c>
      <c r="C2" s="288"/>
    </row>
    <row r="3" spans="1:3" x14ac:dyDescent="0.35">
      <c r="A3" s="7"/>
      <c r="B3" s="8"/>
      <c r="C3" s="9"/>
    </row>
    <row r="4" spans="1:3" x14ac:dyDescent="0.35">
      <c r="A4" s="1"/>
      <c r="B4" s="10"/>
      <c r="C4" s="11"/>
    </row>
    <row r="5" spans="1:3" x14ac:dyDescent="0.35">
      <c r="A5" s="1"/>
      <c r="B5" s="12"/>
      <c r="C5" s="11"/>
    </row>
    <row r="6" spans="1:3" ht="32.5" x14ac:dyDescent="0.35">
      <c r="A6" s="1"/>
      <c r="B6" s="13" t="s">
        <v>1</v>
      </c>
      <c r="C6" s="14"/>
    </row>
    <row r="7" spans="1:3" ht="32.5" x14ac:dyDescent="0.35">
      <c r="A7" s="1"/>
      <c r="B7" s="13"/>
      <c r="C7" s="14"/>
    </row>
    <row r="8" spans="1:3" ht="25" x14ac:dyDescent="0.35">
      <c r="A8" s="1"/>
      <c r="B8" s="15" t="s">
        <v>2</v>
      </c>
      <c r="C8" s="16"/>
    </row>
    <row r="9" spans="1:3" ht="25" x14ac:dyDescent="0.35">
      <c r="A9" s="1"/>
      <c r="B9" s="17"/>
      <c r="C9" s="18"/>
    </row>
    <row r="10" spans="1:3" ht="18" x14ac:dyDescent="0.35">
      <c r="A10" s="1"/>
      <c r="B10" s="19" t="s">
        <v>3</v>
      </c>
      <c r="C10" s="20"/>
    </row>
    <row r="11" spans="1:3" ht="18" x14ac:dyDescent="0.35">
      <c r="A11" s="1"/>
      <c r="B11" s="19"/>
      <c r="C11" s="21"/>
    </row>
    <row r="12" spans="1:3" ht="36" x14ac:dyDescent="0.35">
      <c r="A12" s="1"/>
      <c r="B12" s="19" t="s">
        <v>4</v>
      </c>
      <c r="C12" s="22" t="s">
        <v>5</v>
      </c>
    </row>
    <row r="13" spans="1:3" ht="20" x14ac:dyDescent="0.35">
      <c r="A13" s="1"/>
      <c r="B13" s="19"/>
      <c r="C13" s="23"/>
    </row>
    <row r="14" spans="1:3" ht="18" x14ac:dyDescent="0.35">
      <c r="A14" s="1"/>
      <c r="B14" s="19" t="s">
        <v>6</v>
      </c>
      <c r="C14" s="20"/>
    </row>
    <row r="15" spans="1:3" ht="20" x14ac:dyDescent="0.35">
      <c r="A15" s="1"/>
      <c r="B15" s="19"/>
      <c r="C15" s="24"/>
    </row>
    <row r="16" spans="1:3" ht="36" x14ac:dyDescent="0.35">
      <c r="A16" s="1"/>
      <c r="B16" s="25" t="s">
        <v>10</v>
      </c>
      <c r="C16" s="20" t="s">
        <v>11</v>
      </c>
    </row>
    <row r="17" spans="1:3" ht="18" x14ac:dyDescent="0.35">
      <c r="A17" s="1"/>
      <c r="B17" s="26"/>
      <c r="C17" s="21"/>
    </row>
    <row r="18" spans="1:3" ht="18" x14ac:dyDescent="0.35">
      <c r="A18" s="1"/>
      <c r="B18" s="19" t="s">
        <v>12</v>
      </c>
      <c r="C18" s="27"/>
    </row>
    <row r="19" spans="1:3" ht="15.5" x14ac:dyDescent="0.35">
      <c r="A19" s="1"/>
      <c r="B19" s="28" t="s">
        <v>7</v>
      </c>
      <c r="C19" s="29"/>
    </row>
    <row r="20" spans="1:3" ht="15.5" x14ac:dyDescent="0.35">
      <c r="A20" s="1"/>
      <c r="B20" s="28"/>
      <c r="C20" s="29"/>
    </row>
    <row r="21" spans="1:3" ht="18" x14ac:dyDescent="0.35">
      <c r="A21" s="1"/>
      <c r="B21" s="19" t="s">
        <v>8</v>
      </c>
      <c r="C21" s="30" t="s">
        <v>13</v>
      </c>
    </row>
    <row r="22" spans="1:3" ht="18" x14ac:dyDescent="0.35">
      <c r="A22" s="1"/>
      <c r="B22" s="28" t="s">
        <v>14</v>
      </c>
      <c r="C22" s="31"/>
    </row>
    <row r="23" spans="1:3" ht="18" x14ac:dyDescent="0.35">
      <c r="A23" s="1"/>
      <c r="B23" s="19"/>
      <c r="C23" s="31"/>
    </row>
    <row r="24" spans="1:3" x14ac:dyDescent="0.35">
      <c r="A24" s="1"/>
      <c r="B24" s="32"/>
      <c r="C24" s="29"/>
    </row>
    <row r="25" spans="1:3" x14ac:dyDescent="0.35">
      <c r="A25" s="1"/>
      <c r="B25" s="32"/>
      <c r="C25" s="29"/>
    </row>
    <row r="26" spans="1:3" ht="18" x14ac:dyDescent="0.35">
      <c r="A26" s="1"/>
      <c r="B26" s="19" t="s">
        <v>12</v>
      </c>
      <c r="C26" s="27"/>
    </row>
    <row r="27" spans="1:3" ht="15.5" x14ac:dyDescent="0.35">
      <c r="A27" s="1"/>
      <c r="B27" s="28" t="s">
        <v>15</v>
      </c>
      <c r="C27" s="29"/>
    </row>
    <row r="28" spans="1:3" ht="15.5" x14ac:dyDescent="0.35">
      <c r="A28" s="1"/>
      <c r="B28" s="10"/>
      <c r="C28" s="33"/>
    </row>
    <row r="29" spans="1:3" ht="18" x14ac:dyDescent="0.35">
      <c r="A29" s="1"/>
      <c r="B29" s="34" t="s">
        <v>9</v>
      </c>
      <c r="C29" s="35"/>
    </row>
    <row r="30" spans="1:3" ht="18" x14ac:dyDescent="0.35">
      <c r="A30" s="1"/>
      <c r="B30" s="34"/>
      <c r="C30" s="36"/>
    </row>
    <row r="31" spans="1:3" ht="18" x14ac:dyDescent="0.35">
      <c r="A31" s="1"/>
      <c r="B31" s="37"/>
      <c r="C31" s="36"/>
    </row>
    <row r="32" spans="1:3" ht="15.5" x14ac:dyDescent="0.35">
      <c r="A32" s="1"/>
      <c r="B32" s="38"/>
      <c r="C32" s="33"/>
    </row>
    <row r="33" spans="1:3" ht="18" x14ac:dyDescent="0.35">
      <c r="A33" s="1"/>
      <c r="B33" s="34" t="s">
        <v>16</v>
      </c>
      <c r="C33" s="20"/>
    </row>
    <row r="34" spans="1:3" ht="15.5" x14ac:dyDescent="0.35">
      <c r="A34" s="1"/>
      <c r="B34" s="38"/>
      <c r="C34" s="33"/>
    </row>
    <row r="35" spans="1:3" x14ac:dyDescent="0.35">
      <c r="A35" s="1"/>
      <c r="B35" s="10"/>
      <c r="C35" s="21"/>
    </row>
    <row r="36" spans="1:3" ht="15.5" x14ac:dyDescent="0.35">
      <c r="A36" s="1"/>
      <c r="B36" s="38"/>
      <c r="C36" s="33"/>
    </row>
    <row r="37" spans="1:3" ht="18" x14ac:dyDescent="0.35">
      <c r="A37" s="1"/>
      <c r="B37" s="34" t="s">
        <v>17</v>
      </c>
      <c r="C37" s="20"/>
    </row>
    <row r="38" spans="1:3" ht="18" x14ac:dyDescent="0.35">
      <c r="A38" s="1"/>
      <c r="B38" s="10"/>
      <c r="C38" s="39"/>
    </row>
    <row r="39" spans="1:3" ht="18" x14ac:dyDescent="0.35">
      <c r="A39" s="1"/>
      <c r="B39" s="10"/>
      <c r="C39" s="39"/>
    </row>
    <row r="40" spans="1:3" x14ac:dyDescent="0.35">
      <c r="A40" s="1"/>
      <c r="B40" s="10"/>
      <c r="C40" s="11"/>
    </row>
    <row r="41" spans="1:3" ht="18" x14ac:dyDescent="0.35">
      <c r="A41" s="1"/>
      <c r="B41" s="34" t="s">
        <v>18</v>
      </c>
      <c r="C41" s="20"/>
    </row>
    <row r="42" spans="1:3" ht="18.5" thickBot="1" x14ac:dyDescent="0.4">
      <c r="A42" s="2"/>
      <c r="B42" s="3"/>
      <c r="C42" s="40"/>
    </row>
  </sheetData>
  <sheetProtection algorithmName="SHA-512" hashValue="jT8U6jFEPFMCXlcF0ZVnmEmQPREj+eBCXokkrpF1m07DGBFNTiaBt33aQI4nT6sxRnMX+7QH+cbjPi5Ld9jDmA==" saltValue="qCo2lHEMijnxPRGvNlXMKw==" spinCount="100000" sheet="1" objects="1" scenarios="1"/>
  <mergeCells count="1">
    <mergeCell ref="B2:C2"/>
  </mergeCells>
  <pageMargins left="0.7" right="0.7" top="0.75" bottom="0.75" header="0.3" footer="0.3"/>
  <pageSetup paperSize="9"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B281-055B-4C2A-AB42-E016D4C008C8}">
  <sheetPr>
    <pageSetUpPr fitToPage="1"/>
  </sheetPr>
  <dimension ref="A1:G40"/>
  <sheetViews>
    <sheetView showGridLines="0" view="pageBreakPreview" zoomScale="70" zoomScaleNormal="65" zoomScaleSheetLayoutView="70" workbookViewId="0">
      <selection activeCell="F20" sqref="F20"/>
    </sheetView>
  </sheetViews>
  <sheetFormatPr defaultRowHeight="14.5" x14ac:dyDescent="0.35"/>
  <cols>
    <col min="1" max="1" width="8.7265625" style="127"/>
    <col min="2" max="2" width="27.90625" customWidth="1"/>
    <col min="3" max="3" width="49.6328125" customWidth="1"/>
    <col min="5" max="5" width="11.453125" customWidth="1"/>
    <col min="6" max="6" width="19.36328125" customWidth="1"/>
    <col min="7" max="7" width="16.7265625" customWidth="1"/>
  </cols>
  <sheetData>
    <row r="1" spans="1:7" ht="15.5" x14ac:dyDescent="0.35">
      <c r="A1" s="313"/>
      <c r="B1" s="314"/>
      <c r="C1" s="319" t="s">
        <v>126</v>
      </c>
      <c r="D1" s="305"/>
      <c r="E1" s="305"/>
      <c r="F1" s="305"/>
      <c r="G1" s="306"/>
    </row>
    <row r="2" spans="1:7" ht="15.5" x14ac:dyDescent="0.35">
      <c r="A2" s="315"/>
      <c r="B2" s="316"/>
      <c r="C2" s="320" t="s">
        <v>137</v>
      </c>
      <c r="D2" s="308"/>
      <c r="E2" s="308"/>
      <c r="F2" s="308"/>
      <c r="G2" s="309"/>
    </row>
    <row r="3" spans="1:7" x14ac:dyDescent="0.35">
      <c r="A3" s="315"/>
      <c r="B3" s="316"/>
      <c r="C3" s="320" t="s">
        <v>127</v>
      </c>
      <c r="D3" s="308"/>
      <c r="E3" s="308"/>
      <c r="F3" s="308"/>
      <c r="G3" s="309"/>
    </row>
    <row r="4" spans="1:7" ht="15" thickBot="1" x14ac:dyDescent="0.4">
      <c r="A4" s="317"/>
      <c r="B4" s="318"/>
      <c r="C4" s="321"/>
      <c r="D4" s="311"/>
      <c r="E4" s="311"/>
      <c r="F4" s="311"/>
      <c r="G4" s="312"/>
    </row>
    <row r="5" spans="1:7" s="118" customFormat="1" ht="33" customHeight="1" thickBot="1" x14ac:dyDescent="0.4">
      <c r="A5" s="651" t="s">
        <v>239</v>
      </c>
      <c r="B5" s="652" t="s">
        <v>23</v>
      </c>
      <c r="C5" s="653" t="s">
        <v>24</v>
      </c>
      <c r="D5" s="654" t="s">
        <v>25</v>
      </c>
      <c r="E5" s="651" t="s">
        <v>128</v>
      </c>
      <c r="F5" s="655" t="s">
        <v>27</v>
      </c>
      <c r="G5" s="656" t="s">
        <v>28</v>
      </c>
    </row>
    <row r="6" spans="1:7" ht="15.5" x14ac:dyDescent="0.35">
      <c r="A6" s="411"/>
      <c r="B6" s="80"/>
      <c r="C6" s="624"/>
      <c r="D6" s="427"/>
      <c r="E6" s="433"/>
      <c r="F6" s="404"/>
      <c r="G6" s="397"/>
    </row>
    <row r="7" spans="1:7" ht="15.5" x14ac:dyDescent="0.35">
      <c r="A7" s="411"/>
      <c r="B7" s="80"/>
      <c r="C7" s="624" t="s">
        <v>230</v>
      </c>
      <c r="D7" s="427"/>
      <c r="E7" s="433"/>
      <c r="F7" s="404"/>
      <c r="G7" s="397"/>
    </row>
    <row r="8" spans="1:7" ht="15.5" x14ac:dyDescent="0.35">
      <c r="A8" s="411"/>
      <c r="B8" s="80"/>
      <c r="C8" s="625"/>
      <c r="D8" s="427"/>
      <c r="E8" s="433"/>
      <c r="F8" s="404"/>
      <c r="G8" s="397"/>
    </row>
    <row r="9" spans="1:7" ht="15.5" x14ac:dyDescent="0.35">
      <c r="A9" s="411"/>
      <c r="B9" s="80"/>
      <c r="C9" s="624" t="s">
        <v>133</v>
      </c>
      <c r="D9" s="427"/>
      <c r="E9" s="434"/>
      <c r="F9" s="404"/>
      <c r="G9" s="397"/>
    </row>
    <row r="10" spans="1:7" ht="15.5" x14ac:dyDescent="0.35">
      <c r="A10" s="411"/>
      <c r="B10" s="634"/>
      <c r="C10" s="625"/>
      <c r="D10" s="427"/>
      <c r="E10" s="434"/>
      <c r="F10" s="404"/>
      <c r="G10" s="397"/>
    </row>
    <row r="11" spans="1:7" ht="15.5" x14ac:dyDescent="0.35">
      <c r="A11" s="411"/>
      <c r="B11" s="635"/>
      <c r="C11" s="624" t="s">
        <v>231</v>
      </c>
      <c r="D11" s="427"/>
      <c r="E11" s="434"/>
      <c r="F11" s="404"/>
      <c r="G11" s="397"/>
    </row>
    <row r="12" spans="1:7" ht="15.5" x14ac:dyDescent="0.35">
      <c r="A12" s="411"/>
      <c r="B12" s="80"/>
      <c r="C12" s="625"/>
      <c r="D12" s="427"/>
      <c r="E12" s="434"/>
      <c r="F12" s="404"/>
      <c r="G12" s="397"/>
    </row>
    <row r="13" spans="1:7" ht="89" customHeight="1" x14ac:dyDescent="0.35">
      <c r="A13" s="411"/>
      <c r="B13" s="80"/>
      <c r="C13" s="626" t="s">
        <v>232</v>
      </c>
      <c r="D13" s="427"/>
      <c r="E13" s="434"/>
      <c r="F13" s="404"/>
      <c r="G13" s="397"/>
    </row>
    <row r="14" spans="1:7" ht="26.5" customHeight="1" x14ac:dyDescent="0.35">
      <c r="A14" s="411"/>
      <c r="B14" s="80"/>
      <c r="C14" s="626"/>
      <c r="D14" s="427"/>
      <c r="E14" s="434"/>
      <c r="F14" s="404"/>
      <c r="G14" s="397"/>
    </row>
    <row r="15" spans="1:7" ht="15.5" x14ac:dyDescent="0.35">
      <c r="A15" s="411"/>
      <c r="B15" s="80"/>
      <c r="C15" s="627"/>
      <c r="D15" s="427"/>
      <c r="E15" s="434"/>
      <c r="F15" s="404"/>
      <c r="G15" s="397"/>
    </row>
    <row r="16" spans="1:7" ht="15.5" x14ac:dyDescent="0.35">
      <c r="A16" s="411"/>
      <c r="B16" s="636" t="s">
        <v>233</v>
      </c>
      <c r="C16" s="624" t="s">
        <v>234</v>
      </c>
      <c r="D16" s="427"/>
      <c r="E16" s="434"/>
      <c r="F16" s="404"/>
      <c r="G16" s="397"/>
    </row>
    <row r="17" spans="1:7" ht="15.5" x14ac:dyDescent="0.35">
      <c r="A17" s="411"/>
      <c r="B17" s="636"/>
      <c r="C17" s="625"/>
      <c r="D17" s="427"/>
      <c r="E17" s="434"/>
      <c r="F17" s="404"/>
      <c r="G17" s="397"/>
    </row>
    <row r="18" spans="1:7" ht="15.5" x14ac:dyDescent="0.35">
      <c r="A18" s="411"/>
      <c r="B18" s="636" t="s">
        <v>235</v>
      </c>
      <c r="C18" s="624" t="s">
        <v>313</v>
      </c>
      <c r="D18" s="427"/>
      <c r="E18" s="434"/>
      <c r="F18" s="404"/>
      <c r="G18" s="397"/>
    </row>
    <row r="19" spans="1:7" ht="15.5" x14ac:dyDescent="0.35">
      <c r="A19" s="411"/>
      <c r="B19" s="636"/>
      <c r="C19" s="625"/>
      <c r="D19" s="427"/>
      <c r="E19" s="434"/>
      <c r="F19" s="404"/>
      <c r="G19" s="397"/>
    </row>
    <row r="20" spans="1:7" ht="15.5" x14ac:dyDescent="0.35">
      <c r="A20" s="641">
        <v>1</v>
      </c>
      <c r="B20" s="637"/>
      <c r="C20" s="628" t="s">
        <v>236</v>
      </c>
      <c r="D20" s="427" t="s">
        <v>196</v>
      </c>
      <c r="E20" s="620">
        <v>1.87</v>
      </c>
      <c r="F20" s="646"/>
      <c r="G20" s="643">
        <f>E20*F20</f>
        <v>0</v>
      </c>
    </row>
    <row r="21" spans="1:7" ht="15.5" x14ac:dyDescent="0.35">
      <c r="A21" s="641"/>
      <c r="B21" s="637"/>
      <c r="C21" s="628"/>
      <c r="D21" s="427"/>
      <c r="E21" s="620"/>
      <c r="F21" s="647"/>
      <c r="G21" s="643"/>
    </row>
    <row r="22" spans="1:7" s="51" customFormat="1" ht="15.5" x14ac:dyDescent="0.35">
      <c r="A22" s="642"/>
      <c r="B22" s="638" t="s">
        <v>324</v>
      </c>
      <c r="C22" s="629" t="s">
        <v>325</v>
      </c>
      <c r="D22" s="600"/>
      <c r="E22" s="621"/>
      <c r="F22" s="648"/>
      <c r="G22" s="643"/>
    </row>
    <row r="23" spans="1:7" ht="15.5" x14ac:dyDescent="0.35">
      <c r="A23" s="641"/>
      <c r="B23" s="637"/>
      <c r="C23" s="628"/>
      <c r="D23" s="427"/>
      <c r="E23" s="620"/>
      <c r="F23" s="647"/>
      <c r="G23" s="643"/>
    </row>
    <row r="24" spans="1:7" ht="15.5" x14ac:dyDescent="0.35">
      <c r="A24" s="641"/>
      <c r="B24" s="637" t="s">
        <v>68</v>
      </c>
      <c r="C24" s="624" t="s">
        <v>322</v>
      </c>
      <c r="D24" s="427"/>
      <c r="E24" s="620"/>
      <c r="F24" s="647"/>
      <c r="G24" s="643"/>
    </row>
    <row r="25" spans="1:7" ht="15.5" x14ac:dyDescent="0.35">
      <c r="A25" s="641"/>
      <c r="B25" s="637"/>
      <c r="C25" s="628"/>
      <c r="D25" s="427"/>
      <c r="E25" s="620"/>
      <c r="F25" s="647"/>
      <c r="G25" s="643"/>
    </row>
    <row r="26" spans="1:7" ht="77.5" x14ac:dyDescent="0.35">
      <c r="A26" s="641">
        <v>2</v>
      </c>
      <c r="B26" s="637"/>
      <c r="C26" s="630" t="s">
        <v>323</v>
      </c>
      <c r="D26" s="623" t="s">
        <v>196</v>
      </c>
      <c r="E26" s="622">
        <v>0.11</v>
      </c>
      <c r="F26" s="649"/>
      <c r="G26" s="644">
        <f>E26*F26</f>
        <v>0</v>
      </c>
    </row>
    <row r="27" spans="1:7" ht="15.5" x14ac:dyDescent="0.35">
      <c r="A27" s="641"/>
      <c r="B27" s="637"/>
      <c r="C27" s="628"/>
      <c r="D27" s="427"/>
      <c r="E27" s="620"/>
      <c r="F27" s="647"/>
      <c r="G27" s="643"/>
    </row>
    <row r="28" spans="1:7" ht="15.5" x14ac:dyDescent="0.35">
      <c r="A28" s="641"/>
      <c r="B28" s="638" t="s">
        <v>326</v>
      </c>
      <c r="C28" s="629" t="s">
        <v>327</v>
      </c>
      <c r="D28" s="427"/>
      <c r="E28" s="620"/>
      <c r="F28" s="646"/>
      <c r="G28" s="643"/>
    </row>
    <row r="29" spans="1:7" ht="15.5" x14ac:dyDescent="0.35">
      <c r="A29" s="641"/>
      <c r="B29" s="638"/>
      <c r="C29" s="629"/>
      <c r="D29" s="427"/>
      <c r="E29" s="620"/>
      <c r="F29" s="646"/>
      <c r="G29" s="643"/>
    </row>
    <row r="30" spans="1:7" s="51" customFormat="1" ht="77.5" x14ac:dyDescent="0.35">
      <c r="A30" s="642">
        <v>3</v>
      </c>
      <c r="B30" s="639"/>
      <c r="C30" s="631" t="s">
        <v>328</v>
      </c>
      <c r="D30" s="600" t="s">
        <v>196</v>
      </c>
      <c r="E30" s="621">
        <v>0.11</v>
      </c>
      <c r="F30" s="650"/>
      <c r="G30" s="645">
        <f>E30*F30</f>
        <v>0</v>
      </c>
    </row>
    <row r="31" spans="1:7" ht="15.5" x14ac:dyDescent="0.35">
      <c r="A31" s="641"/>
      <c r="B31" s="637"/>
      <c r="C31" s="628"/>
      <c r="D31" s="427"/>
      <c r="E31" s="620"/>
      <c r="F31" s="647"/>
      <c r="G31" s="643"/>
    </row>
    <row r="32" spans="1:7" s="51" customFormat="1" ht="15.5" x14ac:dyDescent="0.35">
      <c r="A32" s="642"/>
      <c r="B32" s="640" t="s">
        <v>237</v>
      </c>
      <c r="C32" s="632" t="s">
        <v>238</v>
      </c>
      <c r="D32" s="600"/>
      <c r="E32" s="621"/>
      <c r="F32" s="648"/>
      <c r="G32" s="643"/>
    </row>
    <row r="33" spans="1:7" ht="15.5" x14ac:dyDescent="0.35">
      <c r="A33" s="411"/>
      <c r="B33" s="80"/>
      <c r="C33" s="595"/>
      <c r="D33" s="427"/>
      <c r="E33" s="434"/>
      <c r="F33" s="404"/>
      <c r="G33" s="643"/>
    </row>
    <row r="34" spans="1:7" s="51" customFormat="1" ht="104.5" customHeight="1" x14ac:dyDescent="0.35">
      <c r="A34" s="412">
        <v>4</v>
      </c>
      <c r="B34" s="587" t="s">
        <v>35</v>
      </c>
      <c r="C34" s="633" t="s">
        <v>314</v>
      </c>
      <c r="D34" s="600" t="s">
        <v>150</v>
      </c>
      <c r="E34" s="435">
        <v>60</v>
      </c>
      <c r="F34" s="650"/>
      <c r="G34" s="645">
        <f>E34*F34</f>
        <v>0</v>
      </c>
    </row>
    <row r="35" spans="1:7" ht="16" thickBot="1" x14ac:dyDescent="0.4">
      <c r="A35" s="411"/>
      <c r="B35" s="635"/>
      <c r="C35" s="374"/>
      <c r="D35" s="427"/>
      <c r="E35" s="434"/>
      <c r="F35" s="404"/>
      <c r="G35" s="643"/>
    </row>
    <row r="36" spans="1:7" ht="15.5" x14ac:dyDescent="0.35">
      <c r="A36" s="451" t="s">
        <v>182</v>
      </c>
      <c r="B36" s="452"/>
      <c r="C36" s="452"/>
      <c r="D36" s="452"/>
      <c r="E36" s="452"/>
      <c r="F36" s="453"/>
      <c r="G36" s="219">
        <f>SUM(G20:G35)</f>
        <v>0</v>
      </c>
    </row>
    <row r="37" spans="1:7" ht="16" thickBot="1" x14ac:dyDescent="0.4">
      <c r="A37" s="445"/>
      <c r="B37" s="446"/>
      <c r="C37" s="446"/>
      <c r="D37" s="446"/>
      <c r="E37" s="446"/>
      <c r="F37" s="447"/>
      <c r="G37" s="221">
        <f>G36</f>
        <v>0</v>
      </c>
    </row>
    <row r="38" spans="1:7" ht="16.5" thickTop="1" thickBot="1" x14ac:dyDescent="0.4">
      <c r="A38" s="448"/>
      <c r="B38" s="449"/>
      <c r="C38" s="449"/>
      <c r="D38" s="449"/>
      <c r="E38" s="449"/>
      <c r="F38" s="450"/>
      <c r="G38" s="222"/>
    </row>
    <row r="39" spans="1:7" ht="15.5" x14ac:dyDescent="0.35">
      <c r="A39" s="195"/>
      <c r="B39" s="89"/>
      <c r="C39" s="42"/>
      <c r="D39" s="89"/>
      <c r="E39" s="196"/>
      <c r="F39" s="90"/>
      <c r="G39" s="90"/>
    </row>
    <row r="40" spans="1:7" ht="15.5" x14ac:dyDescent="0.35">
      <c r="A40" s="195"/>
      <c r="B40" s="89"/>
      <c r="C40" s="42"/>
      <c r="D40" s="89"/>
      <c r="E40" s="196"/>
      <c r="F40" s="90"/>
      <c r="G40" s="90"/>
    </row>
  </sheetData>
  <sheetProtection algorithmName="SHA-512" hashValue="EZuJ9ZPAijdg5wyiUs54SN64kKMM3F+xbAJvKhXoMhSnvKOAfTFmOD9OV7V06YljTZx3MOlIWg+8txnXu+j61w==" saltValue="4fYz10Zw9m7bjMrIHfzgZA==" spinCount="100000" sheet="1" objects="1" scenarios="1"/>
  <mergeCells count="5">
    <mergeCell ref="A1:B4"/>
    <mergeCell ref="C1:G1"/>
    <mergeCell ref="C2:G2"/>
    <mergeCell ref="C3:G4"/>
    <mergeCell ref="A36:F38"/>
  </mergeCells>
  <pageMargins left="0.7" right="0.7" top="0.75" bottom="0.75" header="0.3" footer="0.3"/>
  <pageSetup paperSize="9" scale="57"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2471-DD24-412E-B554-B5ABB5C516F1}">
  <sheetPr>
    <pageSetUpPr fitToPage="1"/>
  </sheetPr>
  <dimension ref="A1:L42"/>
  <sheetViews>
    <sheetView showGridLines="0" view="pageBreakPreview" zoomScale="80" zoomScaleNormal="100" zoomScaleSheetLayoutView="80" workbookViewId="0">
      <selection activeCell="F15" sqref="F15"/>
    </sheetView>
  </sheetViews>
  <sheetFormatPr defaultRowHeight="14.5" x14ac:dyDescent="0.35"/>
  <cols>
    <col min="3" max="3" width="56.54296875" customWidth="1"/>
    <col min="5" max="5" width="11.08984375" customWidth="1"/>
    <col min="6" max="6" width="18.26953125" customWidth="1"/>
    <col min="7" max="7" width="25.453125" customWidth="1"/>
    <col min="8" max="8" width="23.453125" customWidth="1"/>
    <col min="10" max="10" width="14" bestFit="1" customWidth="1"/>
    <col min="12" max="12" width="14" bestFit="1" customWidth="1"/>
  </cols>
  <sheetData>
    <row r="1" spans="1:12" ht="15.5" x14ac:dyDescent="0.35">
      <c r="A1" s="313"/>
      <c r="B1" s="314"/>
      <c r="C1" s="319" t="s">
        <v>126</v>
      </c>
      <c r="D1" s="305"/>
      <c r="E1" s="305"/>
      <c r="F1" s="305"/>
      <c r="G1" s="306"/>
    </row>
    <row r="2" spans="1:12" ht="15.5" x14ac:dyDescent="0.35">
      <c r="A2" s="315"/>
      <c r="B2" s="316"/>
      <c r="C2" s="320" t="s">
        <v>137</v>
      </c>
      <c r="D2" s="308"/>
      <c r="E2" s="308"/>
      <c r="F2" s="308"/>
      <c r="G2" s="309"/>
    </row>
    <row r="3" spans="1:12" x14ac:dyDescent="0.35">
      <c r="A3" s="315"/>
      <c r="B3" s="316"/>
      <c r="C3" s="320" t="s">
        <v>127</v>
      </c>
      <c r="D3" s="308"/>
      <c r="E3" s="308"/>
      <c r="F3" s="308"/>
      <c r="G3" s="309"/>
    </row>
    <row r="4" spans="1:12" ht="15" thickBot="1" x14ac:dyDescent="0.4">
      <c r="A4" s="317"/>
      <c r="B4" s="318"/>
      <c r="C4" s="321"/>
      <c r="D4" s="311"/>
      <c r="E4" s="311"/>
      <c r="F4" s="311"/>
      <c r="G4" s="312"/>
    </row>
    <row r="5" spans="1:12" ht="15.5" x14ac:dyDescent="0.35">
      <c r="A5" s="660" t="s">
        <v>239</v>
      </c>
      <c r="B5" s="663" t="s">
        <v>433</v>
      </c>
      <c r="C5" s="417" t="s">
        <v>24</v>
      </c>
      <c r="D5" s="670" t="s">
        <v>25</v>
      </c>
      <c r="E5" s="410" t="s">
        <v>128</v>
      </c>
      <c r="F5" s="679" t="s">
        <v>27</v>
      </c>
      <c r="G5" s="441" t="s">
        <v>28</v>
      </c>
    </row>
    <row r="6" spans="1:12" ht="15.5" x14ac:dyDescent="0.35">
      <c r="A6" s="433"/>
      <c r="B6" s="391"/>
      <c r="C6" s="419"/>
      <c r="D6" s="623"/>
      <c r="E6" s="433"/>
      <c r="F6" s="438"/>
      <c r="G6" s="404"/>
    </row>
    <row r="7" spans="1:12" ht="15.5" x14ac:dyDescent="0.35">
      <c r="A7" s="433"/>
      <c r="B7" s="391"/>
      <c r="C7" s="592"/>
      <c r="D7" s="671"/>
      <c r="E7" s="434"/>
      <c r="F7" s="438"/>
      <c r="G7" s="404"/>
    </row>
    <row r="8" spans="1:12" ht="22.5" customHeight="1" x14ac:dyDescent="0.35">
      <c r="A8" s="433"/>
      <c r="B8" s="391"/>
      <c r="C8" s="665" t="s">
        <v>306</v>
      </c>
      <c r="D8" s="672" t="s">
        <v>226</v>
      </c>
      <c r="E8" s="434"/>
      <c r="F8" s="438"/>
      <c r="G8" s="404"/>
    </row>
    <row r="9" spans="1:12" ht="15.5" x14ac:dyDescent="0.35">
      <c r="A9" s="433"/>
      <c r="B9" s="391"/>
      <c r="C9" s="592"/>
      <c r="D9" s="671"/>
      <c r="E9" s="434"/>
      <c r="F9" s="438"/>
      <c r="G9" s="404"/>
    </row>
    <row r="10" spans="1:12" ht="15.5" x14ac:dyDescent="0.35">
      <c r="A10" s="433"/>
      <c r="B10" s="391"/>
      <c r="C10" s="665" t="s">
        <v>241</v>
      </c>
      <c r="D10" s="671"/>
      <c r="E10" s="434"/>
      <c r="F10" s="438"/>
      <c r="G10" s="404"/>
    </row>
    <row r="11" spans="1:12" ht="15.5" x14ac:dyDescent="0.35">
      <c r="A11" s="433"/>
      <c r="B11" s="391"/>
      <c r="C11" s="592"/>
      <c r="D11" s="671"/>
      <c r="E11" s="434"/>
      <c r="F11" s="438"/>
      <c r="G11" s="404"/>
    </row>
    <row r="12" spans="1:12" s="51" customFormat="1" ht="15.5" x14ac:dyDescent="0.35">
      <c r="A12" s="605"/>
      <c r="B12" s="432"/>
      <c r="C12" s="666" t="s">
        <v>242</v>
      </c>
      <c r="D12" s="673" t="s">
        <v>226</v>
      </c>
      <c r="E12" s="435"/>
      <c r="F12" s="680"/>
      <c r="G12" s="405"/>
    </row>
    <row r="13" spans="1:12" s="51" customFormat="1" ht="15.5" x14ac:dyDescent="0.35">
      <c r="A13" s="605"/>
      <c r="B13" s="432"/>
      <c r="C13" s="666"/>
      <c r="D13" s="673"/>
      <c r="E13" s="435"/>
      <c r="F13" s="680"/>
      <c r="G13" s="405"/>
    </row>
    <row r="14" spans="1:12" s="51" customFormat="1" ht="15.5" x14ac:dyDescent="0.35">
      <c r="A14" s="605"/>
      <c r="B14" s="432"/>
      <c r="C14" s="666"/>
      <c r="D14" s="673"/>
      <c r="E14" s="435"/>
      <c r="F14" s="680"/>
      <c r="G14" s="405"/>
    </row>
    <row r="15" spans="1:12" s="116" customFormat="1" ht="15.5" x14ac:dyDescent="0.35">
      <c r="A15" s="412">
        <v>1</v>
      </c>
      <c r="B15" s="432"/>
      <c r="C15" s="592" t="s">
        <v>308</v>
      </c>
      <c r="D15" s="674" t="s">
        <v>220</v>
      </c>
      <c r="E15" s="435">
        <v>1</v>
      </c>
      <c r="F15" s="439"/>
      <c r="G15" s="442">
        <f>E15*F15</f>
        <v>0</v>
      </c>
    </row>
    <row r="16" spans="1:12" s="116" customFormat="1" ht="15.5" x14ac:dyDescent="0.35">
      <c r="A16" s="411"/>
      <c r="B16" s="391"/>
      <c r="C16" s="592"/>
      <c r="D16" s="671"/>
      <c r="E16" s="434"/>
      <c r="F16" s="438"/>
      <c r="G16" s="404"/>
      <c r="H16" s="128"/>
      <c r="I16" s="128"/>
      <c r="J16" s="130"/>
      <c r="L16" s="130"/>
    </row>
    <row r="17" spans="1:12" s="116" customFormat="1" ht="15.5" x14ac:dyDescent="0.35">
      <c r="A17" s="412">
        <f>A15+1</f>
        <v>2</v>
      </c>
      <c r="B17" s="432"/>
      <c r="C17" s="592" t="s">
        <v>309</v>
      </c>
      <c r="D17" s="674" t="s">
        <v>220</v>
      </c>
      <c r="E17" s="435">
        <v>1</v>
      </c>
      <c r="F17" s="439"/>
      <c r="G17" s="442">
        <f>E17*F17</f>
        <v>0</v>
      </c>
      <c r="H17" s="129"/>
      <c r="I17" s="129"/>
      <c r="J17" s="130"/>
      <c r="L17" s="130"/>
    </row>
    <row r="18" spans="1:12" s="116" customFormat="1" ht="15.5" x14ac:dyDescent="0.35">
      <c r="A18" s="411"/>
      <c r="B18" s="391"/>
      <c r="C18" s="592"/>
      <c r="D18" s="671"/>
      <c r="E18" s="434"/>
      <c r="F18" s="438"/>
      <c r="G18" s="404"/>
    </row>
    <row r="19" spans="1:12" s="116" customFormat="1" ht="31" x14ac:dyDescent="0.35">
      <c r="A19" s="412">
        <f>A17+1</f>
        <v>3</v>
      </c>
      <c r="B19" s="432"/>
      <c r="C19" s="592" t="s">
        <v>307</v>
      </c>
      <c r="D19" s="675" t="s">
        <v>220</v>
      </c>
      <c r="E19" s="435">
        <v>9</v>
      </c>
      <c r="F19" s="439"/>
      <c r="G19" s="442">
        <f>E19*F19</f>
        <v>0</v>
      </c>
    </row>
    <row r="20" spans="1:12" s="116" customFormat="1" ht="15.5" x14ac:dyDescent="0.35">
      <c r="A20" s="412"/>
      <c r="B20" s="432"/>
      <c r="C20" s="592"/>
      <c r="D20" s="675"/>
      <c r="E20" s="435"/>
      <c r="F20" s="439"/>
      <c r="G20" s="442"/>
    </row>
    <row r="21" spans="1:12" s="116" customFormat="1" ht="31" x14ac:dyDescent="0.35">
      <c r="A21" s="412">
        <v>4</v>
      </c>
      <c r="B21" s="432"/>
      <c r="C21" s="592" t="s">
        <v>310</v>
      </c>
      <c r="D21" s="675" t="s">
        <v>136</v>
      </c>
      <c r="E21" s="435">
        <v>15</v>
      </c>
      <c r="F21" s="439"/>
      <c r="G21" s="442">
        <f>E21*F21</f>
        <v>0</v>
      </c>
    </row>
    <row r="22" spans="1:12" s="41" customFormat="1" ht="15.5" x14ac:dyDescent="0.35">
      <c r="A22" s="411"/>
      <c r="B22" s="391"/>
      <c r="C22" s="592"/>
      <c r="D22" s="671"/>
      <c r="E22" s="434"/>
      <c r="F22" s="438"/>
      <c r="G22" s="404"/>
    </row>
    <row r="23" spans="1:12" s="116" customFormat="1" ht="15.5" x14ac:dyDescent="0.35">
      <c r="A23" s="412">
        <v>5</v>
      </c>
      <c r="B23" s="432"/>
      <c r="C23" s="592" t="s">
        <v>311</v>
      </c>
      <c r="D23" s="674" t="s">
        <v>220</v>
      </c>
      <c r="E23" s="435">
        <v>12</v>
      </c>
      <c r="F23" s="439"/>
      <c r="G23" s="442">
        <f>E23*F23</f>
        <v>0</v>
      </c>
    </row>
    <row r="24" spans="1:12" s="41" customFormat="1" ht="15.5" x14ac:dyDescent="0.35">
      <c r="A24" s="412"/>
      <c r="B24" s="432"/>
      <c r="C24" s="592"/>
      <c r="D24" s="674"/>
      <c r="E24" s="435"/>
      <c r="F24" s="439"/>
      <c r="G24" s="442"/>
    </row>
    <row r="25" spans="1:12" s="116" customFormat="1" ht="31" x14ac:dyDescent="0.35">
      <c r="A25" s="412">
        <v>6</v>
      </c>
      <c r="B25" s="432"/>
      <c r="C25" s="667" t="s">
        <v>312</v>
      </c>
      <c r="D25" s="429" t="s">
        <v>220</v>
      </c>
      <c r="E25" s="435">
        <v>57</v>
      </c>
      <c r="F25" s="681"/>
      <c r="G25" s="684">
        <f>E25*F25</f>
        <v>0</v>
      </c>
    </row>
    <row r="26" spans="1:12" s="116" customFormat="1" ht="16" thickBot="1" x14ac:dyDescent="0.4">
      <c r="A26" s="661"/>
      <c r="B26" s="664"/>
      <c r="C26" s="668" t="s">
        <v>329</v>
      </c>
      <c r="D26" s="676"/>
      <c r="E26" s="677"/>
      <c r="F26" s="682"/>
      <c r="G26" s="685">
        <f>SUM(G15:G25)</f>
        <v>0</v>
      </c>
    </row>
    <row r="27" spans="1:12" s="116" customFormat="1" ht="16" thickTop="1" x14ac:dyDescent="0.35">
      <c r="A27" s="433"/>
      <c r="B27" s="391"/>
      <c r="C27" s="425"/>
      <c r="D27" s="430"/>
      <c r="E27" s="434"/>
      <c r="F27" s="683"/>
      <c r="G27" s="686"/>
    </row>
    <row r="28" spans="1:12" s="116" customFormat="1" ht="15.5" x14ac:dyDescent="0.35">
      <c r="A28" s="433"/>
      <c r="B28" s="391"/>
      <c r="C28" s="669" t="s">
        <v>240</v>
      </c>
      <c r="D28" s="430"/>
      <c r="E28" s="434"/>
      <c r="F28" s="683"/>
      <c r="G28" s="686"/>
    </row>
    <row r="29" spans="1:12" s="116" customFormat="1" ht="15.5" x14ac:dyDescent="0.35">
      <c r="A29" s="433"/>
      <c r="B29" s="391"/>
      <c r="C29" s="425"/>
      <c r="D29" s="430"/>
      <c r="E29" s="434"/>
      <c r="F29" s="683"/>
      <c r="G29" s="686"/>
    </row>
    <row r="30" spans="1:12" s="116" customFormat="1" ht="15.5" x14ac:dyDescent="0.35">
      <c r="A30" s="433"/>
      <c r="B30" s="391"/>
      <c r="C30" s="425"/>
      <c r="D30" s="430"/>
      <c r="E30" s="434"/>
      <c r="F30" s="683"/>
      <c r="G30" s="686"/>
    </row>
    <row r="31" spans="1:12" s="116" customFormat="1" ht="15.5" x14ac:dyDescent="0.35">
      <c r="A31" s="412">
        <v>1</v>
      </c>
      <c r="B31" s="432"/>
      <c r="C31" s="592" t="s">
        <v>243</v>
      </c>
      <c r="D31" s="674" t="s">
        <v>220</v>
      </c>
      <c r="E31" s="435">
        <v>1</v>
      </c>
      <c r="F31" s="439"/>
      <c r="G31" s="442">
        <f>E31*F31</f>
        <v>0</v>
      </c>
    </row>
    <row r="32" spans="1:12" s="41" customFormat="1" ht="15.5" x14ac:dyDescent="0.35">
      <c r="A32" s="411"/>
      <c r="B32" s="391"/>
      <c r="C32" s="592"/>
      <c r="D32" s="671"/>
      <c r="E32" s="434"/>
      <c r="F32" s="438"/>
      <c r="G32" s="404"/>
    </row>
    <row r="33" spans="1:7" s="116" customFormat="1" ht="15.5" x14ac:dyDescent="0.35">
      <c r="A33" s="412">
        <f>A31+1</f>
        <v>2</v>
      </c>
      <c r="B33" s="432"/>
      <c r="C33" s="592" t="s">
        <v>244</v>
      </c>
      <c r="D33" s="674" t="s">
        <v>220</v>
      </c>
      <c r="E33" s="435">
        <v>1</v>
      </c>
      <c r="F33" s="439"/>
      <c r="G33" s="442">
        <f>E33*F33</f>
        <v>0</v>
      </c>
    </row>
    <row r="34" spans="1:7" s="116" customFormat="1" ht="15.5" x14ac:dyDescent="0.35">
      <c r="A34" s="411"/>
      <c r="B34" s="391"/>
      <c r="C34" s="592"/>
      <c r="D34" s="671"/>
      <c r="E34" s="434"/>
      <c r="F34" s="438"/>
      <c r="G34" s="404"/>
    </row>
    <row r="35" spans="1:7" s="116" customFormat="1" ht="44.5" customHeight="1" x14ac:dyDescent="0.35">
      <c r="A35" s="412">
        <f>A33+1</f>
        <v>3</v>
      </c>
      <c r="B35" s="432"/>
      <c r="C35" s="592" t="s">
        <v>303</v>
      </c>
      <c r="D35" s="675" t="s">
        <v>220</v>
      </c>
      <c r="E35" s="435">
        <v>9</v>
      </c>
      <c r="F35" s="439"/>
      <c r="G35" s="442">
        <f>E35*F35</f>
        <v>0</v>
      </c>
    </row>
    <row r="36" spans="1:7" s="116" customFormat="1" ht="31" x14ac:dyDescent="0.35">
      <c r="A36" s="412">
        <v>4</v>
      </c>
      <c r="B36" s="432"/>
      <c r="C36" s="592" t="s">
        <v>304</v>
      </c>
      <c r="D36" s="675" t="s">
        <v>136</v>
      </c>
      <c r="E36" s="435">
        <v>15</v>
      </c>
      <c r="F36" s="439"/>
      <c r="G36" s="442">
        <f>E36*F36</f>
        <v>0</v>
      </c>
    </row>
    <row r="37" spans="1:7" s="116" customFormat="1" ht="15.5" x14ac:dyDescent="0.35">
      <c r="A37" s="411"/>
      <c r="B37" s="391"/>
      <c r="C37" s="592"/>
      <c r="D37" s="671"/>
      <c r="E37" s="434"/>
      <c r="F37" s="438"/>
      <c r="G37" s="404"/>
    </row>
    <row r="38" spans="1:7" s="41" customFormat="1" ht="15.5" x14ac:dyDescent="0.35">
      <c r="A38" s="412">
        <v>5</v>
      </c>
      <c r="B38" s="432"/>
      <c r="C38" s="592" t="s">
        <v>321</v>
      </c>
      <c r="D38" s="674" t="s">
        <v>220</v>
      </c>
      <c r="E38" s="435">
        <v>12</v>
      </c>
      <c r="F38" s="439"/>
      <c r="G38" s="442">
        <f>E38*F38</f>
        <v>0</v>
      </c>
    </row>
    <row r="39" spans="1:7" s="41" customFormat="1" ht="15.5" x14ac:dyDescent="0.35">
      <c r="A39" s="412"/>
      <c r="B39" s="432"/>
      <c r="C39" s="592"/>
      <c r="D39" s="674"/>
      <c r="E39" s="435"/>
      <c r="F39" s="439"/>
      <c r="G39" s="442"/>
    </row>
    <row r="40" spans="1:7" s="41" customFormat="1" ht="16" thickBot="1" x14ac:dyDescent="0.4">
      <c r="A40" s="411">
        <v>6</v>
      </c>
      <c r="B40" s="391"/>
      <c r="C40" s="425" t="s">
        <v>305</v>
      </c>
      <c r="D40" s="430" t="s">
        <v>136</v>
      </c>
      <c r="E40" s="434">
        <v>57</v>
      </c>
      <c r="F40" s="683"/>
      <c r="G40" s="686">
        <f>E40*F40</f>
        <v>0</v>
      </c>
    </row>
    <row r="41" spans="1:7" s="41" customFormat="1" ht="16" thickBot="1" x14ac:dyDescent="0.4">
      <c r="A41" s="662"/>
      <c r="B41" s="659"/>
      <c r="C41" s="688" t="s">
        <v>330</v>
      </c>
      <c r="D41" s="657"/>
      <c r="E41" s="678"/>
      <c r="F41" s="658"/>
      <c r="G41" s="687">
        <f>SUM(G31:G40)</f>
        <v>0</v>
      </c>
    </row>
    <row r="42" spans="1:7" s="41" customFormat="1" ht="28" customHeight="1" thickBot="1" x14ac:dyDescent="0.4">
      <c r="A42" s="689" t="s">
        <v>182</v>
      </c>
      <c r="B42" s="690"/>
      <c r="C42" s="690"/>
      <c r="D42" s="690"/>
      <c r="E42" s="690"/>
      <c r="F42" s="691"/>
      <c r="G42" s="687">
        <f>G26+G41</f>
        <v>0</v>
      </c>
    </row>
  </sheetData>
  <sheetProtection algorithmName="SHA-512" hashValue="ix1Ls0G/fiu0vNcMp0C/Yv//Vuivm0Zhtp4cSo+LdCvAOjwSBCP2wZfde0dZUOdxAjcvCotxcXeXNn8aNBZTpw==" saltValue="BDi+W2tIpe5owIA8uXqeAA==" spinCount="100000" sheet="1" objects="1" scenarios="1"/>
  <mergeCells count="5">
    <mergeCell ref="A1:B4"/>
    <mergeCell ref="C1:G1"/>
    <mergeCell ref="C2:G2"/>
    <mergeCell ref="C3:G4"/>
    <mergeCell ref="A42:F42"/>
  </mergeCells>
  <pageMargins left="0.7" right="0.7" top="0.75" bottom="0.75" header="0.3" footer="0.3"/>
  <pageSetup paperSize="9" scale="63"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1B9C-E274-477F-96DB-F2E215D300C0}">
  <sheetPr>
    <pageSetUpPr fitToPage="1"/>
  </sheetPr>
  <dimension ref="A1:AK388"/>
  <sheetViews>
    <sheetView showGridLines="0" view="pageBreakPreview" topLeftCell="A108" zoomScale="90" zoomScaleNormal="100" zoomScaleSheetLayoutView="90" workbookViewId="0">
      <selection activeCell="B121" sqref="B121"/>
    </sheetView>
  </sheetViews>
  <sheetFormatPr defaultRowHeight="14.5" x14ac:dyDescent="0.35"/>
  <cols>
    <col min="1" max="1" width="8.7265625" style="127"/>
    <col min="2" max="2" width="71.08984375" bestFit="1" customWidth="1"/>
    <col min="5" max="5" width="19.90625" customWidth="1"/>
    <col min="6" max="6" width="24.6328125" style="119" customWidth="1"/>
    <col min="11" max="11" width="16.26953125" customWidth="1"/>
    <col min="13" max="13" width="21.453125" customWidth="1"/>
    <col min="14" max="14" width="11.08984375" bestFit="1" customWidth="1"/>
  </cols>
  <sheetData>
    <row r="1" spans="1:37" ht="15.5" x14ac:dyDescent="0.35">
      <c r="A1" s="313"/>
      <c r="B1" s="314"/>
      <c r="C1" s="319" t="s">
        <v>126</v>
      </c>
      <c r="D1" s="305"/>
      <c r="E1" s="305"/>
      <c r="F1" s="306"/>
    </row>
    <row r="2" spans="1:37" ht="15.5" x14ac:dyDescent="0.35">
      <c r="A2" s="315"/>
      <c r="B2" s="316"/>
      <c r="C2" s="320" t="s">
        <v>137</v>
      </c>
      <c r="D2" s="308"/>
      <c r="E2" s="308"/>
      <c r="F2" s="309"/>
    </row>
    <row r="3" spans="1:37" x14ac:dyDescent="0.35">
      <c r="A3" s="315"/>
      <c r="B3" s="316"/>
      <c r="C3" s="320" t="s">
        <v>127</v>
      </c>
      <c r="D3" s="308"/>
      <c r="E3" s="308"/>
      <c r="F3" s="309"/>
    </row>
    <row r="4" spans="1:37" ht="15" customHeight="1" thickBot="1" x14ac:dyDescent="0.4">
      <c r="A4" s="317"/>
      <c r="B4" s="318"/>
      <c r="C4" s="321"/>
      <c r="D4" s="311"/>
      <c r="E4" s="311"/>
      <c r="F4" s="312"/>
    </row>
    <row r="5" spans="1:37" ht="16" thickBot="1" x14ac:dyDescent="0.4">
      <c r="A5" s="115" t="s">
        <v>239</v>
      </c>
      <c r="B5" s="477" t="s">
        <v>24</v>
      </c>
      <c r="C5" s="115" t="s">
        <v>25</v>
      </c>
      <c r="D5" s="477" t="s">
        <v>128</v>
      </c>
      <c r="E5" s="132" t="s">
        <v>27</v>
      </c>
      <c r="F5" s="356" t="s">
        <v>28</v>
      </c>
    </row>
    <row r="6" spans="1:37" ht="15.5" x14ac:dyDescent="0.35">
      <c r="A6" s="466"/>
      <c r="B6" s="497"/>
      <c r="C6" s="466"/>
      <c r="D6" s="478"/>
      <c r="E6" s="484"/>
      <c r="F6" s="459"/>
    </row>
    <row r="7" spans="1:37" x14ac:dyDescent="0.35">
      <c r="A7" s="467"/>
      <c r="B7" s="498" t="s">
        <v>293</v>
      </c>
      <c r="C7" s="467"/>
      <c r="D7" s="478"/>
      <c r="E7" s="485"/>
      <c r="F7" s="460"/>
    </row>
    <row r="8" spans="1:37" x14ac:dyDescent="0.35">
      <c r="A8" s="467"/>
      <c r="B8" s="499"/>
      <c r="C8" s="467"/>
      <c r="D8" s="478"/>
      <c r="E8" s="485"/>
      <c r="F8" s="460"/>
    </row>
    <row r="9" spans="1:37" ht="42" x14ac:dyDescent="0.35">
      <c r="A9" s="467"/>
      <c r="B9" s="500" t="s">
        <v>245</v>
      </c>
      <c r="C9" s="467"/>
      <c r="D9" s="478"/>
      <c r="E9" s="485"/>
      <c r="F9" s="460"/>
    </row>
    <row r="10" spans="1:37" x14ac:dyDescent="0.35">
      <c r="A10" s="467"/>
      <c r="B10" s="499"/>
      <c r="C10" s="467"/>
      <c r="D10" s="478"/>
      <c r="E10" s="485"/>
      <c r="F10" s="460"/>
    </row>
    <row r="11" spans="1:37" x14ac:dyDescent="0.35">
      <c r="A11" s="467"/>
      <c r="B11" s="501" t="s">
        <v>246</v>
      </c>
      <c r="C11" s="467"/>
      <c r="D11" s="478"/>
      <c r="E11" s="485"/>
      <c r="F11" s="460"/>
    </row>
    <row r="12" spans="1:37" x14ac:dyDescent="0.35">
      <c r="A12" s="467"/>
      <c r="B12" s="501"/>
      <c r="C12" s="467"/>
      <c r="D12" s="478"/>
      <c r="E12" s="485"/>
      <c r="F12" s="460"/>
    </row>
    <row r="13" spans="1:37" x14ac:dyDescent="0.35">
      <c r="A13" s="467">
        <v>1</v>
      </c>
      <c r="B13" s="502" t="s">
        <v>342</v>
      </c>
      <c r="C13" s="467"/>
      <c r="D13" s="478"/>
      <c r="E13" s="485"/>
      <c r="F13" s="460"/>
    </row>
    <row r="14" spans="1:37" x14ac:dyDescent="0.35">
      <c r="A14" s="517"/>
      <c r="B14" s="503"/>
      <c r="C14" s="468"/>
      <c r="D14" s="133"/>
      <c r="E14" s="485"/>
      <c r="F14" s="460"/>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row>
    <row r="15" spans="1:37" x14ac:dyDescent="0.35">
      <c r="A15" s="517" t="s">
        <v>247</v>
      </c>
      <c r="B15" s="504" t="s">
        <v>331</v>
      </c>
      <c r="C15" s="468" t="s">
        <v>220</v>
      </c>
      <c r="D15" s="133">
        <v>10</v>
      </c>
      <c r="E15" s="486"/>
      <c r="F15" s="460">
        <f>D15*E15</f>
        <v>0</v>
      </c>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row>
    <row r="16" spans="1:37" x14ac:dyDescent="0.35">
      <c r="A16" s="517"/>
      <c r="B16" s="505"/>
      <c r="C16" s="468"/>
      <c r="D16" s="133"/>
      <c r="E16" s="486"/>
      <c r="F16" s="460"/>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row>
    <row r="17" spans="1:37" x14ac:dyDescent="0.35">
      <c r="A17" s="517" t="s">
        <v>248</v>
      </c>
      <c r="B17" s="506" t="s">
        <v>332</v>
      </c>
      <c r="C17" s="468" t="s">
        <v>220</v>
      </c>
      <c r="D17" s="133">
        <v>2</v>
      </c>
      <c r="E17" s="486"/>
      <c r="F17" s="460">
        <f>D17*E17</f>
        <v>0</v>
      </c>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row>
    <row r="18" spans="1:37" x14ac:dyDescent="0.35">
      <c r="A18" s="517"/>
      <c r="B18" s="505"/>
      <c r="C18" s="468"/>
      <c r="D18" s="133"/>
      <c r="E18" s="486"/>
      <c r="F18" s="460"/>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row>
    <row r="19" spans="1:37" x14ac:dyDescent="0.35">
      <c r="A19" s="517" t="s">
        <v>249</v>
      </c>
      <c r="B19" s="506" t="s">
        <v>333</v>
      </c>
      <c r="C19" s="468" t="s">
        <v>220</v>
      </c>
      <c r="D19" s="133">
        <v>6</v>
      </c>
      <c r="E19" s="486"/>
      <c r="F19" s="460">
        <f>D19*E19</f>
        <v>0</v>
      </c>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row>
    <row r="20" spans="1:37" x14ac:dyDescent="0.35">
      <c r="A20" s="517"/>
      <c r="B20" s="505"/>
      <c r="C20" s="468"/>
      <c r="D20" s="133"/>
      <c r="E20" s="486"/>
      <c r="F20" s="460"/>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row>
    <row r="21" spans="1:37" x14ac:dyDescent="0.35">
      <c r="A21" s="517" t="s">
        <v>250</v>
      </c>
      <c r="B21" s="506" t="s">
        <v>334</v>
      </c>
      <c r="C21" s="468" t="s">
        <v>220</v>
      </c>
      <c r="D21" s="133">
        <v>3</v>
      </c>
      <c r="E21" s="486"/>
      <c r="F21" s="460">
        <f t="shared" ref="F21:F39" si="0">D21*E21</f>
        <v>0</v>
      </c>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row>
    <row r="22" spans="1:37" x14ac:dyDescent="0.35">
      <c r="A22" s="517"/>
      <c r="B22" s="505"/>
      <c r="C22" s="468"/>
      <c r="D22" s="133"/>
      <c r="E22" s="486"/>
      <c r="F22" s="460"/>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row>
    <row r="23" spans="1:37" x14ac:dyDescent="0.35">
      <c r="A23" s="517" t="s">
        <v>251</v>
      </c>
      <c r="B23" s="506" t="s">
        <v>335</v>
      </c>
      <c r="C23" s="468" t="s">
        <v>220</v>
      </c>
      <c r="D23" s="133">
        <v>9</v>
      </c>
      <c r="E23" s="486"/>
      <c r="F23" s="460">
        <f t="shared" si="0"/>
        <v>0</v>
      </c>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row>
    <row r="24" spans="1:37" x14ac:dyDescent="0.35">
      <c r="A24" s="517"/>
      <c r="B24" s="505"/>
      <c r="C24" s="468"/>
      <c r="D24" s="133"/>
      <c r="E24" s="486"/>
      <c r="F24" s="460"/>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row>
    <row r="25" spans="1:37" x14ac:dyDescent="0.35">
      <c r="A25" s="517" t="s">
        <v>252</v>
      </c>
      <c r="B25" s="506" t="s">
        <v>336</v>
      </c>
      <c r="C25" s="468" t="s">
        <v>220</v>
      </c>
      <c r="D25" s="133">
        <v>3</v>
      </c>
      <c r="E25" s="486"/>
      <c r="F25" s="460">
        <f t="shared" si="0"/>
        <v>0</v>
      </c>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row>
    <row r="26" spans="1:37" x14ac:dyDescent="0.35">
      <c r="A26" s="517"/>
      <c r="B26" s="505"/>
      <c r="C26" s="468"/>
      <c r="D26" s="133"/>
      <c r="E26" s="486"/>
      <c r="F26" s="460"/>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row>
    <row r="27" spans="1:37" x14ac:dyDescent="0.35">
      <c r="A27" s="517" t="s">
        <v>253</v>
      </c>
      <c r="B27" s="506" t="s">
        <v>337</v>
      </c>
      <c r="C27" s="468" t="s">
        <v>220</v>
      </c>
      <c r="D27" s="133">
        <v>4</v>
      </c>
      <c r="E27" s="486"/>
      <c r="F27" s="460">
        <f t="shared" si="0"/>
        <v>0</v>
      </c>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row>
    <row r="28" spans="1:37" x14ac:dyDescent="0.35">
      <c r="A28" s="517"/>
      <c r="B28" s="505"/>
      <c r="C28" s="468"/>
      <c r="D28" s="133"/>
      <c r="E28" s="486"/>
      <c r="F28" s="460"/>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37" x14ac:dyDescent="0.35">
      <c r="A29" s="517" t="s">
        <v>254</v>
      </c>
      <c r="B29" s="506" t="s">
        <v>337</v>
      </c>
      <c r="C29" s="468" t="s">
        <v>220</v>
      </c>
      <c r="D29" s="133">
        <v>4</v>
      </c>
      <c r="E29" s="486"/>
      <c r="F29" s="460">
        <f t="shared" si="0"/>
        <v>0</v>
      </c>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row>
    <row r="30" spans="1:37" x14ac:dyDescent="0.35">
      <c r="A30" s="517"/>
      <c r="B30" s="505"/>
      <c r="C30" s="468"/>
      <c r="D30" s="133"/>
      <c r="E30" s="486"/>
      <c r="F30" s="460"/>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row>
    <row r="31" spans="1:37" x14ac:dyDescent="0.35">
      <c r="A31" s="517" t="s">
        <v>255</v>
      </c>
      <c r="B31" s="506" t="s">
        <v>337</v>
      </c>
      <c r="C31" s="468" t="s">
        <v>220</v>
      </c>
      <c r="D31" s="133">
        <v>4</v>
      </c>
      <c r="E31" s="486"/>
      <c r="F31" s="460">
        <f t="shared" si="0"/>
        <v>0</v>
      </c>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row>
    <row r="32" spans="1:37" x14ac:dyDescent="0.35">
      <c r="A32" s="517"/>
      <c r="B32" s="505"/>
      <c r="C32" s="468"/>
      <c r="D32" s="133"/>
      <c r="E32" s="486"/>
      <c r="F32" s="460"/>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row>
    <row r="33" spans="1:37" x14ac:dyDescent="0.35">
      <c r="A33" s="517" t="s">
        <v>256</v>
      </c>
      <c r="B33" s="506" t="s">
        <v>339</v>
      </c>
      <c r="C33" s="468" t="s">
        <v>220</v>
      </c>
      <c r="D33" s="133">
        <v>6</v>
      </c>
      <c r="E33" s="486"/>
      <c r="F33" s="460">
        <f t="shared" si="0"/>
        <v>0</v>
      </c>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row>
    <row r="34" spans="1:37" x14ac:dyDescent="0.35">
      <c r="A34" s="517"/>
      <c r="B34" s="505"/>
      <c r="C34" s="468"/>
      <c r="D34" s="133"/>
      <c r="E34" s="486"/>
      <c r="F34" s="460"/>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row>
    <row r="35" spans="1:37" x14ac:dyDescent="0.35">
      <c r="A35" s="517" t="s">
        <v>257</v>
      </c>
      <c r="B35" s="506" t="s">
        <v>340</v>
      </c>
      <c r="C35" s="468" t="s">
        <v>220</v>
      </c>
      <c r="D35" s="133">
        <v>6</v>
      </c>
      <c r="E35" s="486"/>
      <c r="F35" s="460">
        <f t="shared" si="0"/>
        <v>0</v>
      </c>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row>
    <row r="36" spans="1:37" x14ac:dyDescent="0.35">
      <c r="A36" s="517"/>
      <c r="B36" s="507"/>
      <c r="C36" s="468"/>
      <c r="D36" s="133"/>
      <c r="E36" s="486"/>
      <c r="F36" s="460"/>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row>
    <row r="37" spans="1:37" x14ac:dyDescent="0.35">
      <c r="A37" s="517" t="s">
        <v>258</v>
      </c>
      <c r="B37" s="506" t="s">
        <v>341</v>
      </c>
      <c r="C37" s="468" t="s">
        <v>220</v>
      </c>
      <c r="D37" s="133">
        <v>6</v>
      </c>
      <c r="E37" s="486"/>
      <c r="F37" s="460">
        <f t="shared" si="0"/>
        <v>0</v>
      </c>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row>
    <row r="38" spans="1:37" x14ac:dyDescent="0.35">
      <c r="A38" s="517"/>
      <c r="B38" s="507"/>
      <c r="C38" s="468"/>
      <c r="D38" s="133"/>
      <c r="E38" s="486"/>
      <c r="F38" s="460"/>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row>
    <row r="39" spans="1:37" ht="15" thickBot="1" x14ac:dyDescent="0.4">
      <c r="A39" s="517" t="s">
        <v>259</v>
      </c>
      <c r="B39" s="507" t="s">
        <v>338</v>
      </c>
      <c r="C39" s="468" t="s">
        <v>220</v>
      </c>
      <c r="D39" s="133">
        <v>6</v>
      </c>
      <c r="E39" s="486"/>
      <c r="F39" s="460">
        <f t="shared" si="0"/>
        <v>0</v>
      </c>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row>
    <row r="40" spans="1:37" s="127" customFormat="1" ht="15" thickBot="1" x14ac:dyDescent="0.4">
      <c r="A40" s="692"/>
      <c r="B40" s="693" t="s">
        <v>343</v>
      </c>
      <c r="C40" s="692"/>
      <c r="D40" s="694"/>
      <c r="E40" s="695"/>
      <c r="F40" s="696">
        <f>SUM(F15:F39)</f>
        <v>0</v>
      </c>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row>
    <row r="41" spans="1:37" x14ac:dyDescent="0.35">
      <c r="A41" s="517"/>
      <c r="B41" s="507"/>
      <c r="C41" s="468"/>
      <c r="D41" s="133"/>
      <c r="E41" s="486"/>
      <c r="F41" s="460"/>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row>
    <row r="42" spans="1:37" x14ac:dyDescent="0.35">
      <c r="A42" s="467">
        <v>2</v>
      </c>
      <c r="B42" s="502" t="s">
        <v>260</v>
      </c>
      <c r="C42" s="467"/>
      <c r="D42" s="478"/>
      <c r="E42" s="485"/>
      <c r="F42" s="460"/>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row>
    <row r="43" spans="1:37" x14ac:dyDescent="0.35">
      <c r="A43" s="517"/>
      <c r="B43" s="503"/>
      <c r="C43" s="468"/>
      <c r="D43" s="133"/>
      <c r="E43" s="485"/>
      <c r="F43" s="460"/>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row>
    <row r="44" spans="1:37" x14ac:dyDescent="0.35">
      <c r="A44" s="517" t="s">
        <v>261</v>
      </c>
      <c r="B44" s="504" t="s">
        <v>331</v>
      </c>
      <c r="C44" s="469" t="s">
        <v>220</v>
      </c>
      <c r="D44" s="479">
        <v>10</v>
      </c>
      <c r="E44" s="487"/>
      <c r="F44" s="461">
        <f>D44*E44</f>
        <v>0</v>
      </c>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row>
    <row r="45" spans="1:37" x14ac:dyDescent="0.35">
      <c r="A45" s="517"/>
      <c r="B45" s="505"/>
      <c r="C45" s="468"/>
      <c r="D45" s="133"/>
      <c r="E45" s="487"/>
      <c r="F45" s="461"/>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row>
    <row r="46" spans="1:37" x14ac:dyDescent="0.35">
      <c r="A46" s="517" t="s">
        <v>262</v>
      </c>
      <c r="B46" s="506" t="s">
        <v>332</v>
      </c>
      <c r="C46" s="468" t="s">
        <v>220</v>
      </c>
      <c r="D46" s="133">
        <v>2</v>
      </c>
      <c r="E46" s="487"/>
      <c r="F46" s="461">
        <f>D46*E46</f>
        <v>0</v>
      </c>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row>
    <row r="47" spans="1:37" x14ac:dyDescent="0.35">
      <c r="A47" s="517"/>
      <c r="B47" s="505"/>
      <c r="C47" s="468"/>
      <c r="D47" s="133"/>
      <c r="E47" s="487"/>
      <c r="F47" s="461"/>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row>
    <row r="48" spans="1:37" x14ac:dyDescent="0.35">
      <c r="A48" s="517" t="s">
        <v>263</v>
      </c>
      <c r="B48" s="506" t="s">
        <v>333</v>
      </c>
      <c r="C48" s="468" t="s">
        <v>220</v>
      </c>
      <c r="D48" s="133">
        <v>6</v>
      </c>
      <c r="E48" s="487"/>
      <c r="F48" s="461">
        <f>D48*E48</f>
        <v>0</v>
      </c>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row>
    <row r="49" spans="1:37" x14ac:dyDescent="0.35">
      <c r="A49" s="517"/>
      <c r="B49" s="505"/>
      <c r="C49" s="468"/>
      <c r="D49" s="133"/>
      <c r="E49" s="487"/>
      <c r="F49" s="461"/>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row>
    <row r="50" spans="1:37" x14ac:dyDescent="0.35">
      <c r="A50" s="517" t="s">
        <v>264</v>
      </c>
      <c r="B50" s="506" t="s">
        <v>334</v>
      </c>
      <c r="C50" s="468" t="s">
        <v>220</v>
      </c>
      <c r="D50" s="133">
        <v>3</v>
      </c>
      <c r="E50" s="487"/>
      <c r="F50" s="461">
        <f t="shared" ref="F50:F68" si="1">D50*E50</f>
        <v>0</v>
      </c>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row>
    <row r="51" spans="1:37" x14ac:dyDescent="0.35">
      <c r="A51" s="517"/>
      <c r="B51" s="505"/>
      <c r="C51" s="468"/>
      <c r="D51" s="133"/>
      <c r="E51" s="487"/>
      <c r="F51" s="461"/>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row>
    <row r="52" spans="1:37" x14ac:dyDescent="0.35">
      <c r="A52" s="517" t="s">
        <v>265</v>
      </c>
      <c r="B52" s="506" t="s">
        <v>335</v>
      </c>
      <c r="C52" s="468" t="s">
        <v>220</v>
      </c>
      <c r="D52" s="133">
        <v>9</v>
      </c>
      <c r="E52" s="487"/>
      <c r="F52" s="461">
        <f t="shared" si="1"/>
        <v>0</v>
      </c>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row>
    <row r="53" spans="1:37" x14ac:dyDescent="0.35">
      <c r="A53" s="517"/>
      <c r="B53" s="505"/>
      <c r="C53" s="468"/>
      <c r="D53" s="133"/>
      <c r="E53" s="487"/>
      <c r="F53" s="461"/>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row>
    <row r="54" spans="1:37" x14ac:dyDescent="0.35">
      <c r="A54" s="517" t="s">
        <v>266</v>
      </c>
      <c r="B54" s="506" t="s">
        <v>336</v>
      </c>
      <c r="C54" s="468" t="s">
        <v>220</v>
      </c>
      <c r="D54" s="133">
        <v>3</v>
      </c>
      <c r="E54" s="487"/>
      <c r="F54" s="461">
        <f t="shared" si="1"/>
        <v>0</v>
      </c>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row>
    <row r="55" spans="1:37" x14ac:dyDescent="0.35">
      <c r="A55" s="517"/>
      <c r="B55" s="505"/>
      <c r="C55" s="468"/>
      <c r="D55" s="133"/>
      <c r="E55" s="487"/>
      <c r="F55" s="461"/>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row>
    <row r="56" spans="1:37" x14ac:dyDescent="0.35">
      <c r="A56" s="517" t="s">
        <v>267</v>
      </c>
      <c r="B56" s="506" t="s">
        <v>337</v>
      </c>
      <c r="C56" s="468" t="s">
        <v>220</v>
      </c>
      <c r="D56" s="133">
        <v>4</v>
      </c>
      <c r="E56" s="487"/>
      <c r="F56" s="461">
        <f t="shared" si="1"/>
        <v>0</v>
      </c>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row>
    <row r="57" spans="1:37" x14ac:dyDescent="0.35">
      <c r="A57" s="517"/>
      <c r="B57" s="505"/>
      <c r="C57" s="468"/>
      <c r="D57" s="133"/>
      <c r="E57" s="487"/>
      <c r="F57" s="461"/>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row>
    <row r="58" spans="1:37" x14ac:dyDescent="0.35">
      <c r="A58" s="517" t="s">
        <v>268</v>
      </c>
      <c r="B58" s="506" t="s">
        <v>337</v>
      </c>
      <c r="C58" s="468" t="s">
        <v>220</v>
      </c>
      <c r="D58" s="133">
        <v>4</v>
      </c>
      <c r="E58" s="487"/>
      <c r="F58" s="461">
        <f t="shared" si="1"/>
        <v>0</v>
      </c>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row>
    <row r="59" spans="1:37" x14ac:dyDescent="0.35">
      <c r="A59" s="517"/>
      <c r="B59" s="505"/>
      <c r="C59" s="468"/>
      <c r="D59" s="133"/>
      <c r="E59" s="487"/>
      <c r="F59" s="461"/>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row>
    <row r="60" spans="1:37" x14ac:dyDescent="0.35">
      <c r="A60" s="517" t="s">
        <v>269</v>
      </c>
      <c r="B60" s="506" t="s">
        <v>337</v>
      </c>
      <c r="C60" s="468" t="s">
        <v>220</v>
      </c>
      <c r="D60" s="133">
        <v>4</v>
      </c>
      <c r="E60" s="487"/>
      <c r="F60" s="461">
        <f t="shared" si="1"/>
        <v>0</v>
      </c>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row>
    <row r="61" spans="1:37" x14ac:dyDescent="0.35">
      <c r="A61" s="517"/>
      <c r="B61" s="505"/>
      <c r="C61" s="468"/>
      <c r="D61" s="133"/>
      <c r="E61" s="487"/>
      <c r="F61" s="461"/>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row>
    <row r="62" spans="1:37" x14ac:dyDescent="0.35">
      <c r="A62" s="517" t="s">
        <v>270</v>
      </c>
      <c r="B62" s="506" t="s">
        <v>339</v>
      </c>
      <c r="C62" s="468" t="s">
        <v>220</v>
      </c>
      <c r="D62" s="133">
        <v>6</v>
      </c>
      <c r="E62" s="487"/>
      <c r="F62" s="461">
        <f t="shared" si="1"/>
        <v>0</v>
      </c>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row>
    <row r="63" spans="1:37" x14ac:dyDescent="0.35">
      <c r="A63" s="517"/>
      <c r="B63" s="505"/>
      <c r="C63" s="468"/>
      <c r="D63" s="133"/>
      <c r="E63" s="487"/>
      <c r="F63" s="461"/>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row>
    <row r="64" spans="1:37" x14ac:dyDescent="0.35">
      <c r="A64" s="517" t="s">
        <v>271</v>
      </c>
      <c r="B64" s="506" t="s">
        <v>340</v>
      </c>
      <c r="C64" s="468" t="s">
        <v>220</v>
      </c>
      <c r="D64" s="133">
        <v>6</v>
      </c>
      <c r="E64" s="487"/>
      <c r="F64" s="461">
        <f t="shared" si="1"/>
        <v>0</v>
      </c>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row>
    <row r="65" spans="1:37" x14ac:dyDescent="0.35">
      <c r="A65" s="517"/>
      <c r="B65" s="507"/>
      <c r="C65" s="468"/>
      <c r="D65" s="133"/>
      <c r="E65" s="487"/>
      <c r="F65" s="461"/>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row>
    <row r="66" spans="1:37" x14ac:dyDescent="0.35">
      <c r="A66" s="517" t="s">
        <v>272</v>
      </c>
      <c r="B66" s="506" t="s">
        <v>341</v>
      </c>
      <c r="C66" s="468" t="s">
        <v>220</v>
      </c>
      <c r="D66" s="133">
        <v>6</v>
      </c>
      <c r="E66" s="487"/>
      <c r="F66" s="461">
        <f t="shared" si="1"/>
        <v>0</v>
      </c>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row>
    <row r="67" spans="1:37" x14ac:dyDescent="0.35">
      <c r="A67" s="517"/>
      <c r="B67" s="507"/>
      <c r="C67" s="468"/>
      <c r="D67" s="133"/>
      <c r="E67" s="487"/>
      <c r="F67" s="461"/>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row>
    <row r="68" spans="1:37" ht="15" thickBot="1" x14ac:dyDescent="0.4">
      <c r="A68" s="517" t="s">
        <v>273</v>
      </c>
      <c r="B68" s="507" t="s">
        <v>338</v>
      </c>
      <c r="C68" s="468" t="s">
        <v>220</v>
      </c>
      <c r="D68" s="133">
        <v>6</v>
      </c>
      <c r="E68" s="487"/>
      <c r="F68" s="461">
        <f t="shared" si="1"/>
        <v>0</v>
      </c>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row>
    <row r="69" spans="1:37" ht="15" thickBot="1" x14ac:dyDescent="0.4">
      <c r="A69" s="692"/>
      <c r="B69" s="693" t="s">
        <v>344</v>
      </c>
      <c r="C69" s="692"/>
      <c r="D69" s="694"/>
      <c r="E69" s="697"/>
      <c r="F69" s="698">
        <f>SUM(F44:F68)</f>
        <v>0</v>
      </c>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row>
    <row r="70" spans="1:37" x14ac:dyDescent="0.35">
      <c r="A70" s="517"/>
      <c r="B70" s="507"/>
      <c r="C70" s="468"/>
      <c r="D70" s="133"/>
      <c r="E70" s="487"/>
      <c r="F70" s="460"/>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row>
    <row r="71" spans="1:37" x14ac:dyDescent="0.35">
      <c r="A71" s="467"/>
      <c r="B71" s="508"/>
      <c r="C71" s="470"/>
      <c r="D71" s="480"/>
      <c r="E71" s="485"/>
      <c r="F71" s="460"/>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row>
    <row r="72" spans="1:37" x14ac:dyDescent="0.35">
      <c r="A72" s="518"/>
      <c r="B72" s="509" t="s">
        <v>274</v>
      </c>
      <c r="C72" s="471"/>
      <c r="D72" s="481"/>
      <c r="E72" s="488"/>
      <c r="F72" s="462"/>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row>
    <row r="73" spans="1:37" x14ac:dyDescent="0.35">
      <c r="A73" s="518"/>
      <c r="B73" s="509"/>
      <c r="C73" s="471"/>
      <c r="D73" s="481"/>
      <c r="E73" s="488"/>
      <c r="F73" s="462"/>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row>
    <row r="74" spans="1:37" x14ac:dyDescent="0.35">
      <c r="A74" s="518">
        <v>3</v>
      </c>
      <c r="B74" s="509" t="s">
        <v>294</v>
      </c>
      <c r="C74" s="471"/>
      <c r="D74" s="481"/>
      <c r="E74" s="488"/>
      <c r="F74" s="462"/>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row>
    <row r="75" spans="1:37" x14ac:dyDescent="0.35">
      <c r="A75" s="518"/>
      <c r="B75" s="510"/>
      <c r="C75" s="471"/>
      <c r="D75" s="481"/>
      <c r="E75" s="488"/>
      <c r="F75" s="462"/>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row>
    <row r="76" spans="1:37" x14ac:dyDescent="0.35">
      <c r="A76" s="519" t="s">
        <v>275</v>
      </c>
      <c r="B76" s="511" t="s">
        <v>295</v>
      </c>
      <c r="C76" s="472" t="s">
        <v>220</v>
      </c>
      <c r="D76" s="198">
        <v>3</v>
      </c>
      <c r="E76" s="489"/>
      <c r="F76" s="462">
        <f>D76*E76</f>
        <v>0</v>
      </c>
      <c r="G76" s="524"/>
      <c r="H76" s="334"/>
      <c r="I76" s="335"/>
      <c r="J76" s="335"/>
      <c r="K76" s="336"/>
      <c r="L76" s="337"/>
      <c r="M76" s="338"/>
      <c r="N76" s="8"/>
      <c r="O76" s="8"/>
      <c r="P76" s="8"/>
      <c r="Q76" s="8"/>
      <c r="R76" s="8"/>
      <c r="S76" s="8"/>
      <c r="T76" s="8"/>
      <c r="U76" s="8"/>
      <c r="V76" s="8"/>
      <c r="W76" s="8"/>
      <c r="X76" s="8"/>
      <c r="Y76" s="8"/>
      <c r="Z76" s="8"/>
      <c r="AA76" s="8"/>
      <c r="AB76" s="8"/>
      <c r="AC76" s="8"/>
      <c r="AD76" s="8"/>
      <c r="AE76" s="8"/>
      <c r="AF76" s="8"/>
      <c r="AG76" s="8"/>
      <c r="AH76" s="8"/>
      <c r="AI76" s="8"/>
      <c r="AJ76" s="8"/>
      <c r="AK76" s="8"/>
    </row>
    <row r="77" spans="1:37" x14ac:dyDescent="0.35">
      <c r="A77" s="519"/>
      <c r="B77" s="511"/>
      <c r="C77" s="472"/>
      <c r="D77" s="198"/>
      <c r="E77" s="489"/>
      <c r="F77" s="462"/>
      <c r="G77" s="481"/>
      <c r="H77" s="339"/>
      <c r="I77" s="335"/>
      <c r="J77" s="335"/>
      <c r="K77" s="336"/>
      <c r="L77" s="337"/>
      <c r="M77" s="338"/>
      <c r="N77" s="8"/>
      <c r="O77" s="8"/>
      <c r="P77" s="8"/>
      <c r="Q77" s="8"/>
      <c r="R77" s="8"/>
      <c r="S77" s="8"/>
      <c r="T77" s="8"/>
      <c r="U77" s="8"/>
      <c r="V77" s="8"/>
      <c r="W77" s="8"/>
      <c r="X77" s="8"/>
      <c r="Y77" s="8"/>
      <c r="Z77" s="8"/>
      <c r="AA77" s="8"/>
      <c r="AB77" s="8"/>
      <c r="AC77" s="8"/>
      <c r="AD77" s="8"/>
      <c r="AE77" s="8"/>
      <c r="AF77" s="8"/>
      <c r="AG77" s="8"/>
      <c r="AH77" s="8"/>
      <c r="AI77" s="8"/>
      <c r="AJ77" s="8"/>
      <c r="AK77" s="8"/>
    </row>
    <row r="78" spans="1:37" x14ac:dyDescent="0.35">
      <c r="A78" s="520" t="s">
        <v>276</v>
      </c>
      <c r="B78" s="512" t="s">
        <v>296</v>
      </c>
      <c r="C78" s="473" t="s">
        <v>220</v>
      </c>
      <c r="D78" s="135">
        <v>1</v>
      </c>
      <c r="E78" s="490"/>
      <c r="F78" s="462">
        <f t="shared" ref="F78:F88" si="2">D78*E78</f>
        <v>0</v>
      </c>
      <c r="G78" s="198"/>
      <c r="H78" s="341"/>
      <c r="I78" s="340"/>
      <c r="J78" s="340"/>
      <c r="K78" s="342"/>
      <c r="L78" s="337"/>
      <c r="M78" s="338"/>
      <c r="N78" s="343"/>
      <c r="O78" s="8"/>
      <c r="P78" s="8"/>
      <c r="Q78" s="8"/>
      <c r="R78" s="8"/>
      <c r="S78" s="8"/>
      <c r="T78" s="8"/>
      <c r="U78" s="8"/>
      <c r="V78" s="8"/>
      <c r="W78" s="8"/>
      <c r="X78" s="8"/>
      <c r="Y78" s="8"/>
      <c r="Z78" s="8"/>
      <c r="AA78" s="8"/>
      <c r="AB78" s="8"/>
      <c r="AC78" s="8"/>
      <c r="AD78" s="8"/>
      <c r="AE78" s="8"/>
      <c r="AF78" s="8"/>
      <c r="AG78" s="8"/>
      <c r="AH78" s="8"/>
      <c r="AI78" s="8"/>
      <c r="AJ78" s="8"/>
      <c r="AK78" s="8"/>
    </row>
    <row r="79" spans="1:37" x14ac:dyDescent="0.35">
      <c r="A79" s="520"/>
      <c r="B79" s="512"/>
      <c r="C79" s="473"/>
      <c r="D79" s="135"/>
      <c r="E79" s="490"/>
      <c r="F79" s="462"/>
      <c r="G79" s="198"/>
      <c r="H79" s="341"/>
      <c r="I79" s="340"/>
      <c r="J79" s="340"/>
      <c r="K79" s="342"/>
      <c r="L79" s="337"/>
      <c r="M79" s="338"/>
      <c r="N79" s="343"/>
      <c r="O79" s="8"/>
      <c r="P79" s="8"/>
      <c r="Q79" s="8"/>
      <c r="R79" s="8"/>
      <c r="S79" s="8"/>
      <c r="T79" s="8"/>
      <c r="U79" s="8"/>
      <c r="V79" s="8"/>
      <c r="W79" s="8"/>
      <c r="X79" s="8"/>
      <c r="Y79" s="8"/>
      <c r="Z79" s="8"/>
      <c r="AA79" s="8"/>
      <c r="AB79" s="8"/>
      <c r="AC79" s="8"/>
      <c r="AD79" s="8"/>
      <c r="AE79" s="8"/>
      <c r="AF79" s="8"/>
      <c r="AG79" s="8"/>
      <c r="AH79" s="8"/>
      <c r="AI79" s="8"/>
      <c r="AJ79" s="8"/>
      <c r="AK79" s="8"/>
    </row>
    <row r="80" spans="1:37" x14ac:dyDescent="0.35">
      <c r="A80" s="520" t="s">
        <v>277</v>
      </c>
      <c r="B80" s="512" t="s">
        <v>297</v>
      </c>
      <c r="C80" s="473" t="s">
        <v>220</v>
      </c>
      <c r="D80" s="135">
        <v>1</v>
      </c>
      <c r="E80" s="490"/>
      <c r="F80" s="462">
        <f t="shared" si="2"/>
        <v>0</v>
      </c>
      <c r="G80" s="525"/>
      <c r="H80" s="345"/>
      <c r="I80" s="344"/>
      <c r="J80" s="344"/>
      <c r="K80" s="346"/>
      <c r="L80" s="347"/>
      <c r="M80" s="338"/>
      <c r="N80" s="343"/>
      <c r="O80" s="8"/>
      <c r="P80" s="8"/>
      <c r="Q80" s="8"/>
      <c r="R80" s="8"/>
      <c r="S80" s="8"/>
      <c r="T80" s="8"/>
      <c r="U80" s="8"/>
      <c r="V80" s="8"/>
      <c r="W80" s="8"/>
      <c r="X80" s="8"/>
      <c r="Y80" s="8"/>
      <c r="Z80" s="8"/>
      <c r="AA80" s="8"/>
      <c r="AB80" s="8"/>
      <c r="AC80" s="8"/>
      <c r="AD80" s="8"/>
      <c r="AE80" s="8"/>
      <c r="AF80" s="8"/>
      <c r="AG80" s="8"/>
      <c r="AH80" s="8"/>
      <c r="AI80" s="8"/>
      <c r="AJ80" s="8"/>
      <c r="AK80" s="8"/>
    </row>
    <row r="81" spans="1:37" x14ac:dyDescent="0.35">
      <c r="A81" s="520"/>
      <c r="B81" s="512"/>
      <c r="C81" s="473"/>
      <c r="D81" s="135"/>
      <c r="E81" s="490"/>
      <c r="F81" s="462"/>
      <c r="G81" s="198"/>
      <c r="H81" s="341"/>
      <c r="I81" s="340"/>
      <c r="J81" s="340"/>
      <c r="K81" s="342"/>
      <c r="L81" s="337"/>
      <c r="M81" s="338"/>
      <c r="N81" s="343"/>
      <c r="O81" s="8"/>
      <c r="P81" s="8"/>
      <c r="Q81" s="8"/>
      <c r="R81" s="8"/>
      <c r="S81" s="8"/>
      <c r="T81" s="8"/>
      <c r="U81" s="8"/>
      <c r="V81" s="8"/>
      <c r="W81" s="8"/>
      <c r="X81" s="8"/>
      <c r="Y81" s="8"/>
      <c r="Z81" s="8"/>
      <c r="AA81" s="8"/>
      <c r="AB81" s="8"/>
      <c r="AC81" s="8"/>
      <c r="AD81" s="8"/>
      <c r="AE81" s="8"/>
      <c r="AF81" s="8"/>
      <c r="AG81" s="8"/>
      <c r="AH81" s="8"/>
      <c r="AI81" s="8"/>
      <c r="AJ81" s="8"/>
      <c r="AK81" s="8"/>
    </row>
    <row r="82" spans="1:37" x14ac:dyDescent="0.35">
      <c r="A82" s="520" t="s">
        <v>278</v>
      </c>
      <c r="B82" s="512" t="s">
        <v>298</v>
      </c>
      <c r="C82" s="473" t="s">
        <v>220</v>
      </c>
      <c r="D82" s="135">
        <v>1</v>
      </c>
      <c r="E82" s="490"/>
      <c r="F82" s="462">
        <f t="shared" si="2"/>
        <v>0</v>
      </c>
      <c r="G82" s="198"/>
      <c r="H82" s="341"/>
      <c r="I82" s="340"/>
      <c r="J82" s="340"/>
      <c r="K82" s="342"/>
      <c r="L82" s="337"/>
      <c r="M82" s="338"/>
      <c r="N82" s="343"/>
      <c r="O82" s="8"/>
      <c r="P82" s="8"/>
      <c r="Q82" s="8"/>
      <c r="R82" s="8"/>
      <c r="S82" s="8"/>
      <c r="T82" s="8"/>
      <c r="U82" s="8"/>
      <c r="V82" s="8"/>
      <c r="W82" s="8"/>
      <c r="X82" s="8"/>
      <c r="Y82" s="8"/>
      <c r="Z82" s="8"/>
      <c r="AA82" s="8"/>
      <c r="AB82" s="8"/>
      <c r="AC82" s="8"/>
      <c r="AD82" s="8"/>
      <c r="AE82" s="8"/>
      <c r="AF82" s="8"/>
      <c r="AG82" s="8"/>
      <c r="AH82" s="8"/>
      <c r="AI82" s="8"/>
      <c r="AJ82" s="8"/>
      <c r="AK82" s="8"/>
    </row>
    <row r="83" spans="1:37" x14ac:dyDescent="0.35">
      <c r="A83" s="520"/>
      <c r="B83" s="512"/>
      <c r="C83" s="473"/>
      <c r="D83" s="135"/>
      <c r="E83" s="490"/>
      <c r="F83" s="462"/>
      <c r="G83" s="198"/>
      <c r="H83" s="341"/>
      <c r="I83" s="340"/>
      <c r="J83" s="340"/>
      <c r="K83" s="342"/>
      <c r="L83" s="337"/>
      <c r="M83" s="338"/>
      <c r="N83" s="343"/>
      <c r="O83" s="8"/>
      <c r="P83" s="8"/>
      <c r="Q83" s="8"/>
      <c r="R83" s="8"/>
      <c r="S83" s="8"/>
      <c r="T83" s="8"/>
      <c r="U83" s="8"/>
      <c r="V83" s="8"/>
      <c r="W83" s="8"/>
      <c r="X83" s="8"/>
      <c r="Y83" s="8"/>
      <c r="Z83" s="8"/>
      <c r="AA83" s="8"/>
      <c r="AB83" s="8"/>
      <c r="AC83" s="8"/>
      <c r="AD83" s="8"/>
      <c r="AE83" s="8"/>
      <c r="AF83" s="8"/>
      <c r="AG83" s="8"/>
      <c r="AH83" s="8"/>
      <c r="AI83" s="8"/>
      <c r="AJ83" s="8"/>
      <c r="AK83" s="8"/>
    </row>
    <row r="84" spans="1:37" x14ac:dyDescent="0.35">
      <c r="A84" s="520" t="s">
        <v>279</v>
      </c>
      <c r="B84" s="512" t="s">
        <v>299</v>
      </c>
      <c r="C84" s="473" t="s">
        <v>220</v>
      </c>
      <c r="D84" s="135">
        <v>1</v>
      </c>
      <c r="E84" s="490"/>
      <c r="F84" s="462">
        <f t="shared" si="2"/>
        <v>0</v>
      </c>
      <c r="G84" s="198"/>
      <c r="H84" s="341"/>
      <c r="I84" s="340"/>
      <c r="J84" s="340"/>
      <c r="K84" s="342"/>
      <c r="L84" s="337"/>
      <c r="M84" s="338"/>
      <c r="N84" s="343"/>
      <c r="O84" s="8"/>
      <c r="P84" s="8"/>
      <c r="Q84" s="8"/>
      <c r="R84" s="8"/>
      <c r="S84" s="8"/>
      <c r="T84" s="8"/>
      <c r="U84" s="8"/>
      <c r="V84" s="8"/>
      <c r="W84" s="8"/>
      <c r="X84" s="8"/>
      <c r="Y84" s="8"/>
      <c r="Z84" s="8"/>
      <c r="AA84" s="8"/>
      <c r="AB84" s="8"/>
      <c r="AC84" s="8"/>
      <c r="AD84" s="8"/>
      <c r="AE84" s="8"/>
      <c r="AF84" s="8"/>
      <c r="AG84" s="8"/>
      <c r="AH84" s="8"/>
      <c r="AI84" s="8"/>
      <c r="AJ84" s="8"/>
      <c r="AK84" s="8"/>
    </row>
    <row r="85" spans="1:37" x14ac:dyDescent="0.35">
      <c r="A85" s="520"/>
      <c r="B85" s="512"/>
      <c r="C85" s="473"/>
      <c r="D85" s="135"/>
      <c r="E85" s="490"/>
      <c r="F85" s="462"/>
      <c r="G85" s="198"/>
      <c r="H85" s="341"/>
      <c r="I85" s="340"/>
      <c r="J85" s="340"/>
      <c r="K85" s="342"/>
      <c r="L85" s="337"/>
      <c r="M85" s="338"/>
      <c r="N85" s="343"/>
      <c r="O85" s="8"/>
      <c r="P85" s="8"/>
      <c r="Q85" s="8"/>
      <c r="R85" s="8"/>
      <c r="S85" s="8"/>
      <c r="T85" s="8"/>
      <c r="U85" s="8"/>
      <c r="V85" s="8"/>
      <c r="W85" s="8"/>
      <c r="X85" s="8"/>
      <c r="Y85" s="8"/>
      <c r="Z85" s="8"/>
      <c r="AA85" s="8"/>
      <c r="AB85" s="8"/>
      <c r="AC85" s="8"/>
      <c r="AD85" s="8"/>
      <c r="AE85" s="8"/>
      <c r="AF85" s="8"/>
      <c r="AG85" s="8"/>
      <c r="AH85" s="8"/>
      <c r="AI85" s="8"/>
      <c r="AJ85" s="8"/>
      <c r="AK85" s="8"/>
    </row>
    <row r="86" spans="1:37" x14ac:dyDescent="0.35">
      <c r="A86" s="520" t="s">
        <v>280</v>
      </c>
      <c r="B86" s="512" t="s">
        <v>300</v>
      </c>
      <c r="C86" s="473" t="s">
        <v>220</v>
      </c>
      <c r="D86" s="135">
        <v>1</v>
      </c>
      <c r="E86" s="490"/>
      <c r="F86" s="462">
        <f t="shared" si="2"/>
        <v>0</v>
      </c>
      <c r="G86" s="525"/>
      <c r="H86" s="345"/>
      <c r="I86" s="344"/>
      <c r="J86" s="344"/>
      <c r="K86" s="346"/>
      <c r="L86" s="347"/>
      <c r="M86" s="338"/>
      <c r="N86" s="343"/>
      <c r="O86" s="8"/>
      <c r="P86" s="8"/>
      <c r="Q86" s="8"/>
      <c r="R86" s="8"/>
      <c r="S86" s="8"/>
      <c r="T86" s="8"/>
      <c r="U86" s="8"/>
      <c r="V86" s="8"/>
      <c r="W86" s="8"/>
      <c r="X86" s="8"/>
      <c r="Y86" s="8"/>
      <c r="Z86" s="8"/>
      <c r="AA86" s="8"/>
      <c r="AB86" s="8"/>
      <c r="AC86" s="8"/>
      <c r="AD86" s="8"/>
      <c r="AE86" s="8"/>
      <c r="AF86" s="8"/>
      <c r="AG86" s="8"/>
      <c r="AH86" s="8"/>
      <c r="AI86" s="8"/>
      <c r="AJ86" s="8"/>
      <c r="AK86" s="8"/>
    </row>
    <row r="87" spans="1:37" x14ac:dyDescent="0.35">
      <c r="A87" s="520"/>
      <c r="B87" s="512"/>
      <c r="C87" s="473"/>
      <c r="D87" s="135"/>
      <c r="E87" s="490"/>
      <c r="F87" s="462"/>
      <c r="G87" s="525"/>
      <c r="H87" s="345"/>
      <c r="I87" s="344"/>
      <c r="J87" s="344"/>
      <c r="K87" s="346"/>
      <c r="L87" s="347"/>
      <c r="M87" s="338"/>
      <c r="N87" s="343"/>
      <c r="O87" s="8"/>
      <c r="P87" s="8"/>
      <c r="Q87" s="8"/>
      <c r="R87" s="8"/>
      <c r="S87" s="8"/>
      <c r="T87" s="8"/>
      <c r="U87" s="8"/>
      <c r="V87" s="8"/>
      <c r="W87" s="8"/>
      <c r="X87" s="8"/>
      <c r="Y87" s="8"/>
      <c r="Z87" s="8"/>
      <c r="AA87" s="8"/>
      <c r="AB87" s="8"/>
      <c r="AC87" s="8"/>
      <c r="AD87" s="8"/>
      <c r="AE87" s="8"/>
      <c r="AF87" s="8"/>
      <c r="AG87" s="8"/>
      <c r="AH87" s="8"/>
      <c r="AI87" s="8"/>
      <c r="AJ87" s="8"/>
      <c r="AK87" s="8"/>
    </row>
    <row r="88" spans="1:37" ht="15" thickBot="1" x14ac:dyDescent="0.4">
      <c r="A88" s="520" t="s">
        <v>281</v>
      </c>
      <c r="B88" s="512" t="s">
        <v>301</v>
      </c>
      <c r="C88" s="473" t="s">
        <v>220</v>
      </c>
      <c r="D88" s="135">
        <v>1</v>
      </c>
      <c r="E88" s="490"/>
      <c r="F88" s="462">
        <f t="shared" si="2"/>
        <v>0</v>
      </c>
      <c r="G88" s="525"/>
      <c r="H88" s="345"/>
      <c r="I88" s="344"/>
      <c r="J88" s="344"/>
      <c r="K88" s="346"/>
      <c r="L88" s="347"/>
      <c r="M88" s="338"/>
      <c r="N88" s="343"/>
      <c r="O88" s="8"/>
      <c r="P88" s="8"/>
      <c r="Q88" s="8"/>
      <c r="R88" s="8"/>
      <c r="S88" s="8"/>
      <c r="T88" s="8"/>
      <c r="U88" s="8"/>
      <c r="V88" s="8"/>
      <c r="W88" s="8"/>
      <c r="X88" s="8"/>
      <c r="Y88" s="8"/>
      <c r="Z88" s="8"/>
      <c r="AA88" s="8"/>
      <c r="AB88" s="8"/>
      <c r="AC88" s="8"/>
      <c r="AD88" s="8"/>
      <c r="AE88" s="8"/>
      <c r="AF88" s="8"/>
      <c r="AG88" s="8"/>
      <c r="AH88" s="8"/>
      <c r="AI88" s="8"/>
      <c r="AJ88" s="8"/>
      <c r="AK88" s="8"/>
    </row>
    <row r="89" spans="1:37" ht="15" thickBot="1" x14ac:dyDescent="0.4">
      <c r="A89" s="711"/>
      <c r="B89" s="699" t="s">
        <v>347</v>
      </c>
      <c r="C89" s="533"/>
      <c r="D89" s="700"/>
      <c r="E89" s="701"/>
      <c r="F89" s="712">
        <f>SUM(F76:F88)</f>
        <v>0</v>
      </c>
      <c r="G89" s="525"/>
      <c r="H89" s="345"/>
      <c r="I89" s="344"/>
      <c r="J89" s="344"/>
      <c r="K89" s="346"/>
      <c r="L89" s="347"/>
      <c r="M89" s="338"/>
      <c r="N89" s="343"/>
      <c r="O89" s="8"/>
      <c r="P89" s="8"/>
      <c r="Q89" s="8"/>
      <c r="R89" s="8"/>
      <c r="S89" s="8"/>
      <c r="T89" s="8"/>
      <c r="U89" s="8"/>
      <c r="V89" s="8"/>
      <c r="W89" s="8"/>
      <c r="X89" s="8"/>
      <c r="Y89" s="8"/>
      <c r="Z89" s="8"/>
      <c r="AA89" s="8"/>
      <c r="AB89" s="8"/>
      <c r="AC89" s="8"/>
      <c r="AD89" s="8"/>
      <c r="AE89" s="8"/>
      <c r="AF89" s="8"/>
      <c r="AG89" s="8"/>
      <c r="AH89" s="8"/>
      <c r="AI89" s="8"/>
      <c r="AJ89" s="8"/>
      <c r="AK89" s="8"/>
    </row>
    <row r="90" spans="1:37" x14ac:dyDescent="0.35">
      <c r="A90" s="521"/>
      <c r="B90" s="513"/>
      <c r="C90" s="474"/>
      <c r="D90" s="482"/>
      <c r="E90" s="491"/>
      <c r="F90" s="463"/>
      <c r="G90" s="525"/>
      <c r="H90" s="345"/>
      <c r="I90" s="344"/>
      <c r="J90" s="344"/>
      <c r="K90" s="346"/>
      <c r="L90" s="347"/>
      <c r="M90" s="338"/>
      <c r="N90" s="343"/>
      <c r="O90" s="8"/>
      <c r="P90" s="8"/>
      <c r="Q90" s="8"/>
      <c r="R90" s="8"/>
      <c r="S90" s="8"/>
      <c r="T90" s="8"/>
      <c r="U90" s="8"/>
      <c r="V90" s="8"/>
      <c r="W90" s="8"/>
      <c r="X90" s="8"/>
      <c r="Y90" s="8"/>
      <c r="Z90" s="8"/>
      <c r="AA90" s="8"/>
      <c r="AB90" s="8"/>
      <c r="AC90" s="8"/>
      <c r="AD90" s="8"/>
      <c r="AE90" s="8"/>
      <c r="AF90" s="8"/>
      <c r="AG90" s="8"/>
      <c r="AH90" s="8"/>
      <c r="AI90" s="8"/>
      <c r="AJ90" s="8"/>
      <c r="AK90" s="8"/>
    </row>
    <row r="91" spans="1:37" x14ac:dyDescent="0.35">
      <c r="A91" s="518">
        <v>4</v>
      </c>
      <c r="B91" s="509" t="s">
        <v>345</v>
      </c>
      <c r="C91" s="471"/>
      <c r="D91" s="481"/>
      <c r="E91" s="488"/>
      <c r="F91" s="462"/>
      <c r="G91" s="482"/>
      <c r="H91" s="349"/>
      <c r="I91" s="348"/>
      <c r="J91" s="348"/>
      <c r="K91" s="350"/>
      <c r="L91" s="347"/>
      <c r="M91" s="338"/>
      <c r="N91" s="8"/>
      <c r="O91" s="8"/>
      <c r="P91" s="8"/>
      <c r="Q91" s="8"/>
      <c r="R91" s="8"/>
      <c r="S91" s="8"/>
      <c r="T91" s="8"/>
      <c r="U91" s="8"/>
      <c r="V91" s="8"/>
      <c r="W91" s="8"/>
      <c r="X91" s="8"/>
      <c r="Y91" s="8"/>
      <c r="Z91" s="8"/>
      <c r="AA91" s="8"/>
      <c r="AB91" s="8"/>
      <c r="AC91" s="8"/>
      <c r="AD91" s="8"/>
      <c r="AE91" s="8"/>
      <c r="AF91" s="8"/>
      <c r="AG91" s="8"/>
      <c r="AH91" s="8"/>
      <c r="AI91" s="8"/>
      <c r="AJ91" s="8"/>
      <c r="AK91" s="8"/>
    </row>
    <row r="92" spans="1:37" x14ac:dyDescent="0.35">
      <c r="A92" s="518"/>
      <c r="B92" s="510"/>
      <c r="C92" s="471"/>
      <c r="D92" s="481"/>
      <c r="E92" s="488"/>
      <c r="F92" s="462"/>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row>
    <row r="93" spans="1:37" x14ac:dyDescent="0.35">
      <c r="A93" s="519" t="s">
        <v>282</v>
      </c>
      <c r="B93" s="511" t="s">
        <v>295</v>
      </c>
      <c r="C93" s="472" t="s">
        <v>220</v>
      </c>
      <c r="D93" s="198">
        <v>3</v>
      </c>
      <c r="E93" s="492"/>
      <c r="F93" s="462">
        <f>D93*E93</f>
        <v>0</v>
      </c>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row>
    <row r="94" spans="1:37" x14ac:dyDescent="0.35">
      <c r="A94" s="519"/>
      <c r="B94" s="511"/>
      <c r="C94" s="472"/>
      <c r="D94" s="198"/>
      <c r="E94" s="492"/>
      <c r="F94" s="462"/>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row>
    <row r="95" spans="1:37" x14ac:dyDescent="0.35">
      <c r="A95" s="519" t="s">
        <v>283</v>
      </c>
      <c r="B95" s="511" t="s">
        <v>296</v>
      </c>
      <c r="C95" s="472" t="s">
        <v>220</v>
      </c>
      <c r="D95" s="198">
        <v>1</v>
      </c>
      <c r="E95" s="493"/>
      <c r="F95" s="462">
        <f t="shared" ref="F95:F105" si="3">D95*E95</f>
        <v>0</v>
      </c>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row>
    <row r="96" spans="1:37" x14ac:dyDescent="0.35">
      <c r="A96" s="519"/>
      <c r="B96" s="511"/>
      <c r="C96" s="472"/>
      <c r="D96" s="198"/>
      <c r="E96" s="493"/>
      <c r="F96" s="462"/>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row>
    <row r="97" spans="1:37" x14ac:dyDescent="0.35">
      <c r="A97" s="519" t="s">
        <v>284</v>
      </c>
      <c r="B97" s="511" t="s">
        <v>297</v>
      </c>
      <c r="C97" s="472" t="s">
        <v>220</v>
      </c>
      <c r="D97" s="198">
        <v>1</v>
      </c>
      <c r="E97" s="493"/>
      <c r="F97" s="462">
        <f t="shared" si="3"/>
        <v>0</v>
      </c>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row>
    <row r="98" spans="1:37" x14ac:dyDescent="0.35">
      <c r="A98" s="519"/>
      <c r="B98" s="511"/>
      <c r="C98" s="472"/>
      <c r="D98" s="198"/>
      <c r="E98" s="493"/>
      <c r="F98" s="462"/>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row>
    <row r="99" spans="1:37" x14ac:dyDescent="0.35">
      <c r="A99" s="519" t="s">
        <v>285</v>
      </c>
      <c r="B99" s="511" t="s">
        <v>298</v>
      </c>
      <c r="C99" s="472" t="s">
        <v>220</v>
      </c>
      <c r="D99" s="198">
        <v>1</v>
      </c>
      <c r="E99" s="493"/>
      <c r="F99" s="462">
        <f t="shared" si="3"/>
        <v>0</v>
      </c>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row>
    <row r="100" spans="1:37" x14ac:dyDescent="0.35">
      <c r="A100" s="519"/>
      <c r="B100" s="511"/>
      <c r="C100" s="472"/>
      <c r="D100" s="198"/>
      <c r="E100" s="493"/>
      <c r="F100" s="462"/>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row>
    <row r="101" spans="1:37" x14ac:dyDescent="0.35">
      <c r="A101" s="519" t="s">
        <v>286</v>
      </c>
      <c r="B101" s="511" t="s">
        <v>299</v>
      </c>
      <c r="C101" s="472" t="s">
        <v>220</v>
      </c>
      <c r="D101" s="198">
        <v>1</v>
      </c>
      <c r="E101" s="493"/>
      <c r="F101" s="462">
        <f t="shared" si="3"/>
        <v>0</v>
      </c>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row>
    <row r="102" spans="1:37" x14ac:dyDescent="0.35">
      <c r="A102" s="519"/>
      <c r="B102" s="511"/>
      <c r="C102" s="472"/>
      <c r="D102" s="198"/>
      <c r="E102" s="493"/>
      <c r="F102" s="462"/>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row>
    <row r="103" spans="1:37" x14ac:dyDescent="0.35">
      <c r="A103" s="519" t="s">
        <v>287</v>
      </c>
      <c r="B103" s="511" t="s">
        <v>300</v>
      </c>
      <c r="C103" s="472" t="s">
        <v>220</v>
      </c>
      <c r="D103" s="198">
        <v>1</v>
      </c>
      <c r="E103" s="493"/>
      <c r="F103" s="462">
        <f t="shared" si="3"/>
        <v>0</v>
      </c>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row>
    <row r="104" spans="1:37" x14ac:dyDescent="0.35">
      <c r="A104" s="519"/>
      <c r="B104" s="511"/>
      <c r="C104" s="472"/>
      <c r="D104" s="198"/>
      <c r="E104" s="493"/>
      <c r="F104" s="462"/>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row>
    <row r="105" spans="1:37" ht="15" thickBot="1" x14ac:dyDescent="0.4">
      <c r="A105" s="519" t="s">
        <v>288</v>
      </c>
      <c r="B105" s="511" t="s">
        <v>301</v>
      </c>
      <c r="C105" s="472" t="s">
        <v>220</v>
      </c>
      <c r="D105" s="198">
        <v>1</v>
      </c>
      <c r="E105" s="493"/>
      <c r="F105" s="462">
        <f t="shared" si="3"/>
        <v>0</v>
      </c>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row>
    <row r="106" spans="1:37" ht="15" thickBot="1" x14ac:dyDescent="0.4">
      <c r="A106" s="708"/>
      <c r="B106" s="709" t="s">
        <v>346</v>
      </c>
      <c r="C106" s="705"/>
      <c r="D106" s="706"/>
      <c r="E106" s="710"/>
      <c r="F106" s="696">
        <f>SUM(F93:F105)</f>
        <v>0</v>
      </c>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row>
    <row r="107" spans="1:37" x14ac:dyDescent="0.35">
      <c r="A107" s="522"/>
      <c r="B107" s="514"/>
      <c r="C107" s="475"/>
      <c r="D107" s="483"/>
      <c r="E107" s="494"/>
      <c r="F107" s="464"/>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row>
    <row r="108" spans="1:37" x14ac:dyDescent="0.35">
      <c r="A108" s="517"/>
      <c r="B108" s="499"/>
      <c r="C108" s="468"/>
      <c r="D108" s="133"/>
      <c r="E108" s="485"/>
      <c r="F108" s="460"/>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row>
    <row r="109" spans="1:37" x14ac:dyDescent="0.35">
      <c r="A109" s="518">
        <v>6</v>
      </c>
      <c r="B109" s="509" t="s">
        <v>302</v>
      </c>
      <c r="C109" s="471"/>
      <c r="D109" s="481"/>
      <c r="E109" s="488"/>
      <c r="F109" s="462"/>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row>
    <row r="110" spans="1:37" x14ac:dyDescent="0.35">
      <c r="A110" s="518"/>
      <c r="B110" s="509"/>
      <c r="C110" s="471"/>
      <c r="D110" s="481"/>
      <c r="E110" s="488"/>
      <c r="F110" s="462"/>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row>
    <row r="111" spans="1:37" x14ac:dyDescent="0.35">
      <c r="A111" s="519" t="s">
        <v>289</v>
      </c>
      <c r="B111" s="511" t="s">
        <v>395</v>
      </c>
      <c r="C111" s="472" t="s">
        <v>150</v>
      </c>
      <c r="D111" s="198">
        <v>1500</v>
      </c>
      <c r="E111" s="488"/>
      <c r="F111" s="462">
        <f>D111*E111</f>
        <v>0</v>
      </c>
      <c r="G111" s="343"/>
      <c r="H111" s="8"/>
      <c r="I111" s="351"/>
      <c r="J111" s="8"/>
      <c r="K111" s="343"/>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row>
    <row r="112" spans="1:37" x14ac:dyDescent="0.35">
      <c r="A112" s="519"/>
      <c r="B112" s="511"/>
      <c r="C112" s="472"/>
      <c r="D112" s="198"/>
      <c r="E112" s="488"/>
      <c r="F112" s="462"/>
      <c r="G112" s="343"/>
      <c r="H112" s="8"/>
      <c r="I112" s="351"/>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row>
    <row r="113" spans="1:37" x14ac:dyDescent="0.35">
      <c r="A113" s="519" t="s">
        <v>290</v>
      </c>
      <c r="B113" s="511" t="s">
        <v>396</v>
      </c>
      <c r="C113" s="472" t="s">
        <v>220</v>
      </c>
      <c r="D113" s="198">
        <v>500</v>
      </c>
      <c r="E113" s="488"/>
      <c r="F113" s="462">
        <f t="shared" ref="F113:F115" si="4">D113*E113</f>
        <v>0</v>
      </c>
      <c r="G113" s="343"/>
      <c r="H113" s="8"/>
      <c r="I113" s="351"/>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row>
    <row r="114" spans="1:37" x14ac:dyDescent="0.35">
      <c r="A114" s="519"/>
      <c r="B114" s="511"/>
      <c r="C114" s="472"/>
      <c r="D114" s="198"/>
      <c r="E114" s="488"/>
      <c r="F114" s="462"/>
      <c r="G114" s="343"/>
      <c r="H114" s="8"/>
      <c r="I114" s="351"/>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row>
    <row r="115" spans="1:37" s="118" customFormat="1" ht="15" thickBot="1" x14ac:dyDescent="0.35">
      <c r="A115" s="519" t="s">
        <v>291</v>
      </c>
      <c r="B115" s="511" t="s">
        <v>397</v>
      </c>
      <c r="C115" s="472" t="s">
        <v>220</v>
      </c>
      <c r="D115" s="198">
        <v>300</v>
      </c>
      <c r="E115" s="495"/>
      <c r="F115" s="462">
        <f t="shared" si="4"/>
        <v>0</v>
      </c>
      <c r="G115" s="352"/>
      <c r="H115" s="353"/>
      <c r="I115" s="354"/>
      <c r="J115" s="353"/>
      <c r="K115" s="353"/>
      <c r="L115" s="353"/>
      <c r="M115" s="353"/>
      <c r="N115" s="353"/>
      <c r="O115" s="353"/>
      <c r="P115" s="353"/>
      <c r="Q115" s="353"/>
      <c r="R115" s="353"/>
      <c r="S115" s="353"/>
      <c r="T115" s="353"/>
      <c r="U115" s="353"/>
      <c r="V115" s="353"/>
      <c r="W115" s="353"/>
      <c r="X115" s="353"/>
      <c r="Y115" s="353"/>
      <c r="Z115" s="353"/>
      <c r="AA115" s="353"/>
      <c r="AB115" s="353"/>
      <c r="AC115" s="353"/>
      <c r="AD115" s="353"/>
      <c r="AE115" s="353"/>
      <c r="AF115" s="353"/>
      <c r="AG115" s="353"/>
      <c r="AH115" s="353"/>
      <c r="AI115" s="353"/>
      <c r="AJ115" s="353"/>
      <c r="AK115" s="353"/>
    </row>
    <row r="116" spans="1:37" ht="15" thickBot="1" x14ac:dyDescent="0.4">
      <c r="A116" s="703"/>
      <c r="B116" s="704" t="s">
        <v>348</v>
      </c>
      <c r="C116" s="705"/>
      <c r="D116" s="706"/>
      <c r="E116" s="707"/>
      <c r="F116" s="696">
        <f>SUM(F111:F115)</f>
        <v>0</v>
      </c>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row>
    <row r="117" spans="1:37" s="41" customFormat="1" x14ac:dyDescent="0.35">
      <c r="A117" s="519"/>
      <c r="B117" s="515"/>
      <c r="C117" s="472"/>
      <c r="D117" s="198"/>
      <c r="E117" s="488"/>
      <c r="F117" s="702"/>
      <c r="G117" s="355"/>
      <c r="H117" s="355"/>
      <c r="I117" s="355"/>
      <c r="J117" s="355"/>
      <c r="K117" s="355"/>
      <c r="L117" s="355"/>
      <c r="M117" s="355"/>
      <c r="N117" s="355"/>
      <c r="O117" s="355"/>
      <c r="P117" s="355"/>
      <c r="Q117" s="355"/>
      <c r="R117" s="355"/>
      <c r="S117" s="355"/>
      <c r="T117" s="355"/>
      <c r="U117" s="355"/>
      <c r="V117" s="355"/>
      <c r="W117" s="355"/>
      <c r="X117" s="355"/>
      <c r="Y117" s="355"/>
      <c r="Z117" s="355"/>
      <c r="AA117" s="355"/>
      <c r="AB117" s="355"/>
      <c r="AC117" s="355"/>
      <c r="AD117" s="355"/>
      <c r="AE117" s="355"/>
      <c r="AF117" s="355"/>
      <c r="AG117" s="355"/>
      <c r="AH117" s="355"/>
      <c r="AI117" s="355"/>
      <c r="AJ117" s="355"/>
      <c r="AK117" s="355"/>
    </row>
    <row r="118" spans="1:37" ht="15" thickBot="1" x14ac:dyDescent="0.4">
      <c r="A118" s="523"/>
      <c r="B118" s="516" t="s">
        <v>292</v>
      </c>
      <c r="C118" s="476"/>
      <c r="D118" s="197"/>
      <c r="E118" s="496"/>
      <c r="F118" s="465">
        <f>F40+F69+F89+F106+F116</f>
        <v>0</v>
      </c>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1:37" x14ac:dyDescent="0.35">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1:37" x14ac:dyDescent="0.35">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1:37" x14ac:dyDescent="0.35">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1:37" x14ac:dyDescent="0.35">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1:37" x14ac:dyDescent="0.35">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1:37" x14ac:dyDescent="0.35">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1:37" x14ac:dyDescent="0.35">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1:37" x14ac:dyDescent="0.35">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1:37" x14ac:dyDescent="0.35">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1:37" x14ac:dyDescent="0.35">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7:37" x14ac:dyDescent="0.35">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7:37" x14ac:dyDescent="0.35">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7:37" x14ac:dyDescent="0.35">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7:37" x14ac:dyDescent="0.35">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7:37" x14ac:dyDescent="0.35">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7:37" x14ac:dyDescent="0.35">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7:37" x14ac:dyDescent="0.35">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7:37" x14ac:dyDescent="0.35">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7:37" x14ac:dyDescent="0.35">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7:37" x14ac:dyDescent="0.35">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7:37" x14ac:dyDescent="0.35">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7:37" x14ac:dyDescent="0.35">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7:37" x14ac:dyDescent="0.35">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row r="142" spans="7:37" x14ac:dyDescent="0.35">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row>
    <row r="143" spans="7:37" x14ac:dyDescent="0.35">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row>
    <row r="144" spans="7:37" x14ac:dyDescent="0.35">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row>
    <row r="145" spans="7:37" x14ac:dyDescent="0.35">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row>
    <row r="146" spans="7:37" x14ac:dyDescent="0.35">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row>
    <row r="147" spans="7:37" x14ac:dyDescent="0.35">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row>
    <row r="148" spans="7:37" x14ac:dyDescent="0.35">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row>
    <row r="149" spans="7:37" x14ac:dyDescent="0.35">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row>
    <row r="150" spans="7:37" x14ac:dyDescent="0.35">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row>
    <row r="151" spans="7:37" x14ac:dyDescent="0.35">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row>
    <row r="152" spans="7:37" x14ac:dyDescent="0.35">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row>
    <row r="153" spans="7:37" x14ac:dyDescent="0.35">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row>
    <row r="154" spans="7:37" x14ac:dyDescent="0.35">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row>
    <row r="155" spans="7:37" x14ac:dyDescent="0.35">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row>
    <row r="156" spans="7:37" x14ac:dyDescent="0.35">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row>
    <row r="157" spans="7:37" x14ac:dyDescent="0.35">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row>
    <row r="158" spans="7:37" x14ac:dyDescent="0.35">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row>
    <row r="159" spans="7:37" x14ac:dyDescent="0.35">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row>
    <row r="160" spans="7:37" x14ac:dyDescent="0.35">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row>
    <row r="161" spans="7:37" x14ac:dyDescent="0.35">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row>
    <row r="162" spans="7:37" x14ac:dyDescent="0.35">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row>
    <row r="163" spans="7:37" x14ac:dyDescent="0.35">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row>
    <row r="164" spans="7:37" x14ac:dyDescent="0.35">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row>
    <row r="165" spans="7:37" x14ac:dyDescent="0.35">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row>
    <row r="166" spans="7:37" x14ac:dyDescent="0.35">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row>
    <row r="167" spans="7:37" x14ac:dyDescent="0.35">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row>
    <row r="168" spans="7:37" x14ac:dyDescent="0.35">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row>
    <row r="169" spans="7:37" x14ac:dyDescent="0.35">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row>
    <row r="170" spans="7:37" x14ac:dyDescent="0.35">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row>
    <row r="171" spans="7:37" x14ac:dyDescent="0.35">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row>
    <row r="172" spans="7:37" x14ac:dyDescent="0.35">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row>
    <row r="173" spans="7:37" x14ac:dyDescent="0.35">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row>
    <row r="174" spans="7:37" x14ac:dyDescent="0.35">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row>
    <row r="175" spans="7:37" x14ac:dyDescent="0.35">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row>
    <row r="176" spans="7:37" x14ac:dyDescent="0.35">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row>
    <row r="177" spans="7:37" x14ac:dyDescent="0.35">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row>
    <row r="178" spans="7:37" x14ac:dyDescent="0.35">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row>
    <row r="179" spans="7:37" x14ac:dyDescent="0.35">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row>
    <row r="180" spans="7:37" x14ac:dyDescent="0.35">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row>
    <row r="181" spans="7:37" x14ac:dyDescent="0.35">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row>
    <row r="182" spans="7:37" x14ac:dyDescent="0.35">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row>
    <row r="183" spans="7:37" x14ac:dyDescent="0.35">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row>
    <row r="184" spans="7:37" x14ac:dyDescent="0.35">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row>
    <row r="185" spans="7:37" x14ac:dyDescent="0.35">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row>
    <row r="186" spans="7:37" x14ac:dyDescent="0.35">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row>
    <row r="187" spans="7:37" x14ac:dyDescent="0.35">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row>
    <row r="188" spans="7:37" x14ac:dyDescent="0.35">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row>
    <row r="189" spans="7:37" x14ac:dyDescent="0.35">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row>
    <row r="190" spans="7:37" x14ac:dyDescent="0.35">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row>
    <row r="191" spans="7:37" x14ac:dyDescent="0.35">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row>
    <row r="192" spans="7:37" x14ac:dyDescent="0.35">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row>
    <row r="193" spans="7:37" x14ac:dyDescent="0.35">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row>
    <row r="194" spans="7:37" x14ac:dyDescent="0.35">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row>
    <row r="195" spans="7:37" x14ac:dyDescent="0.35">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row>
    <row r="196" spans="7:37" x14ac:dyDescent="0.35">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row>
    <row r="197" spans="7:37" x14ac:dyDescent="0.35">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row>
    <row r="198" spans="7:37" x14ac:dyDescent="0.35">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row>
    <row r="199" spans="7:37" x14ac:dyDescent="0.35">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row>
    <row r="200" spans="7:37" x14ac:dyDescent="0.35">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row>
    <row r="201" spans="7:37" x14ac:dyDescent="0.35">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row>
    <row r="202" spans="7:37" x14ac:dyDescent="0.35">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row>
    <row r="203" spans="7:37" x14ac:dyDescent="0.35">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row>
    <row r="204" spans="7:37" x14ac:dyDescent="0.35">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row>
    <row r="205" spans="7:37" x14ac:dyDescent="0.35">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row>
    <row r="206" spans="7:37" x14ac:dyDescent="0.35">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row>
    <row r="207" spans="7:37" x14ac:dyDescent="0.35">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row>
    <row r="208" spans="7:37" x14ac:dyDescent="0.35">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row>
    <row r="209" spans="7:37" x14ac:dyDescent="0.35">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row>
    <row r="210" spans="7:37" x14ac:dyDescent="0.35">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row>
    <row r="211" spans="7:37" x14ac:dyDescent="0.35">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row>
    <row r="212" spans="7:37" x14ac:dyDescent="0.35">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row>
    <row r="213" spans="7:37" x14ac:dyDescent="0.35">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row>
    <row r="214" spans="7:37" x14ac:dyDescent="0.35">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row>
    <row r="215" spans="7:37" x14ac:dyDescent="0.35">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row>
    <row r="216" spans="7:37" x14ac:dyDescent="0.35">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row>
    <row r="217" spans="7:37" x14ac:dyDescent="0.35">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row>
    <row r="218" spans="7:37" x14ac:dyDescent="0.35">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row>
    <row r="219" spans="7:37" x14ac:dyDescent="0.35">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row>
    <row r="220" spans="7:37" x14ac:dyDescent="0.35">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row>
    <row r="221" spans="7:37" x14ac:dyDescent="0.35">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row>
    <row r="222" spans="7:37" x14ac:dyDescent="0.35">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row>
    <row r="223" spans="7:37" x14ac:dyDescent="0.35">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row>
    <row r="224" spans="7:37" x14ac:dyDescent="0.35">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row>
    <row r="225" spans="7:37" x14ac:dyDescent="0.35">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row>
    <row r="226" spans="7:37" x14ac:dyDescent="0.35">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row>
    <row r="227" spans="7:37" x14ac:dyDescent="0.35">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row>
    <row r="228" spans="7:37" x14ac:dyDescent="0.35">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row>
    <row r="229" spans="7:37" x14ac:dyDescent="0.35">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row>
    <row r="230" spans="7:37" x14ac:dyDescent="0.35">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row>
    <row r="231" spans="7:37" x14ac:dyDescent="0.35">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row>
    <row r="232" spans="7:37" x14ac:dyDescent="0.35">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row>
    <row r="233" spans="7:37" x14ac:dyDescent="0.35">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row>
    <row r="234" spans="7:37" x14ac:dyDescent="0.35">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row>
    <row r="235" spans="7:37" x14ac:dyDescent="0.35">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row>
    <row r="236" spans="7:37" x14ac:dyDescent="0.35">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row>
    <row r="237" spans="7:37" x14ac:dyDescent="0.35">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row>
    <row r="238" spans="7:37" x14ac:dyDescent="0.35">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row>
    <row r="239" spans="7:37" x14ac:dyDescent="0.35">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row>
    <row r="240" spans="7:37" x14ac:dyDescent="0.35">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row>
    <row r="241" spans="7:37" x14ac:dyDescent="0.35">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row>
    <row r="242" spans="7:37" x14ac:dyDescent="0.35">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row>
    <row r="243" spans="7:37" x14ac:dyDescent="0.35">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row>
    <row r="244" spans="7:37" x14ac:dyDescent="0.35">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row>
    <row r="245" spans="7:37" x14ac:dyDescent="0.35">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row>
    <row r="246" spans="7:37" x14ac:dyDescent="0.35">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row>
    <row r="247" spans="7:37" x14ac:dyDescent="0.35">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row>
    <row r="248" spans="7:37" x14ac:dyDescent="0.35">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row>
    <row r="249" spans="7:37" x14ac:dyDescent="0.35">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row>
    <row r="250" spans="7:37" x14ac:dyDescent="0.35">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row>
    <row r="251" spans="7:37" x14ac:dyDescent="0.35">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row>
    <row r="252" spans="7:37" x14ac:dyDescent="0.35">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row>
    <row r="253" spans="7:37" x14ac:dyDescent="0.35">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row>
    <row r="254" spans="7:37" x14ac:dyDescent="0.35">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row>
    <row r="255" spans="7:37" x14ac:dyDescent="0.35">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row>
    <row r="256" spans="7:37" x14ac:dyDescent="0.35">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row>
    <row r="257" spans="7:37" x14ac:dyDescent="0.35">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row>
    <row r="258" spans="7:37" x14ac:dyDescent="0.35">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row>
    <row r="259" spans="7:37" x14ac:dyDescent="0.35">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row>
    <row r="260" spans="7:37" x14ac:dyDescent="0.35">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row>
    <row r="261" spans="7:37" x14ac:dyDescent="0.35">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row>
    <row r="262" spans="7:37" x14ac:dyDescent="0.35">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row>
    <row r="263" spans="7:37" x14ac:dyDescent="0.35">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row>
    <row r="264" spans="7:37" x14ac:dyDescent="0.35">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row>
    <row r="265" spans="7:37" x14ac:dyDescent="0.35">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row>
    <row r="266" spans="7:37" x14ac:dyDescent="0.35">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row>
    <row r="267" spans="7:37" x14ac:dyDescent="0.35">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row>
    <row r="268" spans="7:37" x14ac:dyDescent="0.35">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row>
    <row r="269" spans="7:37" x14ac:dyDescent="0.35">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row>
    <row r="270" spans="7:37" x14ac:dyDescent="0.35">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row>
    <row r="271" spans="7:37" x14ac:dyDescent="0.35">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row>
    <row r="272" spans="7:37" x14ac:dyDescent="0.35">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row>
    <row r="273" spans="7:37" x14ac:dyDescent="0.35">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row>
    <row r="274" spans="7:37" x14ac:dyDescent="0.35">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row>
    <row r="275" spans="7:37" x14ac:dyDescent="0.35">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row>
    <row r="276" spans="7:37" x14ac:dyDescent="0.35">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row>
    <row r="277" spans="7:37" x14ac:dyDescent="0.35">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row>
    <row r="278" spans="7:37" x14ac:dyDescent="0.35">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row>
    <row r="279" spans="7:37" x14ac:dyDescent="0.35">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row>
    <row r="280" spans="7:37" x14ac:dyDescent="0.35">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row>
    <row r="281" spans="7:37" x14ac:dyDescent="0.35">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row>
    <row r="282" spans="7:37" x14ac:dyDescent="0.35">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row>
    <row r="283" spans="7:37" x14ac:dyDescent="0.35">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row>
    <row r="284" spans="7:37" x14ac:dyDescent="0.35">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row>
    <row r="285" spans="7:37" x14ac:dyDescent="0.35">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row>
    <row r="286" spans="7:37" x14ac:dyDescent="0.35">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row>
    <row r="287" spans="7:37" x14ac:dyDescent="0.35">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row>
    <row r="288" spans="7:37" x14ac:dyDescent="0.35">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row>
    <row r="289" spans="7:37" x14ac:dyDescent="0.35">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row>
    <row r="290" spans="7:37" x14ac:dyDescent="0.35">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row>
    <row r="291" spans="7:37" x14ac:dyDescent="0.35">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row>
    <row r="292" spans="7:37" x14ac:dyDescent="0.35">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row>
    <row r="293" spans="7:37" x14ac:dyDescent="0.35">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row>
    <row r="294" spans="7:37" x14ac:dyDescent="0.35">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row>
    <row r="295" spans="7:37" x14ac:dyDescent="0.35">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row>
    <row r="296" spans="7:37" x14ac:dyDescent="0.35">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row>
    <row r="297" spans="7:37" x14ac:dyDescent="0.35">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row>
    <row r="298" spans="7:37" x14ac:dyDescent="0.35">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row>
    <row r="299" spans="7:37" x14ac:dyDescent="0.35">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row>
    <row r="300" spans="7:37" x14ac:dyDescent="0.35">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row>
    <row r="301" spans="7:37" x14ac:dyDescent="0.35">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row>
    <row r="302" spans="7:37" x14ac:dyDescent="0.35">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row>
    <row r="303" spans="7:37" x14ac:dyDescent="0.35">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row>
    <row r="304" spans="7:37" x14ac:dyDescent="0.35">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row>
    <row r="305" spans="7:37" x14ac:dyDescent="0.35">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row>
    <row r="306" spans="7:37" x14ac:dyDescent="0.35">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row>
    <row r="307" spans="7:37" x14ac:dyDescent="0.35">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row>
    <row r="308" spans="7:37" x14ac:dyDescent="0.35">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row>
    <row r="309" spans="7:37" x14ac:dyDescent="0.35">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row>
    <row r="310" spans="7:37" x14ac:dyDescent="0.35">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row>
    <row r="311" spans="7:37" x14ac:dyDescent="0.35">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row>
    <row r="312" spans="7:37" x14ac:dyDescent="0.35">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row>
    <row r="313" spans="7:37" x14ac:dyDescent="0.35">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row>
    <row r="314" spans="7:37" x14ac:dyDescent="0.35">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row>
    <row r="315" spans="7:37" x14ac:dyDescent="0.35">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row>
    <row r="316" spans="7:37" x14ac:dyDescent="0.35">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row>
    <row r="317" spans="7:37" x14ac:dyDescent="0.35">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row>
    <row r="318" spans="7:37" x14ac:dyDescent="0.35">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row>
    <row r="319" spans="7:37" x14ac:dyDescent="0.35">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row>
    <row r="320" spans="7:37" x14ac:dyDescent="0.35">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row>
    <row r="321" spans="7:37" x14ac:dyDescent="0.35">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row>
    <row r="322" spans="7:37" x14ac:dyDescent="0.35">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row>
    <row r="323" spans="7:37" x14ac:dyDescent="0.35">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row>
    <row r="324" spans="7:37" x14ac:dyDescent="0.35">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row>
    <row r="325" spans="7:37" x14ac:dyDescent="0.35">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row>
    <row r="326" spans="7:37" x14ac:dyDescent="0.35">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row>
    <row r="327" spans="7:37" x14ac:dyDescent="0.35">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row>
    <row r="328" spans="7:37" x14ac:dyDescent="0.35">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row>
    <row r="329" spans="7:37" x14ac:dyDescent="0.35">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row>
    <row r="330" spans="7:37" x14ac:dyDescent="0.35">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row>
    <row r="331" spans="7:37" x14ac:dyDescent="0.35">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row>
    <row r="332" spans="7:37" x14ac:dyDescent="0.35">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row>
    <row r="333" spans="7:37" x14ac:dyDescent="0.35">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row>
    <row r="334" spans="7:37" x14ac:dyDescent="0.35">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row>
    <row r="335" spans="7:37" x14ac:dyDescent="0.35">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row>
    <row r="336" spans="7:37" x14ac:dyDescent="0.35">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row>
    <row r="337" spans="7:37" x14ac:dyDescent="0.35">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row>
    <row r="338" spans="7:37" x14ac:dyDescent="0.35">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row>
    <row r="339" spans="7:37" x14ac:dyDescent="0.35">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row>
    <row r="340" spans="7:37" x14ac:dyDescent="0.35">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row>
    <row r="341" spans="7:37" x14ac:dyDescent="0.35">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row>
    <row r="342" spans="7:37" x14ac:dyDescent="0.35">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row>
    <row r="343" spans="7:37" x14ac:dyDescent="0.35">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row>
    <row r="344" spans="7:37" x14ac:dyDescent="0.35">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row>
    <row r="345" spans="7:37" x14ac:dyDescent="0.35">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row>
    <row r="346" spans="7:37" x14ac:dyDescent="0.35">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row>
    <row r="347" spans="7:37" x14ac:dyDescent="0.35">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row>
    <row r="348" spans="7:37" x14ac:dyDescent="0.35">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row>
    <row r="349" spans="7:37" x14ac:dyDescent="0.35">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row>
    <row r="350" spans="7:37" x14ac:dyDescent="0.35">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row>
    <row r="351" spans="7:37" x14ac:dyDescent="0.35">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row>
    <row r="352" spans="7:37" x14ac:dyDescent="0.35">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row>
    <row r="353" spans="7:37" x14ac:dyDescent="0.35">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row>
    <row r="354" spans="7:37" x14ac:dyDescent="0.35">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row>
    <row r="355" spans="7:37" x14ac:dyDescent="0.35">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row>
    <row r="356" spans="7:37" x14ac:dyDescent="0.35">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row>
    <row r="357" spans="7:37" x14ac:dyDescent="0.35">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row>
    <row r="358" spans="7:37" x14ac:dyDescent="0.35">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row>
    <row r="359" spans="7:37" x14ac:dyDescent="0.35">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row>
    <row r="360" spans="7:37" x14ac:dyDescent="0.35">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row>
    <row r="361" spans="7:37" x14ac:dyDescent="0.35">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row>
    <row r="362" spans="7:37" x14ac:dyDescent="0.35">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row>
    <row r="363" spans="7:37" x14ac:dyDescent="0.35">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row>
    <row r="364" spans="7:37" x14ac:dyDescent="0.35">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row>
    <row r="365" spans="7:37" x14ac:dyDescent="0.35">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row>
    <row r="366" spans="7:37" x14ac:dyDescent="0.35">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row>
    <row r="367" spans="7:37" x14ac:dyDescent="0.35">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row>
    <row r="368" spans="7:37" x14ac:dyDescent="0.35">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row>
    <row r="369" spans="7:37" x14ac:dyDescent="0.35">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row>
    <row r="370" spans="7:37" x14ac:dyDescent="0.35">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row>
    <row r="371" spans="7:37" x14ac:dyDescent="0.35">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row>
    <row r="372" spans="7:37" x14ac:dyDescent="0.35">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row>
    <row r="373" spans="7:37" x14ac:dyDescent="0.35">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row>
    <row r="374" spans="7:37" x14ac:dyDescent="0.35">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row>
    <row r="375" spans="7:37" x14ac:dyDescent="0.35">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row>
    <row r="376" spans="7:37" x14ac:dyDescent="0.35">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row>
    <row r="377" spans="7:37" x14ac:dyDescent="0.35">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row>
    <row r="378" spans="7:37" x14ac:dyDescent="0.35">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row>
    <row r="379" spans="7:37" x14ac:dyDescent="0.35">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row>
    <row r="380" spans="7:37" x14ac:dyDescent="0.35">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row>
    <row r="381" spans="7:37" x14ac:dyDescent="0.35">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row>
    <row r="382" spans="7:37" x14ac:dyDescent="0.35">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row>
    <row r="383" spans="7:37" x14ac:dyDescent="0.35">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row>
    <row r="384" spans="7:37" x14ac:dyDescent="0.35">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row>
    <row r="385" spans="7:37" x14ac:dyDescent="0.35">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row>
    <row r="386" spans="7:37" x14ac:dyDescent="0.35">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row>
    <row r="387" spans="7:37" x14ac:dyDescent="0.35">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row>
    <row r="388" spans="7:37" x14ac:dyDescent="0.35">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row>
  </sheetData>
  <sheetProtection algorithmName="SHA-512" hashValue="xYpS58Tl6VT5j8GLr20JnQ3942llYN9JABfdt9dVYNylaBFFoeEHdO7ChW3KC2bPqXYCe7PcFagUAfwVnzAc2w==" saltValue="Nk30ub5fwJQkPUvoqWghVQ==" spinCount="100000" sheet="1" objects="1" scenarios="1"/>
  <mergeCells count="4">
    <mergeCell ref="A1:B4"/>
    <mergeCell ref="C1:F1"/>
    <mergeCell ref="C2:F2"/>
    <mergeCell ref="C3:F4"/>
  </mergeCells>
  <pageMargins left="0.7" right="0.7" top="0.75" bottom="0.75" header="0.3" footer="0.3"/>
  <pageSetup paperSize="9" scale="58" fitToHeight="0" orientation="portrait" r:id="rId1"/>
  <rowBreaks count="1" manualBreakCount="1">
    <brk id="70" max="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98161-556C-4838-A80E-192F964BE273}">
  <sheetPr>
    <pageSetUpPr fitToPage="1"/>
  </sheetPr>
  <dimension ref="A1:I141"/>
  <sheetViews>
    <sheetView showGridLines="0" view="pageBreakPreview" topLeftCell="A102" zoomScale="90" zoomScaleNormal="100" zoomScaleSheetLayoutView="90" workbookViewId="0">
      <selection activeCell="E120" sqref="E120"/>
    </sheetView>
  </sheetViews>
  <sheetFormatPr defaultRowHeight="14.5" x14ac:dyDescent="0.35"/>
  <cols>
    <col min="2" max="2" width="71.08984375" bestFit="1" customWidth="1"/>
    <col min="5" max="5" width="19.90625" customWidth="1"/>
    <col min="6" max="6" width="24.6328125" customWidth="1"/>
  </cols>
  <sheetData>
    <row r="1" spans="1:9" ht="15.5" x14ac:dyDescent="0.35">
      <c r="A1" s="313"/>
      <c r="B1" s="314"/>
      <c r="C1" s="319" t="s">
        <v>126</v>
      </c>
      <c r="D1" s="305"/>
      <c r="E1" s="305"/>
      <c r="F1" s="306"/>
    </row>
    <row r="2" spans="1:9" ht="15.5" x14ac:dyDescent="0.35">
      <c r="A2" s="315"/>
      <c r="B2" s="316"/>
      <c r="C2" s="320" t="s">
        <v>137</v>
      </c>
      <c r="D2" s="308"/>
      <c r="E2" s="308"/>
      <c r="F2" s="309"/>
    </row>
    <row r="3" spans="1:9" x14ac:dyDescent="0.35">
      <c r="A3" s="315"/>
      <c r="B3" s="316"/>
      <c r="C3" s="320" t="s">
        <v>127</v>
      </c>
      <c r="D3" s="308"/>
      <c r="E3" s="308"/>
      <c r="F3" s="309"/>
    </row>
    <row r="4" spans="1:9" ht="15" customHeight="1" thickBot="1" x14ac:dyDescent="0.4">
      <c r="A4" s="317"/>
      <c r="B4" s="318"/>
      <c r="C4" s="321"/>
      <c r="D4" s="311"/>
      <c r="E4" s="311"/>
      <c r="F4" s="312"/>
    </row>
    <row r="5" spans="1:9" ht="16" thickBot="1" x14ac:dyDescent="0.4">
      <c r="A5" s="115" t="s">
        <v>239</v>
      </c>
      <c r="B5" s="477" t="s">
        <v>24</v>
      </c>
      <c r="C5" s="115" t="s">
        <v>25</v>
      </c>
      <c r="D5" s="477" t="s">
        <v>128</v>
      </c>
      <c r="E5" s="132" t="s">
        <v>27</v>
      </c>
      <c r="F5" s="132" t="s">
        <v>28</v>
      </c>
    </row>
    <row r="6" spans="1:9" ht="15.5" x14ac:dyDescent="0.35">
      <c r="A6" s="466"/>
      <c r="B6" s="497"/>
      <c r="C6" s="466"/>
      <c r="D6" s="478"/>
      <c r="E6" s="530"/>
      <c r="F6" s="531"/>
    </row>
    <row r="7" spans="1:9" x14ac:dyDescent="0.35">
      <c r="A7" s="467"/>
      <c r="B7" s="498" t="s">
        <v>293</v>
      </c>
      <c r="C7" s="467"/>
      <c r="D7" s="478"/>
      <c r="E7" s="485"/>
      <c r="F7" s="460"/>
    </row>
    <row r="8" spans="1:9" x14ac:dyDescent="0.35">
      <c r="A8" s="467"/>
      <c r="B8" s="499"/>
      <c r="C8" s="467"/>
      <c r="D8" s="478"/>
      <c r="E8" s="485"/>
      <c r="F8" s="460"/>
    </row>
    <row r="9" spans="1:9" ht="42" x14ac:dyDescent="0.35">
      <c r="A9" s="467"/>
      <c r="B9" s="500" t="s">
        <v>245</v>
      </c>
      <c r="C9" s="467"/>
      <c r="D9" s="478"/>
      <c r="E9" s="485"/>
      <c r="F9" s="460"/>
    </row>
    <row r="10" spans="1:9" x14ac:dyDescent="0.35">
      <c r="A10" s="467"/>
      <c r="B10" s="499"/>
      <c r="C10" s="467"/>
      <c r="D10" s="478"/>
      <c r="E10" s="485"/>
      <c r="F10" s="460"/>
    </row>
    <row r="11" spans="1:9" x14ac:dyDescent="0.35">
      <c r="A11" s="467"/>
      <c r="B11" s="501" t="s">
        <v>246</v>
      </c>
      <c r="C11" s="467"/>
      <c r="D11" s="478"/>
      <c r="E11" s="485"/>
      <c r="F11" s="460"/>
    </row>
    <row r="12" spans="1:9" x14ac:dyDescent="0.35">
      <c r="A12" s="467"/>
      <c r="B12" s="501"/>
      <c r="C12" s="467"/>
      <c r="D12" s="478"/>
      <c r="E12" s="485"/>
      <c r="F12" s="460"/>
    </row>
    <row r="13" spans="1:9" x14ac:dyDescent="0.35">
      <c r="A13" s="467">
        <v>1</v>
      </c>
      <c r="B13" s="502" t="s">
        <v>363</v>
      </c>
      <c r="C13" s="467"/>
      <c r="D13" s="478"/>
      <c r="E13" s="485"/>
      <c r="F13" s="460"/>
      <c r="I13" s="134"/>
    </row>
    <row r="14" spans="1:9" x14ac:dyDescent="0.35">
      <c r="A14" s="468"/>
      <c r="B14" s="503"/>
      <c r="C14" s="468"/>
      <c r="D14" s="133"/>
      <c r="E14" s="485"/>
      <c r="F14" s="460"/>
    </row>
    <row r="15" spans="1:9" x14ac:dyDescent="0.35">
      <c r="A15" s="468" t="s">
        <v>247</v>
      </c>
      <c r="B15" s="526" t="s">
        <v>349</v>
      </c>
      <c r="C15" s="468" t="s">
        <v>220</v>
      </c>
      <c r="D15" s="133">
        <v>3</v>
      </c>
      <c r="E15" s="486"/>
      <c r="F15" s="460">
        <f>D15*E15</f>
        <v>0</v>
      </c>
    </row>
    <row r="16" spans="1:9" x14ac:dyDescent="0.35">
      <c r="A16" s="468"/>
      <c r="B16" s="505"/>
      <c r="C16" s="468"/>
      <c r="D16" s="133"/>
      <c r="E16" s="486"/>
      <c r="F16" s="460"/>
    </row>
    <row r="17" spans="1:6" x14ac:dyDescent="0.35">
      <c r="A17" s="468" t="s">
        <v>248</v>
      </c>
      <c r="B17" s="527" t="s">
        <v>350</v>
      </c>
      <c r="C17" s="468" t="s">
        <v>220</v>
      </c>
      <c r="D17" s="133">
        <v>10</v>
      </c>
      <c r="E17" s="486"/>
      <c r="F17" s="460">
        <f>D17*E17</f>
        <v>0</v>
      </c>
    </row>
    <row r="18" spans="1:6" x14ac:dyDescent="0.35">
      <c r="A18" s="468"/>
      <c r="B18" s="505"/>
      <c r="C18" s="468"/>
      <c r="D18" s="133"/>
      <c r="E18" s="486"/>
      <c r="F18" s="460"/>
    </row>
    <row r="19" spans="1:6" x14ac:dyDescent="0.35">
      <c r="A19" s="468" t="s">
        <v>249</v>
      </c>
      <c r="B19" s="528" t="s">
        <v>351</v>
      </c>
      <c r="C19" s="468" t="s">
        <v>220</v>
      </c>
      <c r="D19" s="133">
        <v>12</v>
      </c>
      <c r="E19" s="486"/>
      <c r="F19" s="460">
        <f>D19*E19</f>
        <v>0</v>
      </c>
    </row>
    <row r="20" spans="1:6" x14ac:dyDescent="0.35">
      <c r="A20" s="468"/>
      <c r="B20" s="505"/>
      <c r="C20" s="468"/>
      <c r="D20" s="133"/>
      <c r="E20" s="486"/>
      <c r="F20" s="460"/>
    </row>
    <row r="21" spans="1:6" x14ac:dyDescent="0.35">
      <c r="A21" s="468" t="s">
        <v>250</v>
      </c>
      <c r="B21" s="526" t="s">
        <v>352</v>
      </c>
      <c r="C21" s="468" t="s">
        <v>220</v>
      </c>
      <c r="D21" s="133">
        <v>18</v>
      </c>
      <c r="E21" s="486"/>
      <c r="F21" s="460">
        <f t="shared" ref="F21:F43" si="0">D21*E21</f>
        <v>0</v>
      </c>
    </row>
    <row r="22" spans="1:6" x14ac:dyDescent="0.35">
      <c r="A22" s="468"/>
      <c r="B22" s="505"/>
      <c r="C22" s="468"/>
      <c r="D22" s="133"/>
      <c r="E22" s="486"/>
      <c r="F22" s="460"/>
    </row>
    <row r="23" spans="1:6" x14ac:dyDescent="0.35">
      <c r="A23" s="468" t="s">
        <v>251</v>
      </c>
      <c r="B23" s="527" t="s">
        <v>353</v>
      </c>
      <c r="C23" s="468" t="s">
        <v>220</v>
      </c>
      <c r="D23" s="133">
        <v>6</v>
      </c>
      <c r="E23" s="486"/>
      <c r="F23" s="460">
        <f t="shared" si="0"/>
        <v>0</v>
      </c>
    </row>
    <row r="24" spans="1:6" x14ac:dyDescent="0.35">
      <c r="A24" s="468"/>
      <c r="B24" s="505"/>
      <c r="C24" s="468"/>
      <c r="D24" s="133"/>
      <c r="E24" s="486"/>
      <c r="F24" s="460"/>
    </row>
    <row r="25" spans="1:6" x14ac:dyDescent="0.35">
      <c r="A25" s="468" t="s">
        <v>252</v>
      </c>
      <c r="B25" s="527" t="s">
        <v>354</v>
      </c>
      <c r="C25" s="468" t="s">
        <v>220</v>
      </c>
      <c r="D25" s="133">
        <v>6</v>
      </c>
      <c r="E25" s="486"/>
      <c r="F25" s="460">
        <f t="shared" si="0"/>
        <v>0</v>
      </c>
    </row>
    <row r="26" spans="1:6" x14ac:dyDescent="0.35">
      <c r="A26" s="468"/>
      <c r="B26" s="505"/>
      <c r="C26" s="468"/>
      <c r="D26" s="133"/>
      <c r="E26" s="486"/>
      <c r="F26" s="460"/>
    </row>
    <row r="27" spans="1:6" x14ac:dyDescent="0.35">
      <c r="A27" s="468" t="s">
        <v>253</v>
      </c>
      <c r="B27" s="527" t="s">
        <v>355</v>
      </c>
      <c r="C27" s="468" t="s">
        <v>220</v>
      </c>
      <c r="D27" s="133">
        <v>18</v>
      </c>
      <c r="E27" s="486"/>
      <c r="F27" s="460">
        <f t="shared" si="0"/>
        <v>0</v>
      </c>
    </row>
    <row r="28" spans="1:6" x14ac:dyDescent="0.35">
      <c r="A28" s="468"/>
      <c r="B28" s="505"/>
      <c r="C28" s="468"/>
      <c r="D28" s="133"/>
      <c r="E28" s="486"/>
      <c r="F28" s="460"/>
    </row>
    <row r="29" spans="1:6" x14ac:dyDescent="0.35">
      <c r="A29" s="468" t="s">
        <v>254</v>
      </c>
      <c r="B29" s="526" t="s">
        <v>356</v>
      </c>
      <c r="C29" s="468" t="s">
        <v>220</v>
      </c>
      <c r="D29" s="133">
        <v>18</v>
      </c>
      <c r="E29" s="486"/>
      <c r="F29" s="460">
        <f t="shared" si="0"/>
        <v>0</v>
      </c>
    </row>
    <row r="30" spans="1:6" x14ac:dyDescent="0.35">
      <c r="A30" s="468"/>
      <c r="B30" s="505"/>
      <c r="C30" s="468"/>
      <c r="D30" s="133"/>
      <c r="E30" s="486"/>
      <c r="F30" s="460"/>
    </row>
    <row r="31" spans="1:6" x14ac:dyDescent="0.35">
      <c r="A31" s="468" t="s">
        <v>255</v>
      </c>
      <c r="B31" s="527" t="s">
        <v>357</v>
      </c>
      <c r="C31" s="468" t="s">
        <v>220</v>
      </c>
      <c r="D31" s="133">
        <v>3</v>
      </c>
      <c r="E31" s="486"/>
      <c r="F31" s="460">
        <f t="shared" si="0"/>
        <v>0</v>
      </c>
    </row>
    <row r="32" spans="1:6" x14ac:dyDescent="0.35">
      <c r="A32" s="468"/>
      <c r="B32" s="505"/>
      <c r="C32" s="468"/>
      <c r="D32" s="133"/>
      <c r="E32" s="486"/>
      <c r="F32" s="460"/>
    </row>
    <row r="33" spans="1:6" x14ac:dyDescent="0.35">
      <c r="A33" s="468" t="s">
        <v>256</v>
      </c>
      <c r="B33" s="527" t="s">
        <v>358</v>
      </c>
      <c r="C33" s="468" t="s">
        <v>220</v>
      </c>
      <c r="D33" s="133">
        <v>120</v>
      </c>
      <c r="E33" s="486"/>
      <c r="F33" s="460">
        <f t="shared" si="0"/>
        <v>0</v>
      </c>
    </row>
    <row r="34" spans="1:6" x14ac:dyDescent="0.35">
      <c r="A34" s="468"/>
      <c r="B34" s="505"/>
      <c r="C34" s="468"/>
      <c r="D34" s="133"/>
      <c r="E34" s="486"/>
      <c r="F34" s="460"/>
    </row>
    <row r="35" spans="1:6" x14ac:dyDescent="0.35">
      <c r="A35" s="468" t="s">
        <v>257</v>
      </c>
      <c r="B35" s="527" t="s">
        <v>359</v>
      </c>
      <c r="C35" s="468" t="s">
        <v>220</v>
      </c>
      <c r="D35" s="133">
        <v>24</v>
      </c>
      <c r="E35" s="486"/>
      <c r="F35" s="460">
        <f t="shared" si="0"/>
        <v>0</v>
      </c>
    </row>
    <row r="36" spans="1:6" x14ac:dyDescent="0.35">
      <c r="A36" s="468"/>
      <c r="B36" s="507"/>
      <c r="C36" s="468"/>
      <c r="D36" s="133"/>
      <c r="E36" s="486"/>
      <c r="F36" s="460"/>
    </row>
    <row r="37" spans="1:6" x14ac:dyDescent="0.35">
      <c r="A37" s="468" t="s">
        <v>258</v>
      </c>
      <c r="B37" s="527" t="s">
        <v>360</v>
      </c>
      <c r="C37" s="468" t="s">
        <v>220</v>
      </c>
      <c r="D37" s="133">
        <v>6</v>
      </c>
      <c r="E37" s="486"/>
      <c r="F37" s="460">
        <f t="shared" si="0"/>
        <v>0</v>
      </c>
    </row>
    <row r="38" spans="1:6" x14ac:dyDescent="0.35">
      <c r="A38" s="468"/>
      <c r="B38" s="507"/>
      <c r="C38" s="468"/>
      <c r="D38" s="133"/>
      <c r="E38" s="486"/>
      <c r="F38" s="460"/>
    </row>
    <row r="39" spans="1:6" x14ac:dyDescent="0.35">
      <c r="A39" s="468" t="s">
        <v>259</v>
      </c>
      <c r="B39" s="527" t="s">
        <v>361</v>
      </c>
      <c r="C39" s="468" t="s">
        <v>220</v>
      </c>
      <c r="D39" s="133">
        <v>6</v>
      </c>
      <c r="E39" s="486"/>
      <c r="F39" s="460">
        <f t="shared" si="0"/>
        <v>0</v>
      </c>
    </row>
    <row r="40" spans="1:6" x14ac:dyDescent="0.35">
      <c r="A40" s="468"/>
      <c r="B40" s="527"/>
      <c r="C40" s="468"/>
      <c r="D40" s="133"/>
      <c r="E40" s="486"/>
      <c r="F40" s="460"/>
    </row>
    <row r="41" spans="1:6" x14ac:dyDescent="0.35">
      <c r="A41" s="468">
        <v>1.1399999999999999</v>
      </c>
      <c r="B41" s="526" t="s">
        <v>362</v>
      </c>
      <c r="C41" s="468" t="s">
        <v>220</v>
      </c>
      <c r="D41" s="133">
        <v>388</v>
      </c>
      <c r="E41" s="486"/>
      <c r="F41" s="460">
        <f t="shared" si="0"/>
        <v>0</v>
      </c>
    </row>
    <row r="42" spans="1:6" x14ac:dyDescent="0.35">
      <c r="A42" s="468"/>
      <c r="B42" s="527"/>
      <c r="C42" s="468"/>
      <c r="D42" s="133"/>
      <c r="E42" s="486"/>
      <c r="F42" s="460"/>
    </row>
    <row r="43" spans="1:6" ht="15" thickBot="1" x14ac:dyDescent="0.4">
      <c r="A43" s="468">
        <v>1.1499999999999999</v>
      </c>
      <c r="B43" s="529" t="s">
        <v>364</v>
      </c>
      <c r="C43" s="468" t="s">
        <v>220</v>
      </c>
      <c r="D43" s="133">
        <v>3</v>
      </c>
      <c r="E43" s="486"/>
      <c r="F43" s="460">
        <f t="shared" si="0"/>
        <v>0</v>
      </c>
    </row>
    <row r="44" spans="1:6" s="127" customFormat="1" ht="15" thickBot="1" x14ac:dyDescent="0.4">
      <c r="A44" s="692"/>
      <c r="B44" s="693" t="s">
        <v>343</v>
      </c>
      <c r="C44" s="692"/>
      <c r="D44" s="694"/>
      <c r="E44" s="695"/>
      <c r="F44" s="696">
        <f>SUM(F15:F43)</f>
        <v>0</v>
      </c>
    </row>
    <row r="45" spans="1:6" x14ac:dyDescent="0.35">
      <c r="A45" s="468"/>
      <c r="B45" s="507"/>
      <c r="C45" s="468"/>
      <c r="D45" s="133"/>
      <c r="E45" s="486"/>
      <c r="F45" s="460"/>
    </row>
    <row r="46" spans="1:6" x14ac:dyDescent="0.35">
      <c r="A46" s="467"/>
      <c r="B46" s="502" t="s">
        <v>409</v>
      </c>
      <c r="C46" s="467"/>
      <c r="D46" s="478"/>
      <c r="E46" s="485"/>
      <c r="F46" s="460"/>
    </row>
    <row r="47" spans="1:6" x14ac:dyDescent="0.35">
      <c r="A47" s="468"/>
      <c r="B47" s="503"/>
      <c r="C47" s="468"/>
      <c r="D47" s="133"/>
      <c r="E47" s="485"/>
      <c r="F47" s="460"/>
    </row>
    <row r="48" spans="1:6" x14ac:dyDescent="0.35">
      <c r="A48" s="475" t="s">
        <v>261</v>
      </c>
      <c r="B48" s="526" t="s">
        <v>349</v>
      </c>
      <c r="C48" s="469" t="s">
        <v>220</v>
      </c>
      <c r="D48" s="133">
        <v>3</v>
      </c>
      <c r="E48" s="487"/>
      <c r="F48" s="461">
        <f>D48*E48</f>
        <v>0</v>
      </c>
    </row>
    <row r="49" spans="1:6" x14ac:dyDescent="0.35">
      <c r="A49" s="468"/>
      <c r="B49" s="505"/>
      <c r="C49" s="468"/>
      <c r="D49" s="133"/>
      <c r="E49" s="487"/>
      <c r="F49" s="461"/>
    </row>
    <row r="50" spans="1:6" x14ac:dyDescent="0.35">
      <c r="A50" s="468" t="s">
        <v>262</v>
      </c>
      <c r="B50" s="527" t="s">
        <v>350</v>
      </c>
      <c r="C50" s="468" t="s">
        <v>220</v>
      </c>
      <c r="D50" s="133">
        <v>10</v>
      </c>
      <c r="E50" s="487"/>
      <c r="F50" s="461">
        <f>D50*E50</f>
        <v>0</v>
      </c>
    </row>
    <row r="51" spans="1:6" x14ac:dyDescent="0.35">
      <c r="A51" s="468"/>
      <c r="B51" s="505"/>
      <c r="C51" s="468"/>
      <c r="D51" s="133"/>
      <c r="E51" s="487"/>
      <c r="F51" s="461"/>
    </row>
    <row r="52" spans="1:6" x14ac:dyDescent="0.35">
      <c r="A52" s="468" t="s">
        <v>263</v>
      </c>
      <c r="B52" s="528" t="s">
        <v>351</v>
      </c>
      <c r="C52" s="468" t="s">
        <v>220</v>
      </c>
      <c r="D52" s="133">
        <v>12</v>
      </c>
      <c r="E52" s="487"/>
      <c r="F52" s="461">
        <f>D52*E52</f>
        <v>0</v>
      </c>
    </row>
    <row r="53" spans="1:6" x14ac:dyDescent="0.35">
      <c r="A53" s="468"/>
      <c r="B53" s="505"/>
      <c r="C53" s="468"/>
      <c r="D53" s="133"/>
      <c r="E53" s="487"/>
      <c r="F53" s="461"/>
    </row>
    <row r="54" spans="1:6" x14ac:dyDescent="0.35">
      <c r="A54" s="468" t="s">
        <v>264</v>
      </c>
      <c r="B54" s="526" t="s">
        <v>352</v>
      </c>
      <c r="C54" s="468" t="s">
        <v>220</v>
      </c>
      <c r="D54" s="133">
        <v>18</v>
      </c>
      <c r="E54" s="487"/>
      <c r="F54" s="461">
        <f t="shared" ref="F54:F76" si="1">D54*E54</f>
        <v>0</v>
      </c>
    </row>
    <row r="55" spans="1:6" x14ac:dyDescent="0.35">
      <c r="A55" s="468"/>
      <c r="B55" s="505"/>
      <c r="C55" s="468"/>
      <c r="D55" s="133"/>
      <c r="E55" s="487"/>
      <c r="F55" s="461"/>
    </row>
    <row r="56" spans="1:6" x14ac:dyDescent="0.35">
      <c r="A56" s="468" t="s">
        <v>265</v>
      </c>
      <c r="B56" s="527" t="s">
        <v>353</v>
      </c>
      <c r="C56" s="468" t="s">
        <v>220</v>
      </c>
      <c r="D56" s="133">
        <v>6</v>
      </c>
      <c r="E56" s="487"/>
      <c r="F56" s="461">
        <f t="shared" si="1"/>
        <v>0</v>
      </c>
    </row>
    <row r="57" spans="1:6" x14ac:dyDescent="0.35">
      <c r="A57" s="468"/>
      <c r="B57" s="505"/>
      <c r="C57" s="468"/>
      <c r="D57" s="133"/>
      <c r="E57" s="487"/>
      <c r="F57" s="461"/>
    </row>
    <row r="58" spans="1:6" x14ac:dyDescent="0.35">
      <c r="A58" s="468" t="s">
        <v>266</v>
      </c>
      <c r="B58" s="527" t="s">
        <v>354</v>
      </c>
      <c r="C58" s="468" t="s">
        <v>220</v>
      </c>
      <c r="D58" s="133">
        <v>6</v>
      </c>
      <c r="E58" s="487"/>
      <c r="F58" s="461">
        <f t="shared" si="1"/>
        <v>0</v>
      </c>
    </row>
    <row r="59" spans="1:6" x14ac:dyDescent="0.35">
      <c r="A59" s="468"/>
      <c r="B59" s="505"/>
      <c r="C59" s="468"/>
      <c r="D59" s="133"/>
      <c r="E59" s="487"/>
      <c r="F59" s="461"/>
    </row>
    <row r="60" spans="1:6" x14ac:dyDescent="0.35">
      <c r="A60" s="468" t="s">
        <v>267</v>
      </c>
      <c r="B60" s="527" t="s">
        <v>355</v>
      </c>
      <c r="C60" s="468" t="s">
        <v>220</v>
      </c>
      <c r="D60" s="133">
        <v>18</v>
      </c>
      <c r="E60" s="487"/>
      <c r="F60" s="461">
        <f t="shared" si="1"/>
        <v>0</v>
      </c>
    </row>
    <row r="61" spans="1:6" x14ac:dyDescent="0.35">
      <c r="A61" s="468"/>
      <c r="B61" s="505"/>
      <c r="C61" s="468"/>
      <c r="D61" s="133"/>
      <c r="E61" s="487"/>
      <c r="F61" s="461"/>
    </row>
    <row r="62" spans="1:6" x14ac:dyDescent="0.35">
      <c r="A62" s="468" t="s">
        <v>268</v>
      </c>
      <c r="B62" s="526" t="s">
        <v>356</v>
      </c>
      <c r="C62" s="468" t="s">
        <v>220</v>
      </c>
      <c r="D62" s="133">
        <v>18</v>
      </c>
      <c r="E62" s="487"/>
      <c r="F62" s="461">
        <f t="shared" si="1"/>
        <v>0</v>
      </c>
    </row>
    <row r="63" spans="1:6" x14ac:dyDescent="0.35">
      <c r="A63" s="468"/>
      <c r="B63" s="505"/>
      <c r="C63" s="468"/>
      <c r="D63" s="133"/>
      <c r="E63" s="487"/>
      <c r="F63" s="461"/>
    </row>
    <row r="64" spans="1:6" x14ac:dyDescent="0.35">
      <c r="A64" s="468" t="s">
        <v>269</v>
      </c>
      <c r="B64" s="527" t="s">
        <v>357</v>
      </c>
      <c r="C64" s="468" t="s">
        <v>220</v>
      </c>
      <c r="D64" s="133">
        <v>3</v>
      </c>
      <c r="E64" s="487"/>
      <c r="F64" s="461">
        <f t="shared" si="1"/>
        <v>0</v>
      </c>
    </row>
    <row r="65" spans="1:6" x14ac:dyDescent="0.35">
      <c r="A65" s="468"/>
      <c r="B65" s="505"/>
      <c r="C65" s="468"/>
      <c r="D65" s="133"/>
      <c r="E65" s="487"/>
      <c r="F65" s="461"/>
    </row>
    <row r="66" spans="1:6" x14ac:dyDescent="0.35">
      <c r="A66" s="468" t="s">
        <v>270</v>
      </c>
      <c r="B66" s="527" t="s">
        <v>358</v>
      </c>
      <c r="C66" s="468" t="s">
        <v>220</v>
      </c>
      <c r="D66" s="133">
        <v>120</v>
      </c>
      <c r="E66" s="487"/>
      <c r="F66" s="461">
        <f t="shared" si="1"/>
        <v>0</v>
      </c>
    </row>
    <row r="67" spans="1:6" x14ac:dyDescent="0.35">
      <c r="A67" s="468"/>
      <c r="B67" s="505"/>
      <c r="C67" s="468"/>
      <c r="D67" s="133"/>
      <c r="E67" s="487"/>
      <c r="F67" s="461"/>
    </row>
    <row r="68" spans="1:6" x14ac:dyDescent="0.35">
      <c r="A68" s="468" t="s">
        <v>271</v>
      </c>
      <c r="B68" s="527" t="s">
        <v>359</v>
      </c>
      <c r="C68" s="468" t="s">
        <v>220</v>
      </c>
      <c r="D68" s="133">
        <v>24</v>
      </c>
      <c r="E68" s="487"/>
      <c r="F68" s="461">
        <f t="shared" si="1"/>
        <v>0</v>
      </c>
    </row>
    <row r="69" spans="1:6" x14ac:dyDescent="0.35">
      <c r="A69" s="468"/>
      <c r="B69" s="507"/>
      <c r="C69" s="468"/>
      <c r="D69" s="133"/>
      <c r="E69" s="487"/>
      <c r="F69" s="461"/>
    </row>
    <row r="70" spans="1:6" x14ac:dyDescent="0.35">
      <c r="A70" s="468" t="s">
        <v>272</v>
      </c>
      <c r="B70" s="527" t="s">
        <v>360</v>
      </c>
      <c r="C70" s="468" t="s">
        <v>220</v>
      </c>
      <c r="D70" s="133">
        <v>6</v>
      </c>
      <c r="E70" s="487"/>
      <c r="F70" s="461">
        <f t="shared" si="1"/>
        <v>0</v>
      </c>
    </row>
    <row r="71" spans="1:6" x14ac:dyDescent="0.35">
      <c r="A71" s="468"/>
      <c r="B71" s="507"/>
      <c r="C71" s="468"/>
      <c r="D71" s="133"/>
      <c r="E71" s="487"/>
      <c r="F71" s="461"/>
    </row>
    <row r="72" spans="1:6" x14ac:dyDescent="0.35">
      <c r="A72" s="468" t="s">
        <v>273</v>
      </c>
      <c r="B72" s="527" t="s">
        <v>361</v>
      </c>
      <c r="C72" s="468" t="s">
        <v>220</v>
      </c>
      <c r="D72" s="133">
        <v>6</v>
      </c>
      <c r="E72" s="487"/>
      <c r="F72" s="461">
        <f t="shared" si="1"/>
        <v>0</v>
      </c>
    </row>
    <row r="73" spans="1:6" x14ac:dyDescent="0.35">
      <c r="A73" s="468"/>
      <c r="B73" s="527"/>
      <c r="C73" s="468"/>
      <c r="D73" s="133"/>
      <c r="E73" s="487"/>
      <c r="F73" s="461"/>
    </row>
    <row r="74" spans="1:6" x14ac:dyDescent="0.35">
      <c r="A74" s="468">
        <v>2.14</v>
      </c>
      <c r="B74" s="526" t="s">
        <v>362</v>
      </c>
      <c r="C74" s="468" t="s">
        <v>220</v>
      </c>
      <c r="D74" s="133">
        <v>388</v>
      </c>
      <c r="E74" s="487"/>
      <c r="F74" s="461">
        <f t="shared" si="1"/>
        <v>0</v>
      </c>
    </row>
    <row r="75" spans="1:6" x14ac:dyDescent="0.35">
      <c r="A75" s="468"/>
      <c r="B75" s="527"/>
      <c r="C75" s="468"/>
      <c r="D75" s="133"/>
      <c r="E75" s="487"/>
      <c r="F75" s="461"/>
    </row>
    <row r="76" spans="1:6" x14ac:dyDescent="0.35">
      <c r="A76" s="468">
        <v>2.15</v>
      </c>
      <c r="B76" s="529" t="s">
        <v>364</v>
      </c>
      <c r="C76" s="468" t="s">
        <v>220</v>
      </c>
      <c r="D76" s="133">
        <v>3</v>
      </c>
      <c r="E76" s="487"/>
      <c r="F76" s="461">
        <f t="shared" si="1"/>
        <v>0</v>
      </c>
    </row>
    <row r="77" spans="1:6" x14ac:dyDescent="0.35">
      <c r="A77" s="468"/>
      <c r="B77" s="529"/>
      <c r="C77" s="468"/>
      <c r="D77" s="133"/>
      <c r="E77" s="487"/>
      <c r="F77" s="461"/>
    </row>
    <row r="78" spans="1:6" x14ac:dyDescent="0.35">
      <c r="A78" s="468">
        <v>2.16</v>
      </c>
      <c r="B78" s="529" t="s">
        <v>398</v>
      </c>
      <c r="C78" s="468" t="s">
        <v>220</v>
      </c>
      <c r="D78" s="133">
        <v>6</v>
      </c>
      <c r="E78" s="487"/>
      <c r="F78" s="461">
        <f>D78*E78</f>
        <v>0</v>
      </c>
    </row>
    <row r="79" spans="1:6" x14ac:dyDescent="0.35">
      <c r="A79" s="468"/>
      <c r="B79" s="529"/>
      <c r="C79" s="468"/>
      <c r="D79" s="133"/>
      <c r="E79" s="487"/>
      <c r="F79" s="461"/>
    </row>
    <row r="80" spans="1:6" x14ac:dyDescent="0.35">
      <c r="A80" s="468">
        <v>2.17</v>
      </c>
      <c r="B80" s="529" t="s">
        <v>399</v>
      </c>
      <c r="C80" s="468" t="s">
        <v>220</v>
      </c>
      <c r="D80" s="133">
        <v>3</v>
      </c>
      <c r="E80" s="487"/>
      <c r="F80" s="461">
        <f>D80*E80</f>
        <v>0</v>
      </c>
    </row>
    <row r="81" spans="1:6" x14ac:dyDescent="0.35">
      <c r="A81" s="468"/>
      <c r="B81" s="529"/>
      <c r="C81" s="468"/>
      <c r="D81" s="133"/>
      <c r="E81" s="487"/>
      <c r="F81" s="461"/>
    </row>
    <row r="82" spans="1:6" x14ac:dyDescent="0.35">
      <c r="A82" s="468">
        <v>2.1800000000000002</v>
      </c>
      <c r="B82" s="529" t="s">
        <v>400</v>
      </c>
      <c r="C82" s="468" t="s">
        <v>220</v>
      </c>
      <c r="D82" s="133">
        <v>88</v>
      </c>
      <c r="E82" s="487"/>
      <c r="F82" s="461">
        <f>D82*E82</f>
        <v>0</v>
      </c>
    </row>
    <row r="83" spans="1:6" x14ac:dyDescent="0.35">
      <c r="A83" s="468"/>
      <c r="B83" s="529"/>
      <c r="C83" s="468"/>
      <c r="D83" s="133"/>
      <c r="E83" s="487"/>
      <c r="F83" s="461"/>
    </row>
    <row r="84" spans="1:6" x14ac:dyDescent="0.35">
      <c r="A84" s="468">
        <v>2.19</v>
      </c>
      <c r="B84" s="529" t="s">
        <v>401</v>
      </c>
      <c r="C84" s="468" t="s">
        <v>220</v>
      </c>
      <c r="D84" s="133">
        <v>3</v>
      </c>
      <c r="E84" s="487"/>
      <c r="F84" s="461">
        <f>D84*E84</f>
        <v>0</v>
      </c>
    </row>
    <row r="85" spans="1:6" x14ac:dyDescent="0.35">
      <c r="A85" s="468"/>
      <c r="B85" s="529"/>
      <c r="C85" s="468"/>
      <c r="D85" s="133"/>
      <c r="E85" s="487"/>
      <c r="F85" s="461"/>
    </row>
    <row r="86" spans="1:6" x14ac:dyDescent="0.35">
      <c r="A86" s="468">
        <v>2.2000000000000002</v>
      </c>
      <c r="B86" s="529" t="s">
        <v>402</v>
      </c>
      <c r="C86" s="468" t="s">
        <v>220</v>
      </c>
      <c r="D86" s="133">
        <v>18</v>
      </c>
      <c r="E86" s="487"/>
      <c r="F86" s="461">
        <f>D86*E86</f>
        <v>0</v>
      </c>
    </row>
    <row r="87" spans="1:6" x14ac:dyDescent="0.35">
      <c r="A87" s="468"/>
      <c r="B87" s="529"/>
      <c r="C87" s="468"/>
      <c r="D87" s="133"/>
      <c r="E87" s="487"/>
      <c r="F87" s="461"/>
    </row>
    <row r="88" spans="1:6" x14ac:dyDescent="0.35">
      <c r="A88" s="468">
        <v>2.21</v>
      </c>
      <c r="B88" s="529" t="s">
        <v>403</v>
      </c>
      <c r="C88" s="468" t="s">
        <v>220</v>
      </c>
      <c r="D88" s="133">
        <v>6</v>
      </c>
      <c r="E88" s="487"/>
      <c r="F88" s="461">
        <f>D88*E88</f>
        <v>0</v>
      </c>
    </row>
    <row r="89" spans="1:6" x14ac:dyDescent="0.35">
      <c r="A89" s="468"/>
      <c r="B89" s="529"/>
      <c r="C89" s="468"/>
      <c r="D89" s="133"/>
      <c r="E89" s="487"/>
      <c r="F89" s="461"/>
    </row>
    <row r="90" spans="1:6" x14ac:dyDescent="0.35">
      <c r="A90" s="468">
        <v>2.2200000000000002</v>
      </c>
      <c r="B90" s="529" t="s">
        <v>404</v>
      </c>
      <c r="C90" s="468" t="s">
        <v>220</v>
      </c>
      <c r="D90" s="133">
        <v>6</v>
      </c>
      <c r="E90" s="487"/>
      <c r="F90" s="461">
        <f>D90*E90</f>
        <v>0</v>
      </c>
    </row>
    <row r="91" spans="1:6" x14ac:dyDescent="0.35">
      <c r="A91" s="468"/>
      <c r="B91" s="529"/>
      <c r="C91" s="468"/>
      <c r="D91" s="133"/>
      <c r="E91" s="487"/>
      <c r="F91" s="461"/>
    </row>
    <row r="92" spans="1:6" x14ac:dyDescent="0.35">
      <c r="A92" s="468">
        <v>2.23</v>
      </c>
      <c r="B92" s="529" t="s">
        <v>405</v>
      </c>
      <c r="C92" s="468" t="s">
        <v>220</v>
      </c>
      <c r="D92" s="133">
        <v>36</v>
      </c>
      <c r="E92" s="487"/>
      <c r="F92" s="461">
        <f>D92*E92</f>
        <v>0</v>
      </c>
    </row>
    <row r="93" spans="1:6" x14ac:dyDescent="0.35">
      <c r="A93" s="468"/>
      <c r="B93" s="529"/>
      <c r="C93" s="468"/>
      <c r="D93" s="133"/>
      <c r="E93" s="487"/>
      <c r="F93" s="461"/>
    </row>
    <row r="94" spans="1:6" x14ac:dyDescent="0.35">
      <c r="A94" s="468">
        <v>2.2400000000000002</v>
      </c>
      <c r="B94" s="529" t="s">
        <v>406</v>
      </c>
      <c r="C94" s="468" t="s">
        <v>220</v>
      </c>
      <c r="D94" s="133">
        <v>3</v>
      </c>
      <c r="E94" s="487"/>
      <c r="F94" s="461">
        <f>D94*E94</f>
        <v>0</v>
      </c>
    </row>
    <row r="95" spans="1:6" x14ac:dyDescent="0.35">
      <c r="A95" s="468"/>
      <c r="B95" s="529"/>
      <c r="C95" s="468"/>
      <c r="D95" s="133"/>
      <c r="E95" s="487"/>
      <c r="F95" s="461"/>
    </row>
    <row r="96" spans="1:6" x14ac:dyDescent="0.35">
      <c r="A96" s="468">
        <v>2.25</v>
      </c>
      <c r="B96" s="529" t="s">
        <v>407</v>
      </c>
      <c r="C96" s="468" t="s">
        <v>220</v>
      </c>
      <c r="D96" s="133">
        <v>12</v>
      </c>
      <c r="E96" s="487"/>
      <c r="F96" s="461">
        <f>D96*E96</f>
        <v>0</v>
      </c>
    </row>
    <row r="97" spans="1:6" x14ac:dyDescent="0.35">
      <c r="A97" s="468"/>
      <c r="C97" s="468"/>
      <c r="D97" s="133"/>
      <c r="E97" s="487"/>
      <c r="F97" s="461"/>
    </row>
    <row r="98" spans="1:6" ht="15" thickBot="1" x14ac:dyDescent="0.4">
      <c r="A98" s="468">
        <v>2.2599999999999998</v>
      </c>
      <c r="B98" s="529" t="s">
        <v>408</v>
      </c>
      <c r="C98" s="468" t="s">
        <v>220</v>
      </c>
      <c r="D98" s="133">
        <v>6</v>
      </c>
      <c r="E98" s="487"/>
      <c r="F98" s="461">
        <f>D98*E98</f>
        <v>0</v>
      </c>
    </row>
    <row r="99" spans="1:6" ht="15" thickBot="1" x14ac:dyDescent="0.4">
      <c r="A99" s="692"/>
      <c r="B99" s="693" t="s">
        <v>344</v>
      </c>
      <c r="C99" s="692"/>
      <c r="D99" s="694"/>
      <c r="E99" s="697"/>
      <c r="F99" s="698">
        <f>SUM(F48:F98)</f>
        <v>0</v>
      </c>
    </row>
    <row r="100" spans="1:6" x14ac:dyDescent="0.35">
      <c r="A100" s="468"/>
      <c r="B100" s="507"/>
      <c r="C100" s="468"/>
      <c r="D100" s="133"/>
      <c r="E100" s="487"/>
      <c r="F100" s="460"/>
    </row>
    <row r="101" spans="1:6" x14ac:dyDescent="0.35">
      <c r="A101" s="470"/>
      <c r="B101" s="508"/>
      <c r="C101" s="470"/>
      <c r="D101" s="480"/>
      <c r="E101" s="485"/>
      <c r="F101" s="460"/>
    </row>
    <row r="102" spans="1:6" x14ac:dyDescent="0.35">
      <c r="A102" s="471"/>
      <c r="B102" s="509" t="s">
        <v>365</v>
      </c>
      <c r="C102" s="471"/>
      <c r="D102" s="481"/>
      <c r="E102" s="488"/>
      <c r="F102" s="462"/>
    </row>
    <row r="103" spans="1:6" x14ac:dyDescent="0.35">
      <c r="A103" s="471"/>
      <c r="B103" s="509"/>
      <c r="C103" s="471"/>
      <c r="D103" s="481"/>
      <c r="E103" s="488"/>
      <c r="F103" s="462"/>
    </row>
    <row r="104" spans="1:6" x14ac:dyDescent="0.35">
      <c r="A104" s="518">
        <v>3</v>
      </c>
      <c r="B104" s="509" t="s">
        <v>366</v>
      </c>
      <c r="C104" s="471"/>
      <c r="D104" s="481"/>
      <c r="E104" s="488"/>
      <c r="F104" s="462"/>
    </row>
    <row r="105" spans="1:6" x14ac:dyDescent="0.35">
      <c r="A105" s="471"/>
      <c r="B105" s="510"/>
      <c r="C105" s="471"/>
      <c r="D105" s="481"/>
      <c r="E105" s="488"/>
      <c r="F105" s="462"/>
    </row>
    <row r="106" spans="1:6" x14ac:dyDescent="0.35">
      <c r="A106" s="472" t="s">
        <v>275</v>
      </c>
      <c r="B106" s="511" t="s">
        <v>367</v>
      </c>
      <c r="C106" s="472" t="s">
        <v>220</v>
      </c>
      <c r="D106" s="198">
        <v>30</v>
      </c>
      <c r="E106" s="489"/>
      <c r="F106" s="462">
        <f>D106*E106</f>
        <v>0</v>
      </c>
    </row>
    <row r="107" spans="1:6" x14ac:dyDescent="0.35">
      <c r="A107" s="472"/>
      <c r="B107" s="511"/>
      <c r="C107" s="472"/>
      <c r="D107" s="198"/>
      <c r="E107" s="489"/>
      <c r="F107" s="462"/>
    </row>
    <row r="108" spans="1:6" x14ac:dyDescent="0.35">
      <c r="A108" s="473" t="s">
        <v>276</v>
      </c>
      <c r="B108" s="512" t="s">
        <v>368</v>
      </c>
      <c r="C108" s="473" t="s">
        <v>220</v>
      </c>
      <c r="D108" s="135">
        <v>6</v>
      </c>
      <c r="E108" s="490"/>
      <c r="F108" s="462">
        <f t="shared" ref="F108:F120" si="2">D108*E108</f>
        <v>0</v>
      </c>
    </row>
    <row r="109" spans="1:6" x14ac:dyDescent="0.35">
      <c r="A109" s="473"/>
      <c r="B109" s="512"/>
      <c r="C109" s="473"/>
      <c r="D109" s="135"/>
      <c r="E109" s="490"/>
      <c r="F109" s="462"/>
    </row>
    <row r="110" spans="1:6" x14ac:dyDescent="0.35">
      <c r="A110" s="473" t="s">
        <v>277</v>
      </c>
      <c r="B110" s="512" t="s">
        <v>369</v>
      </c>
      <c r="C110" s="473" t="s">
        <v>220</v>
      </c>
      <c r="D110" s="135">
        <v>48</v>
      </c>
      <c r="E110" s="490"/>
      <c r="F110" s="462">
        <f t="shared" si="2"/>
        <v>0</v>
      </c>
    </row>
    <row r="111" spans="1:6" x14ac:dyDescent="0.35">
      <c r="A111" s="473"/>
      <c r="B111" s="512"/>
      <c r="C111" s="473"/>
      <c r="D111" s="135"/>
      <c r="E111" s="490"/>
      <c r="F111" s="462"/>
    </row>
    <row r="112" spans="1:6" x14ac:dyDescent="0.35">
      <c r="A112" s="473" t="s">
        <v>278</v>
      </c>
      <c r="B112" s="512" t="s">
        <v>370</v>
      </c>
      <c r="C112" s="473" t="s">
        <v>220</v>
      </c>
      <c r="D112" s="135">
        <v>18</v>
      </c>
      <c r="E112" s="490"/>
      <c r="F112" s="462">
        <f t="shared" si="2"/>
        <v>0</v>
      </c>
    </row>
    <row r="113" spans="1:6" x14ac:dyDescent="0.35">
      <c r="A113" s="473"/>
      <c r="B113" s="512"/>
      <c r="C113" s="473"/>
      <c r="D113" s="135"/>
      <c r="E113" s="490"/>
      <c r="F113" s="462"/>
    </row>
    <row r="114" spans="1:6" x14ac:dyDescent="0.35">
      <c r="A114" s="473" t="s">
        <v>279</v>
      </c>
      <c r="B114" s="529" t="s">
        <v>371</v>
      </c>
      <c r="C114" s="473" t="s">
        <v>220</v>
      </c>
      <c r="D114" s="135">
        <v>30</v>
      </c>
      <c r="E114" s="490"/>
      <c r="F114" s="462">
        <f t="shared" si="2"/>
        <v>0</v>
      </c>
    </row>
    <row r="115" spans="1:6" x14ac:dyDescent="0.35">
      <c r="A115" s="473"/>
      <c r="B115" s="512"/>
      <c r="C115" s="473"/>
      <c r="D115" s="135"/>
      <c r="E115" s="490"/>
      <c r="F115" s="462"/>
    </row>
    <row r="116" spans="1:6" x14ac:dyDescent="0.35">
      <c r="A116" s="473" t="s">
        <v>280</v>
      </c>
      <c r="B116" s="529" t="s">
        <v>372</v>
      </c>
      <c r="C116" s="473" t="s">
        <v>220</v>
      </c>
      <c r="D116" s="135">
        <v>30</v>
      </c>
      <c r="E116" s="490"/>
      <c r="F116" s="462">
        <f t="shared" si="2"/>
        <v>0</v>
      </c>
    </row>
    <row r="117" spans="1:6" x14ac:dyDescent="0.35">
      <c r="A117" s="473"/>
      <c r="B117" s="512"/>
      <c r="C117" s="473"/>
      <c r="D117" s="135"/>
      <c r="E117" s="490"/>
      <c r="F117" s="462"/>
    </row>
    <row r="118" spans="1:6" x14ac:dyDescent="0.35">
      <c r="A118" s="473" t="s">
        <v>281</v>
      </c>
      <c r="B118" s="529" t="s">
        <v>373</v>
      </c>
      <c r="C118" s="473" t="s">
        <v>220</v>
      </c>
      <c r="D118" s="135">
        <v>4</v>
      </c>
      <c r="E118" s="490"/>
      <c r="F118" s="462">
        <f t="shared" si="2"/>
        <v>0</v>
      </c>
    </row>
    <row r="119" spans="1:6" x14ac:dyDescent="0.35">
      <c r="A119" s="473"/>
      <c r="B119" s="529"/>
      <c r="C119" s="473"/>
      <c r="D119" s="135"/>
      <c r="E119" s="490"/>
      <c r="F119" s="462"/>
    </row>
    <row r="120" spans="1:6" ht="15" thickBot="1" x14ac:dyDescent="0.4">
      <c r="A120" s="473">
        <v>3.8</v>
      </c>
      <c r="B120" s="529" t="s">
        <v>374</v>
      </c>
      <c r="C120" s="473" t="s">
        <v>220</v>
      </c>
      <c r="D120" s="135">
        <v>20</v>
      </c>
      <c r="E120" s="490"/>
      <c r="F120" s="462">
        <f t="shared" si="2"/>
        <v>0</v>
      </c>
    </row>
    <row r="121" spans="1:6" ht="15" thickBot="1" x14ac:dyDescent="0.4">
      <c r="A121" s="533"/>
      <c r="B121" s="699" t="s">
        <v>347</v>
      </c>
      <c r="C121" s="533"/>
      <c r="D121" s="700"/>
      <c r="E121" s="701"/>
      <c r="F121" s="698">
        <f>SUM(F106:F120)</f>
        <v>0</v>
      </c>
    </row>
    <row r="122" spans="1:6" x14ac:dyDescent="0.35">
      <c r="A122" s="474"/>
      <c r="B122" s="513"/>
      <c r="C122" s="474"/>
      <c r="D122" s="482"/>
      <c r="E122" s="491"/>
      <c r="F122" s="463"/>
    </row>
    <row r="123" spans="1:6" x14ac:dyDescent="0.35">
      <c r="A123" s="471">
        <v>4</v>
      </c>
      <c r="B123" s="509" t="s">
        <v>375</v>
      </c>
      <c r="C123" s="471"/>
      <c r="D123" s="481"/>
      <c r="E123" s="488"/>
      <c r="F123" s="462"/>
    </row>
    <row r="124" spans="1:6" x14ac:dyDescent="0.35">
      <c r="A124" s="471"/>
      <c r="B124" s="510"/>
      <c r="C124" s="471"/>
      <c r="D124" s="481"/>
      <c r="E124" s="488"/>
      <c r="F124" s="462"/>
    </row>
    <row r="125" spans="1:6" x14ac:dyDescent="0.35">
      <c r="A125" s="472" t="s">
        <v>282</v>
      </c>
      <c r="B125" s="511" t="s">
        <v>367</v>
      </c>
      <c r="C125" s="472" t="s">
        <v>220</v>
      </c>
      <c r="D125" s="198">
        <v>30</v>
      </c>
      <c r="E125" s="492"/>
      <c r="F125" s="462">
        <f>D125*E125</f>
        <v>0</v>
      </c>
    </row>
    <row r="126" spans="1:6" x14ac:dyDescent="0.35">
      <c r="A126" s="472"/>
      <c r="B126" s="511"/>
      <c r="C126" s="472"/>
      <c r="D126" s="198"/>
      <c r="E126" s="492"/>
      <c r="F126" s="462"/>
    </row>
    <row r="127" spans="1:6" x14ac:dyDescent="0.35">
      <c r="A127" s="472" t="s">
        <v>283</v>
      </c>
      <c r="B127" s="512" t="s">
        <v>368</v>
      </c>
      <c r="C127" s="473" t="s">
        <v>220</v>
      </c>
      <c r="D127" s="135">
        <v>6</v>
      </c>
      <c r="E127" s="492"/>
      <c r="F127" s="462">
        <f t="shared" ref="F127:F139" si="3">D127*E127</f>
        <v>0</v>
      </c>
    </row>
    <row r="128" spans="1:6" x14ac:dyDescent="0.35">
      <c r="A128" s="472"/>
      <c r="B128" s="512"/>
      <c r="C128" s="473"/>
      <c r="D128" s="135"/>
      <c r="E128" s="492"/>
      <c r="F128" s="462"/>
    </row>
    <row r="129" spans="1:6" x14ac:dyDescent="0.35">
      <c r="A129" s="472" t="s">
        <v>284</v>
      </c>
      <c r="B129" s="512" t="s">
        <v>369</v>
      </c>
      <c r="C129" s="473" t="s">
        <v>220</v>
      </c>
      <c r="D129" s="135">
        <v>48</v>
      </c>
      <c r="E129" s="492"/>
      <c r="F129" s="462">
        <f t="shared" si="3"/>
        <v>0</v>
      </c>
    </row>
    <row r="130" spans="1:6" x14ac:dyDescent="0.35">
      <c r="A130" s="472"/>
      <c r="B130" s="512"/>
      <c r="C130" s="473"/>
      <c r="D130" s="135"/>
      <c r="E130" s="492"/>
      <c r="F130" s="462"/>
    </row>
    <row r="131" spans="1:6" x14ac:dyDescent="0.35">
      <c r="A131" s="472" t="s">
        <v>285</v>
      </c>
      <c r="B131" s="512" t="s">
        <v>370</v>
      </c>
      <c r="C131" s="473" t="s">
        <v>220</v>
      </c>
      <c r="D131" s="135">
        <v>18</v>
      </c>
      <c r="E131" s="492"/>
      <c r="F131" s="462">
        <f t="shared" si="3"/>
        <v>0</v>
      </c>
    </row>
    <row r="132" spans="1:6" x14ac:dyDescent="0.35">
      <c r="A132" s="472"/>
      <c r="B132" s="512"/>
      <c r="C132" s="473"/>
      <c r="D132" s="135"/>
      <c r="E132" s="492"/>
      <c r="F132" s="462"/>
    </row>
    <row r="133" spans="1:6" x14ac:dyDescent="0.35">
      <c r="A133" s="473" t="s">
        <v>286</v>
      </c>
      <c r="B133" s="529" t="s">
        <v>371</v>
      </c>
      <c r="C133" s="473" t="s">
        <v>220</v>
      </c>
      <c r="D133" s="135">
        <v>30</v>
      </c>
      <c r="E133" s="492"/>
      <c r="F133" s="532">
        <f t="shared" si="3"/>
        <v>0</v>
      </c>
    </row>
    <row r="134" spans="1:6" x14ac:dyDescent="0.35">
      <c r="A134" s="473"/>
      <c r="B134" s="512"/>
      <c r="C134" s="473"/>
      <c r="D134" s="135"/>
      <c r="E134" s="492"/>
      <c r="F134" s="532"/>
    </row>
    <row r="135" spans="1:6" x14ac:dyDescent="0.35">
      <c r="A135" s="473" t="s">
        <v>287</v>
      </c>
      <c r="B135" s="529" t="s">
        <v>372</v>
      </c>
      <c r="C135" s="473" t="s">
        <v>220</v>
      </c>
      <c r="D135" s="135">
        <v>30</v>
      </c>
      <c r="E135" s="492"/>
      <c r="F135" s="532">
        <f t="shared" si="3"/>
        <v>0</v>
      </c>
    </row>
    <row r="136" spans="1:6" x14ac:dyDescent="0.35">
      <c r="A136" s="473"/>
      <c r="B136" s="512"/>
      <c r="C136" s="473"/>
      <c r="D136" s="135"/>
      <c r="E136" s="492"/>
      <c r="F136" s="532"/>
    </row>
    <row r="137" spans="1:6" x14ac:dyDescent="0.35">
      <c r="A137" s="473" t="s">
        <v>288</v>
      </c>
      <c r="B137" s="529" t="s">
        <v>373</v>
      </c>
      <c r="C137" s="473" t="s">
        <v>220</v>
      </c>
      <c r="D137" s="135">
        <v>4</v>
      </c>
      <c r="E137" s="492"/>
      <c r="F137" s="532">
        <f t="shared" si="3"/>
        <v>0</v>
      </c>
    </row>
    <row r="138" spans="1:6" x14ac:dyDescent="0.35">
      <c r="A138" s="473"/>
      <c r="B138" s="529"/>
      <c r="C138" s="473"/>
      <c r="D138" s="135"/>
      <c r="E138" s="492"/>
      <c r="F138" s="532"/>
    </row>
    <row r="139" spans="1:6" ht="15" thickBot="1" x14ac:dyDescent="0.4">
      <c r="A139" s="473">
        <v>4.8</v>
      </c>
      <c r="B139" s="529" t="s">
        <v>374</v>
      </c>
      <c r="C139" s="473" t="s">
        <v>220</v>
      </c>
      <c r="D139" s="135">
        <v>20</v>
      </c>
      <c r="E139" s="492"/>
      <c r="F139" s="532">
        <f t="shared" si="3"/>
        <v>0</v>
      </c>
    </row>
    <row r="140" spans="1:6" ht="15" thickBot="1" x14ac:dyDescent="0.4">
      <c r="A140" s="533"/>
      <c r="B140" s="534" t="s">
        <v>346</v>
      </c>
      <c r="C140" s="535"/>
      <c r="D140" s="535"/>
      <c r="E140" s="536"/>
      <c r="F140" s="541">
        <f>SUM(F125:F139)</f>
        <v>0</v>
      </c>
    </row>
    <row r="141" spans="1:6" ht="15" thickBot="1" x14ac:dyDescent="0.4">
      <c r="A141" s="537"/>
      <c r="B141" s="538" t="s">
        <v>410</v>
      </c>
      <c r="C141" s="539"/>
      <c r="D141" s="539"/>
      <c r="E141" s="540"/>
      <c r="F141" s="542">
        <f>F44+F99+F121+F140</f>
        <v>0</v>
      </c>
    </row>
  </sheetData>
  <sheetProtection algorithmName="SHA-512" hashValue="rDOo/TBVYvNczIpqPerO+SlOTgfb3Vk2sIDtJSvXkvyaOxR6KRZj/IO1B2iZm54VDNKr9GphTBpACZiTaAXnUw==" saltValue="R+15f38e3xrbhif1ErDzPQ==" spinCount="100000" sheet="1" objects="1" scenarios="1"/>
  <mergeCells count="4">
    <mergeCell ref="A1:B4"/>
    <mergeCell ref="C1:F1"/>
    <mergeCell ref="C2:F2"/>
    <mergeCell ref="C3:F4"/>
  </mergeCells>
  <pageMargins left="0.7" right="0.7" top="0.75" bottom="0.75" header="0.3" footer="0.3"/>
  <pageSetup paperSize="9" scale="61" fitToHeight="0" orientation="portrait" r:id="rId1"/>
  <rowBreaks count="1" manualBreakCount="1">
    <brk id="80" max="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0FB00-4B28-47D8-BD80-3150904D4792}">
  <sheetPr>
    <pageSetUpPr fitToPage="1"/>
  </sheetPr>
  <dimension ref="A1:K23"/>
  <sheetViews>
    <sheetView showGridLines="0" tabSelected="1" view="pageBreakPreview" topLeftCell="A6" zoomScale="92" zoomScaleNormal="100" zoomScaleSheetLayoutView="92" workbookViewId="0">
      <selection activeCell="J9" sqref="J9"/>
    </sheetView>
  </sheetViews>
  <sheetFormatPr defaultRowHeight="14.5" x14ac:dyDescent="0.35"/>
  <cols>
    <col min="2" max="2" width="49" customWidth="1"/>
    <col min="3" max="3" width="11.36328125" customWidth="1"/>
    <col min="4" max="4" width="16" customWidth="1"/>
    <col min="5" max="5" width="14.08984375" customWidth="1"/>
    <col min="6" max="6" width="19.90625" customWidth="1"/>
  </cols>
  <sheetData>
    <row r="1" spans="1:11" ht="15.5" x14ac:dyDescent="0.35">
      <c r="A1" s="278" t="s">
        <v>382</v>
      </c>
      <c r="B1" s="279"/>
      <c r="C1" s="279"/>
      <c r="D1" s="278"/>
      <c r="E1" s="279"/>
      <c r="F1" s="279"/>
    </row>
    <row r="2" spans="1:11" ht="15.5" x14ac:dyDescent="0.35">
      <c r="A2" s="280" t="s">
        <v>417</v>
      </c>
      <c r="B2" s="281"/>
      <c r="C2" s="282"/>
      <c r="D2" s="283"/>
      <c r="E2" s="282"/>
      <c r="F2" s="282"/>
    </row>
    <row r="3" spans="1:11" ht="15.5" x14ac:dyDescent="0.35">
      <c r="A3" s="280" t="s">
        <v>127</v>
      </c>
      <c r="B3" s="281"/>
      <c r="C3" s="282"/>
      <c r="D3" s="278"/>
      <c r="E3" s="279"/>
      <c r="F3" s="279"/>
    </row>
    <row r="4" spans="1:11" ht="16" thickBot="1" x14ac:dyDescent="0.4">
      <c r="A4" s="566"/>
      <c r="B4" s="567"/>
      <c r="C4" s="567"/>
      <c r="D4" s="567"/>
      <c r="E4" s="567"/>
      <c r="F4" s="568"/>
    </row>
    <row r="5" spans="1:11" x14ac:dyDescent="0.35">
      <c r="A5" s="572" t="s">
        <v>239</v>
      </c>
      <c r="B5" s="573" t="s">
        <v>24</v>
      </c>
      <c r="C5" s="574" t="s">
        <v>25</v>
      </c>
      <c r="D5" s="575" t="s">
        <v>26</v>
      </c>
      <c r="E5" s="576" t="s">
        <v>27</v>
      </c>
      <c r="F5" s="577" t="s">
        <v>28</v>
      </c>
    </row>
    <row r="6" spans="1:11" ht="15" thickBot="1" x14ac:dyDescent="0.4">
      <c r="A6" s="578"/>
      <c r="B6" s="579"/>
      <c r="C6" s="580"/>
      <c r="D6" s="581"/>
      <c r="E6" s="582"/>
      <c r="F6" s="583"/>
    </row>
    <row r="7" spans="1:11" ht="15.5" x14ac:dyDescent="0.35">
      <c r="A7" s="569"/>
      <c r="B7" s="546" t="s">
        <v>411</v>
      </c>
      <c r="C7" s="570"/>
      <c r="D7" s="559"/>
      <c r="E7" s="563"/>
      <c r="F7" s="571"/>
    </row>
    <row r="8" spans="1:11" ht="42" customHeight="1" x14ac:dyDescent="0.35">
      <c r="A8" s="551"/>
      <c r="B8" s="547" t="s">
        <v>428</v>
      </c>
      <c r="C8" s="371"/>
      <c r="D8" s="560"/>
      <c r="E8" s="563"/>
      <c r="F8" s="543"/>
    </row>
    <row r="9" spans="1:11" ht="62" customHeight="1" x14ac:dyDescent="0.35">
      <c r="A9" s="551"/>
      <c r="B9" s="547" t="s">
        <v>412</v>
      </c>
      <c r="C9" s="371"/>
      <c r="D9" s="560"/>
      <c r="E9" s="563"/>
      <c r="F9" s="543"/>
    </row>
    <row r="10" spans="1:11" ht="62" x14ac:dyDescent="0.35">
      <c r="A10" s="551"/>
      <c r="B10" s="547" t="s">
        <v>413</v>
      </c>
      <c r="C10" s="371"/>
      <c r="D10" s="560"/>
      <c r="E10" s="563"/>
      <c r="F10" s="543"/>
      <c r="J10" s="8"/>
      <c r="K10" s="263"/>
    </row>
    <row r="11" spans="1:11" ht="15.5" x14ac:dyDescent="0.35">
      <c r="A11" s="551"/>
      <c r="B11" s="547"/>
      <c r="C11" s="371"/>
      <c r="D11" s="560"/>
      <c r="E11" s="563"/>
      <c r="F11" s="543"/>
      <c r="J11" s="8"/>
      <c r="K11" s="263"/>
    </row>
    <row r="12" spans="1:11" ht="15.5" x14ac:dyDescent="0.35">
      <c r="A12" s="552"/>
      <c r="B12" s="380" t="s">
        <v>426</v>
      </c>
      <c r="C12" s="556"/>
      <c r="D12" s="561"/>
      <c r="E12" s="563"/>
      <c r="F12" s="543"/>
    </row>
    <row r="13" spans="1:11" ht="15.5" x14ac:dyDescent="0.35">
      <c r="A13" s="552"/>
      <c r="B13" s="548"/>
      <c r="C13" s="556"/>
      <c r="D13" s="561"/>
      <c r="E13" s="563"/>
      <c r="F13" s="543"/>
    </row>
    <row r="14" spans="1:11" s="264" customFormat="1" ht="15.5" x14ac:dyDescent="0.35">
      <c r="A14" s="553" t="s">
        <v>414</v>
      </c>
      <c r="B14" s="549" t="s">
        <v>418</v>
      </c>
      <c r="C14" s="557" t="s">
        <v>425</v>
      </c>
      <c r="D14" s="562">
        <v>250</v>
      </c>
      <c r="E14" s="564"/>
      <c r="F14" s="544">
        <f t="shared" ref="F14:F22" si="0">D14*E14</f>
        <v>0</v>
      </c>
      <c r="G14" s="41"/>
    </row>
    <row r="15" spans="1:11" s="264" customFormat="1" ht="15.5" x14ac:dyDescent="0.35">
      <c r="A15" s="553" t="s">
        <v>415</v>
      </c>
      <c r="B15" s="549" t="s">
        <v>419</v>
      </c>
      <c r="C15" s="557" t="s">
        <v>220</v>
      </c>
      <c r="D15" s="562">
        <v>2</v>
      </c>
      <c r="E15" s="564"/>
      <c r="F15" s="544">
        <f t="shared" si="0"/>
        <v>0</v>
      </c>
      <c r="G15" s="41"/>
    </row>
    <row r="16" spans="1:11" s="264" customFormat="1" ht="15.5" x14ac:dyDescent="0.35">
      <c r="A16" s="554" t="s">
        <v>416</v>
      </c>
      <c r="B16" s="549" t="s">
        <v>420</v>
      </c>
      <c r="C16" s="557" t="s">
        <v>220</v>
      </c>
      <c r="D16" s="562">
        <v>2</v>
      </c>
      <c r="E16" s="564"/>
      <c r="F16" s="544">
        <f t="shared" si="0"/>
        <v>0</v>
      </c>
      <c r="G16" s="41"/>
    </row>
    <row r="17" spans="1:7" s="264" customFormat="1" ht="15.5" x14ac:dyDescent="0.35">
      <c r="A17" s="554"/>
      <c r="B17" s="549"/>
      <c r="C17" s="557"/>
      <c r="D17" s="562"/>
      <c r="E17" s="564"/>
      <c r="F17" s="544"/>
      <c r="G17" s="41"/>
    </row>
    <row r="18" spans="1:7" s="264" customFormat="1" ht="15.5" x14ac:dyDescent="0.35">
      <c r="A18" s="554"/>
      <c r="B18" s="550" t="s">
        <v>427</v>
      </c>
      <c r="C18" s="557"/>
      <c r="D18" s="562"/>
      <c r="E18" s="564"/>
      <c r="F18" s="544"/>
      <c r="G18" s="41"/>
    </row>
    <row r="19" spans="1:7" ht="15.5" x14ac:dyDescent="0.35">
      <c r="A19" s="554"/>
      <c r="B19" s="549"/>
      <c r="C19" s="557"/>
      <c r="D19" s="562"/>
      <c r="E19" s="564"/>
      <c r="F19" s="544"/>
      <c r="G19" s="41"/>
    </row>
    <row r="20" spans="1:7" s="265" customFormat="1" ht="15.5" x14ac:dyDescent="0.35">
      <c r="A20" s="554" t="s">
        <v>414</v>
      </c>
      <c r="B20" s="549" t="s">
        <v>421</v>
      </c>
      <c r="C20" s="557" t="s">
        <v>425</v>
      </c>
      <c r="D20" s="562">
        <v>250</v>
      </c>
      <c r="E20" s="564"/>
      <c r="F20" s="544">
        <f t="shared" si="0"/>
        <v>0</v>
      </c>
      <c r="G20" s="41"/>
    </row>
    <row r="21" spans="1:7" s="265" customFormat="1" ht="15.5" x14ac:dyDescent="0.35">
      <c r="A21" s="554" t="s">
        <v>415</v>
      </c>
      <c r="B21" s="549" t="s">
        <v>422</v>
      </c>
      <c r="C21" s="557" t="s">
        <v>220</v>
      </c>
      <c r="D21" s="562">
        <v>2</v>
      </c>
      <c r="E21" s="564"/>
      <c r="F21" s="544">
        <f t="shared" si="0"/>
        <v>0</v>
      </c>
      <c r="G21" s="41"/>
    </row>
    <row r="22" spans="1:7" s="265" customFormat="1" ht="16" thickBot="1" x14ac:dyDescent="0.4">
      <c r="A22" s="555" t="s">
        <v>416</v>
      </c>
      <c r="B22" s="549" t="s">
        <v>423</v>
      </c>
      <c r="C22" s="558" t="s">
        <v>220</v>
      </c>
      <c r="D22" s="562">
        <v>2</v>
      </c>
      <c r="E22" s="565"/>
      <c r="F22" s="545">
        <f t="shared" si="0"/>
        <v>0</v>
      </c>
      <c r="G22" s="41"/>
    </row>
    <row r="23" spans="1:7" s="188" customFormat="1" ht="23" customHeight="1" thickBot="1" x14ac:dyDescent="0.4">
      <c r="A23" s="276"/>
      <c r="B23" s="322" t="s">
        <v>424</v>
      </c>
      <c r="C23" s="323"/>
      <c r="D23" s="323"/>
      <c r="E23" s="324"/>
      <c r="F23" s="277">
        <f>SUM(F14:F22)</f>
        <v>0</v>
      </c>
      <c r="G23" s="42"/>
    </row>
  </sheetData>
  <sheetProtection algorithmName="SHA-512" hashValue="Qk9v0tJiRSLD/MqThuDH3PrXdjux3EuYjg2JnXwRCvLUSUh8PFntXUwi4TN/hSZBj8zfAs1m5louvIW1X4Wkcw==" saltValue="qdo+cGAA/kIptuvWLLdbZA==" spinCount="100000" sheet="1" objects="1" scenarios="1"/>
  <mergeCells count="8">
    <mergeCell ref="B23:E23"/>
    <mergeCell ref="A4:F4"/>
    <mergeCell ref="A5:A6"/>
    <mergeCell ref="B5:B6"/>
    <mergeCell ref="C5:C6"/>
    <mergeCell ref="D5:D6"/>
    <mergeCell ref="E5:E6"/>
    <mergeCell ref="F5:F6"/>
  </mergeCells>
  <pageMargins left="0.7" right="0.7" top="0.75" bottom="0.75" header="0.3" footer="0.3"/>
  <pageSetup paperSize="9" scale="6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4EC6D-24F7-4105-8224-EBF1964E3889}">
  <sheetPr>
    <pageSetUpPr fitToPage="1"/>
  </sheetPr>
  <dimension ref="A1:C8"/>
  <sheetViews>
    <sheetView showGridLines="0" view="pageBreakPreview" zoomScale="60" zoomScaleNormal="100" workbookViewId="0">
      <selection activeCell="B5" sqref="B5"/>
    </sheetView>
  </sheetViews>
  <sheetFormatPr defaultRowHeight="14.5" x14ac:dyDescent="0.35"/>
  <cols>
    <col min="1" max="1" width="23.453125" customWidth="1"/>
    <col min="2" max="2" width="53.81640625" customWidth="1"/>
  </cols>
  <sheetData>
    <row r="1" spans="1:3" ht="15.5" x14ac:dyDescent="0.35">
      <c r="A1" s="43"/>
      <c r="B1" s="44"/>
      <c r="C1" s="173"/>
    </row>
    <row r="2" spans="1:3" ht="15.5" x14ac:dyDescent="0.35">
      <c r="A2" s="45"/>
      <c r="B2" s="68" t="s">
        <v>19</v>
      </c>
      <c r="C2" s="174"/>
    </row>
    <row r="3" spans="1:3" ht="112" customHeight="1" x14ac:dyDescent="0.35">
      <c r="A3" s="46">
        <v>1</v>
      </c>
      <c r="B3" s="47" t="s">
        <v>20</v>
      </c>
      <c r="C3" s="174"/>
    </row>
    <row r="4" spans="1:3" ht="50.5" customHeight="1" x14ac:dyDescent="0.35">
      <c r="A4" s="46">
        <v>2</v>
      </c>
      <c r="B4" s="47" t="s">
        <v>21</v>
      </c>
      <c r="C4" s="174"/>
    </row>
    <row r="5" spans="1:3" ht="74.5" customHeight="1" x14ac:dyDescent="0.35">
      <c r="A5" s="46">
        <v>3</v>
      </c>
      <c r="B5" s="47" t="s">
        <v>22</v>
      </c>
      <c r="C5" s="174"/>
    </row>
    <row r="6" spans="1:3" ht="15.5" x14ac:dyDescent="0.35">
      <c r="A6" s="177">
        <v>4</v>
      </c>
      <c r="B6" s="71" t="s">
        <v>432</v>
      </c>
      <c r="C6" s="174"/>
    </row>
    <row r="7" spans="1:3" ht="15.5" x14ac:dyDescent="0.35">
      <c r="A7" s="175"/>
      <c r="B7" s="176"/>
      <c r="C7" s="174"/>
    </row>
    <row r="8" spans="1:3" ht="15" thickBot="1" x14ac:dyDescent="0.4">
      <c r="A8" s="171"/>
      <c r="B8" s="172"/>
      <c r="C8" s="50"/>
    </row>
  </sheetData>
  <sheetProtection algorithmName="SHA-512" hashValue="hXnf0vqyJaxqJMhpNQucWpE75OvtE4ztFFt7QqswkS/zEjwfbHkIxt3InCS1WH39xPJNl7pLSA8fJPGku4yUHQ==" saltValue="bhcdAFhFvIEH40jluKfDNA=="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2AEF-06E8-4298-BB44-0619709D7689}">
  <sheetPr>
    <pageSetUpPr fitToPage="1"/>
  </sheetPr>
  <dimension ref="A1:L37"/>
  <sheetViews>
    <sheetView showGridLines="0" view="pageBreakPreview" zoomScale="92" zoomScaleNormal="100" zoomScaleSheetLayoutView="92" workbookViewId="0">
      <selection activeCell="L14" sqref="L14"/>
    </sheetView>
  </sheetViews>
  <sheetFormatPr defaultRowHeight="14.5" x14ac:dyDescent="0.35"/>
  <cols>
    <col min="1" max="1" width="3.81640625" customWidth="1"/>
    <col min="3" max="3" width="17.54296875" customWidth="1"/>
    <col min="6" max="6" width="25" customWidth="1"/>
    <col min="7" max="7" width="46.453125" customWidth="1"/>
    <col min="11" max="12" width="10.90625" bestFit="1" customWidth="1"/>
  </cols>
  <sheetData>
    <row r="1" spans="1:8" ht="16" thickBot="1" x14ac:dyDescent="0.4">
      <c r="A1" s="122"/>
      <c r="B1" s="122"/>
      <c r="C1" s="122"/>
      <c r="D1" s="122"/>
      <c r="E1" s="136"/>
      <c r="F1" s="137"/>
      <c r="G1" s="138"/>
      <c r="H1" s="138"/>
    </row>
    <row r="2" spans="1:8" ht="15.5" x14ac:dyDescent="0.35">
      <c r="A2" s="122"/>
      <c r="B2" s="240" t="s">
        <v>376</v>
      </c>
      <c r="C2" s="241"/>
      <c r="D2" s="217" t="s">
        <v>382</v>
      </c>
      <c r="E2" s="242"/>
      <c r="F2" s="243"/>
      <c r="G2" s="244"/>
      <c r="H2" s="138"/>
    </row>
    <row r="3" spans="1:8" ht="15.5" customHeight="1" x14ac:dyDescent="0.35">
      <c r="A3" s="122"/>
      <c r="B3" s="245" t="s">
        <v>377</v>
      </c>
      <c r="C3" s="246"/>
      <c r="D3" s="295" t="s">
        <v>417</v>
      </c>
      <c r="E3" s="295"/>
      <c r="F3" s="295"/>
      <c r="G3" s="248"/>
      <c r="H3" s="138"/>
    </row>
    <row r="4" spans="1:8" ht="15.5" customHeight="1" x14ac:dyDescent="0.35">
      <c r="A4" s="122"/>
      <c r="B4" s="296" t="s">
        <v>378</v>
      </c>
      <c r="C4" s="297"/>
      <c r="D4" s="295" t="s">
        <v>127</v>
      </c>
      <c r="E4" s="295"/>
      <c r="F4" s="295"/>
      <c r="G4" s="248"/>
      <c r="H4" s="138"/>
    </row>
    <row r="5" spans="1:8" ht="15.5" x14ac:dyDescent="0.35">
      <c r="A5" s="122"/>
      <c r="B5" s="245"/>
      <c r="C5" s="246"/>
      <c r="D5" s="249"/>
      <c r="E5" s="250"/>
      <c r="F5" s="247"/>
      <c r="G5" s="248"/>
      <c r="H5" s="138"/>
    </row>
    <row r="6" spans="1:8" ht="15.5" x14ac:dyDescent="0.35">
      <c r="A6" s="122"/>
      <c r="B6" s="245"/>
      <c r="C6" s="246"/>
      <c r="D6" s="251"/>
      <c r="E6" s="250"/>
      <c r="F6" s="247"/>
      <c r="G6" s="248"/>
      <c r="H6" s="138"/>
    </row>
    <row r="7" spans="1:8" ht="15.5" x14ac:dyDescent="0.35">
      <c r="A7" s="122"/>
      <c r="B7" s="245" t="s">
        <v>379</v>
      </c>
      <c r="C7" s="249"/>
      <c r="D7" s="251" t="str">
        <f>'[1]Cover Page'!D8</f>
        <v>NEC3 ECC: PRICING OPTION B</v>
      </c>
      <c r="E7" s="250"/>
      <c r="F7" s="247"/>
      <c r="G7" s="248"/>
      <c r="H7" s="138"/>
    </row>
    <row r="8" spans="1:8" ht="16" thickBot="1" x14ac:dyDescent="0.4">
      <c r="A8" s="122"/>
      <c r="B8" s="252"/>
      <c r="C8" s="253"/>
      <c r="D8" s="254"/>
      <c r="E8" s="255"/>
      <c r="F8" s="256"/>
      <c r="G8" s="257"/>
      <c r="H8" s="138"/>
    </row>
    <row r="9" spans="1:8" ht="16" thickBot="1" x14ac:dyDescent="0.4">
      <c r="A9" s="122"/>
      <c r="B9" s="139"/>
      <c r="C9" s="140"/>
      <c r="D9" s="141"/>
      <c r="E9" s="142"/>
      <c r="F9" s="143"/>
      <c r="G9" s="144"/>
      <c r="H9" s="138"/>
    </row>
    <row r="10" spans="1:8" ht="15.5" x14ac:dyDescent="0.35">
      <c r="A10" s="145"/>
      <c r="B10" s="289" t="s">
        <v>24</v>
      </c>
      <c r="C10" s="290"/>
      <c r="D10" s="290"/>
      <c r="E10" s="290"/>
      <c r="F10" s="290"/>
      <c r="G10" s="258" t="s">
        <v>390</v>
      </c>
      <c r="H10" s="154"/>
    </row>
    <row r="11" spans="1:8" ht="15.5" x14ac:dyDescent="0.35">
      <c r="A11" s="122"/>
      <c r="B11" s="155"/>
      <c r="C11" s="74"/>
      <c r="D11" s="74"/>
      <c r="E11" s="146"/>
      <c r="F11" s="146"/>
      <c r="G11" s="167"/>
      <c r="H11" s="147"/>
    </row>
    <row r="12" spans="1:8" ht="15.5" x14ac:dyDescent="0.35">
      <c r="A12" s="122"/>
      <c r="B12" s="156">
        <f>IF(C12&lt;&gt;"",1,"")</f>
        <v>1</v>
      </c>
      <c r="C12" s="157" t="s">
        <v>380</v>
      </c>
      <c r="D12" s="158"/>
      <c r="E12" s="159"/>
      <c r="F12" s="159"/>
      <c r="G12" s="325">
        <f>'PRELIMINARIES &amp; GENERAL'!G140</f>
        <v>0</v>
      </c>
      <c r="H12" s="148"/>
    </row>
    <row r="13" spans="1:8" ht="15.5" x14ac:dyDescent="0.35">
      <c r="A13" s="122"/>
      <c r="B13" s="160"/>
      <c r="C13" s="161"/>
      <c r="D13" s="74"/>
      <c r="E13" s="149"/>
      <c r="F13" s="149"/>
      <c r="G13" s="326"/>
      <c r="H13" s="150"/>
    </row>
    <row r="14" spans="1:8" ht="15.5" x14ac:dyDescent="0.35">
      <c r="A14" s="122"/>
      <c r="B14" s="156">
        <v>2</v>
      </c>
      <c r="C14" s="157" t="s">
        <v>130</v>
      </c>
      <c r="D14" s="159"/>
      <c r="E14" s="159"/>
      <c r="F14" s="159"/>
      <c r="G14" s="325">
        <f>ALTERATIONS!G22</f>
        <v>0</v>
      </c>
      <c r="H14" s="151"/>
    </row>
    <row r="15" spans="1:8" ht="15.5" x14ac:dyDescent="0.35">
      <c r="A15" s="122"/>
      <c r="B15" s="162"/>
      <c r="C15" s="163"/>
      <c r="D15" s="164"/>
      <c r="E15" s="149"/>
      <c r="F15" s="149"/>
      <c r="G15" s="326"/>
      <c r="H15" s="150"/>
    </row>
    <row r="16" spans="1:8" ht="15.5" x14ac:dyDescent="0.35">
      <c r="A16" s="122"/>
      <c r="B16" s="156">
        <v>3</v>
      </c>
      <c r="C16" s="157" t="s">
        <v>151</v>
      </c>
      <c r="D16" s="159"/>
      <c r="E16" s="159"/>
      <c r="F16" s="159"/>
      <c r="G16" s="325">
        <f>EARTHWORKS!G61</f>
        <v>0</v>
      </c>
      <c r="H16" s="151"/>
    </row>
    <row r="17" spans="1:8" ht="15.5" x14ac:dyDescent="0.35">
      <c r="A17" s="122"/>
      <c r="B17" s="165"/>
      <c r="C17" s="166"/>
      <c r="D17" s="164"/>
      <c r="E17" s="164"/>
      <c r="F17" s="164"/>
      <c r="G17" s="327"/>
      <c r="H17" s="151"/>
    </row>
    <row r="18" spans="1:8" ht="15.5" x14ac:dyDescent="0.35">
      <c r="A18" s="122"/>
      <c r="B18" s="156">
        <v>4</v>
      </c>
      <c r="C18" s="157" t="s">
        <v>383</v>
      </c>
      <c r="D18" s="159"/>
      <c r="E18" s="159"/>
      <c r="F18" s="159"/>
      <c r="G18" s="325">
        <f>CONCRETE!G50</f>
        <v>0</v>
      </c>
      <c r="H18" s="151"/>
    </row>
    <row r="19" spans="1:8" ht="15.5" x14ac:dyDescent="0.35">
      <c r="A19" s="122"/>
      <c r="B19" s="165"/>
      <c r="C19" s="166"/>
      <c r="D19" s="164"/>
      <c r="E19" s="164"/>
      <c r="F19" s="164"/>
      <c r="G19" s="327"/>
      <c r="H19" s="151"/>
    </row>
    <row r="20" spans="1:8" ht="15.5" x14ac:dyDescent="0.35">
      <c r="A20" s="122"/>
      <c r="B20" s="156">
        <v>5</v>
      </c>
      <c r="C20" s="157" t="s">
        <v>384</v>
      </c>
      <c r="D20" s="159"/>
      <c r="E20" s="159"/>
      <c r="F20" s="159"/>
      <c r="G20" s="325">
        <f>EARTHMAT!G29</f>
        <v>0</v>
      </c>
      <c r="H20" s="151"/>
    </row>
    <row r="21" spans="1:8" ht="15.5" x14ac:dyDescent="0.35">
      <c r="A21" s="122"/>
      <c r="B21" s="165"/>
      <c r="C21" s="166"/>
      <c r="D21" s="164"/>
      <c r="E21" s="164"/>
      <c r="F21" s="164"/>
      <c r="G21" s="327"/>
      <c r="H21" s="151"/>
    </row>
    <row r="22" spans="1:8" ht="15.5" x14ac:dyDescent="0.35">
      <c r="A22" s="122"/>
      <c r="B22" s="156">
        <v>6</v>
      </c>
      <c r="C22" s="157" t="s">
        <v>385</v>
      </c>
      <c r="D22" s="159"/>
      <c r="E22" s="159"/>
      <c r="F22" s="159"/>
      <c r="G22" s="325">
        <f>'CABLE TRENCH,DUCTS,RAMPS'!H22</f>
        <v>0</v>
      </c>
      <c r="H22" s="151"/>
    </row>
    <row r="23" spans="1:8" ht="15.5" x14ac:dyDescent="0.35">
      <c r="A23" s="122"/>
      <c r="B23" s="165"/>
      <c r="C23" s="166"/>
      <c r="D23" s="164"/>
      <c r="E23" s="164"/>
      <c r="F23" s="164"/>
      <c r="G23" s="327"/>
      <c r="H23" s="151"/>
    </row>
    <row r="24" spans="1:8" ht="15.5" x14ac:dyDescent="0.35">
      <c r="A24" s="122"/>
      <c r="B24" s="156">
        <v>7</v>
      </c>
      <c r="C24" s="157" t="s">
        <v>386</v>
      </c>
      <c r="D24" s="159"/>
      <c r="E24" s="159"/>
      <c r="F24" s="159"/>
      <c r="G24" s="325">
        <f>'STRUCTURAL STEEL'!G37</f>
        <v>0</v>
      </c>
      <c r="H24" s="151"/>
    </row>
    <row r="25" spans="1:8" ht="15.5" x14ac:dyDescent="0.35">
      <c r="A25" s="122"/>
      <c r="B25" s="165"/>
      <c r="C25" s="166"/>
      <c r="D25" s="164"/>
      <c r="E25" s="164"/>
      <c r="F25" s="164"/>
      <c r="G25" s="327"/>
      <c r="H25" s="151"/>
    </row>
    <row r="26" spans="1:8" ht="15.5" x14ac:dyDescent="0.35">
      <c r="A26" s="122"/>
      <c r="B26" s="156">
        <v>8</v>
      </c>
      <c r="C26" s="157" t="s">
        <v>387</v>
      </c>
      <c r="D26" s="159"/>
      <c r="E26" s="159"/>
      <c r="F26" s="159"/>
      <c r="G26" s="325">
        <f>'PRIMARY PLANT'!G42</f>
        <v>0</v>
      </c>
      <c r="H26" s="151"/>
    </row>
    <row r="27" spans="1:8" ht="15.5" x14ac:dyDescent="0.35">
      <c r="A27" s="122"/>
      <c r="B27" s="165"/>
      <c r="C27" s="166"/>
      <c r="D27" s="164"/>
      <c r="E27" s="164"/>
      <c r="F27" s="164"/>
      <c r="G27" s="327"/>
      <c r="H27" s="151"/>
    </row>
    <row r="28" spans="1:8" ht="15.5" x14ac:dyDescent="0.35">
      <c r="A28" s="122"/>
      <c r="B28" s="156">
        <v>9</v>
      </c>
      <c r="C28" s="157" t="s">
        <v>388</v>
      </c>
      <c r="D28" s="159"/>
      <c r="E28" s="159"/>
      <c r="F28" s="159"/>
      <c r="G28" s="325">
        <f>'TUBULAR BUSBAR'!F118</f>
        <v>0</v>
      </c>
      <c r="H28" s="151"/>
    </row>
    <row r="29" spans="1:8" ht="15.5" x14ac:dyDescent="0.35">
      <c r="A29" s="122"/>
      <c r="B29" s="165"/>
      <c r="C29" s="166"/>
      <c r="D29" s="164"/>
      <c r="E29" s="164"/>
      <c r="F29" s="164"/>
      <c r="G29" s="327"/>
      <c r="H29" s="151"/>
    </row>
    <row r="30" spans="1:8" ht="15.5" x14ac:dyDescent="0.35">
      <c r="A30" s="122"/>
      <c r="B30" s="156">
        <v>10</v>
      </c>
      <c r="C30" s="157" t="s">
        <v>389</v>
      </c>
      <c r="D30" s="159"/>
      <c r="E30" s="159"/>
      <c r="F30" s="159"/>
      <c r="G30" s="325">
        <f>'CLAMPS,CONDUCTORS,HARDWARE'!$F$141</f>
        <v>0</v>
      </c>
      <c r="H30" s="151"/>
    </row>
    <row r="31" spans="1:8" s="41" customFormat="1" ht="15.5" x14ac:dyDescent="0.35">
      <c r="A31" s="122"/>
      <c r="B31" s="165"/>
      <c r="C31" s="166"/>
      <c r="D31" s="164"/>
      <c r="E31" s="164"/>
      <c r="F31" s="164"/>
      <c r="G31" s="327"/>
      <c r="H31" s="151"/>
    </row>
    <row r="32" spans="1:8" ht="16" thickBot="1" x14ac:dyDescent="0.4">
      <c r="A32" s="122"/>
      <c r="B32" s="261">
        <v>11</v>
      </c>
      <c r="C32" s="262" t="s">
        <v>411</v>
      </c>
      <c r="D32" s="259"/>
      <c r="E32" s="260"/>
      <c r="F32" s="260"/>
      <c r="G32" s="328">
        <f>CABLING!F23</f>
        <v>0</v>
      </c>
      <c r="H32" s="150"/>
    </row>
    <row r="33" spans="1:12" s="41" customFormat="1" ht="38" customHeight="1" thickBot="1" x14ac:dyDescent="0.4">
      <c r="A33" s="122"/>
      <c r="B33" s="291" t="s">
        <v>430</v>
      </c>
      <c r="C33" s="292"/>
      <c r="D33" s="292"/>
      <c r="E33" s="275"/>
      <c r="F33" s="275"/>
      <c r="G33" s="357">
        <f>SUM(G12:G32)</f>
        <v>0</v>
      </c>
      <c r="H33" s="151"/>
      <c r="K33" s="284"/>
      <c r="L33" s="284"/>
    </row>
    <row r="34" spans="1:12" s="118" customFormat="1" ht="29.5" customHeight="1" thickBot="1" x14ac:dyDescent="0.4">
      <c r="A34" s="266"/>
      <c r="B34" s="293" t="s">
        <v>381</v>
      </c>
      <c r="C34" s="294"/>
      <c r="D34" s="269">
        <v>0.15</v>
      </c>
      <c r="E34" s="267"/>
      <c r="F34" s="274"/>
      <c r="G34" s="358">
        <f>G33*15%</f>
        <v>0</v>
      </c>
      <c r="H34" s="147"/>
    </row>
    <row r="35" spans="1:12" ht="33.5" customHeight="1" thickBot="1" x14ac:dyDescent="0.4">
      <c r="A35" s="145"/>
      <c r="B35" s="270" t="s">
        <v>429</v>
      </c>
      <c r="C35" s="271"/>
      <c r="D35" s="271"/>
      <c r="E35" s="272"/>
      <c r="F35" s="273"/>
      <c r="G35" s="359">
        <f>G33+G34</f>
        <v>0</v>
      </c>
      <c r="H35" s="268"/>
    </row>
    <row r="36" spans="1:12" ht="15.5" x14ac:dyDescent="0.35">
      <c r="A36" s="145"/>
      <c r="B36" s="145"/>
      <c r="C36" s="145"/>
      <c r="D36" s="145"/>
      <c r="E36" s="152"/>
      <c r="F36" s="152"/>
      <c r="G36" s="153"/>
      <c r="H36" s="153"/>
    </row>
    <row r="37" spans="1:12" ht="15.5" x14ac:dyDescent="0.35">
      <c r="A37" s="145"/>
      <c r="B37" s="145"/>
      <c r="C37" s="145"/>
      <c r="D37" s="145"/>
      <c r="E37" s="152"/>
      <c r="F37" s="137"/>
      <c r="G37" s="138"/>
      <c r="H37" s="138"/>
    </row>
  </sheetData>
  <sheetProtection algorithmName="SHA-512" hashValue="LXG7aG4sZARaR4rCJ3otc66zG2Lh1B1xyKStt4u5z4leagZ3xO4J9FXIMgTre1ieqsidXUSQpw2eMP4i2kuDNg==" saltValue="AfCNK+xR6uKiuXbAzE/eTA==" spinCount="100000" sheet="1" objects="1" scenarios="1"/>
  <mergeCells count="6">
    <mergeCell ref="B10:F10"/>
    <mergeCell ref="B33:D33"/>
    <mergeCell ref="B34:C34"/>
    <mergeCell ref="D3:F3"/>
    <mergeCell ref="B4:C4"/>
    <mergeCell ref="D4:F4"/>
  </mergeCells>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E7748-6840-406B-A0E5-D8E08BD6A7FE}">
  <sheetPr>
    <pageSetUpPr fitToPage="1"/>
  </sheetPr>
  <dimension ref="A1:I141"/>
  <sheetViews>
    <sheetView showGridLines="0" view="pageBreakPreview" zoomScale="75" zoomScaleNormal="100" zoomScaleSheetLayoutView="75" workbookViewId="0">
      <selection activeCell="F15" sqref="F15"/>
    </sheetView>
  </sheetViews>
  <sheetFormatPr defaultRowHeight="14.5" x14ac:dyDescent="0.35"/>
  <cols>
    <col min="1" max="1" width="8.7265625" style="127"/>
    <col min="2" max="2" width="18.54296875" customWidth="1"/>
    <col min="3" max="3" width="61.1796875" customWidth="1"/>
    <col min="4" max="4" width="12.36328125" customWidth="1"/>
    <col min="5" max="5" width="16.7265625" customWidth="1"/>
    <col min="6" max="6" width="19.36328125" customWidth="1"/>
    <col min="7" max="7" width="17.90625" customWidth="1"/>
    <col min="8" max="8" width="12" bestFit="1" customWidth="1"/>
  </cols>
  <sheetData>
    <row r="1" spans="1:7" ht="15.5" x14ac:dyDescent="0.35">
      <c r="A1" s="298"/>
      <c r="B1" s="299"/>
      <c r="C1" s="304" t="s">
        <v>126</v>
      </c>
      <c r="D1" s="305"/>
      <c r="E1" s="305"/>
      <c r="F1" s="305"/>
      <c r="G1" s="306"/>
    </row>
    <row r="2" spans="1:7" ht="15.5" x14ac:dyDescent="0.35">
      <c r="A2" s="300"/>
      <c r="B2" s="301"/>
      <c r="C2" s="307" t="s">
        <v>137</v>
      </c>
      <c r="D2" s="308"/>
      <c r="E2" s="308"/>
      <c r="F2" s="308"/>
      <c r="G2" s="309"/>
    </row>
    <row r="3" spans="1:7" x14ac:dyDescent="0.35">
      <c r="A3" s="300"/>
      <c r="B3" s="301"/>
      <c r="C3" s="307" t="s">
        <v>127</v>
      </c>
      <c r="D3" s="308"/>
      <c r="E3" s="308"/>
      <c r="F3" s="308"/>
      <c r="G3" s="309"/>
    </row>
    <row r="4" spans="1:7" ht="15" thickBot="1" x14ac:dyDescent="0.4">
      <c r="A4" s="302"/>
      <c r="B4" s="303"/>
      <c r="C4" s="310"/>
      <c r="D4" s="311"/>
      <c r="E4" s="311"/>
      <c r="F4" s="311"/>
      <c r="G4" s="312"/>
    </row>
    <row r="5" spans="1:7" ht="15.5" x14ac:dyDescent="0.35">
      <c r="A5" s="410" t="s">
        <v>239</v>
      </c>
      <c r="B5" s="585" t="s">
        <v>23</v>
      </c>
      <c r="C5" s="417" t="s">
        <v>24</v>
      </c>
      <c r="D5" s="426" t="s">
        <v>25</v>
      </c>
      <c r="E5" s="410" t="s">
        <v>26</v>
      </c>
      <c r="F5" s="437" t="s">
        <v>27</v>
      </c>
      <c r="G5" s="441" t="s">
        <v>28</v>
      </c>
    </row>
    <row r="6" spans="1:7" ht="15.5" x14ac:dyDescent="0.35">
      <c r="A6" s="411"/>
      <c r="B6" s="80"/>
      <c r="C6" s="419"/>
      <c r="D6" s="600"/>
      <c r="E6" s="603"/>
      <c r="F6" s="607"/>
      <c r="G6" s="613"/>
    </row>
    <row r="7" spans="1:7" ht="15.5" x14ac:dyDescent="0.35">
      <c r="A7" s="411"/>
      <c r="B7" s="80"/>
      <c r="C7" s="418" t="s">
        <v>29</v>
      </c>
      <c r="D7" s="600"/>
      <c r="E7" s="603"/>
      <c r="F7" s="607"/>
      <c r="G7" s="613"/>
    </row>
    <row r="8" spans="1:7" ht="15.5" x14ac:dyDescent="0.35">
      <c r="A8" s="411"/>
      <c r="B8" s="80"/>
      <c r="C8" s="419"/>
      <c r="D8" s="600"/>
      <c r="E8" s="603"/>
      <c r="F8" s="607"/>
      <c r="G8" s="613"/>
    </row>
    <row r="9" spans="1:7" ht="15.5" x14ac:dyDescent="0.35">
      <c r="A9" s="411"/>
      <c r="B9" s="80" t="s">
        <v>30</v>
      </c>
      <c r="C9" s="418" t="s">
        <v>31</v>
      </c>
      <c r="D9" s="600"/>
      <c r="E9" s="603"/>
      <c r="F9" s="607"/>
      <c r="G9" s="613"/>
    </row>
    <row r="10" spans="1:7" ht="15.5" x14ac:dyDescent="0.35">
      <c r="A10" s="411"/>
      <c r="B10" s="80"/>
      <c r="C10" s="419"/>
      <c r="D10" s="600"/>
      <c r="E10" s="603"/>
      <c r="F10" s="607"/>
      <c r="G10" s="613"/>
    </row>
    <row r="11" spans="1:7" ht="15.5" x14ac:dyDescent="0.35">
      <c r="A11" s="411"/>
      <c r="B11" s="80"/>
      <c r="C11" s="419" t="s">
        <v>32</v>
      </c>
      <c r="D11" s="600"/>
      <c r="E11" s="603"/>
      <c r="F11" s="607"/>
      <c r="G11" s="613"/>
    </row>
    <row r="12" spans="1:7" ht="15.5" x14ac:dyDescent="0.35">
      <c r="A12" s="411"/>
      <c r="B12" s="80"/>
      <c r="C12" s="419"/>
      <c r="D12" s="600"/>
      <c r="E12" s="603"/>
      <c r="F12" s="607"/>
      <c r="G12" s="613"/>
    </row>
    <row r="13" spans="1:7" ht="15.5" x14ac:dyDescent="0.35">
      <c r="A13" s="411"/>
      <c r="B13" s="586" t="s">
        <v>33</v>
      </c>
      <c r="C13" s="589" t="s">
        <v>34</v>
      </c>
      <c r="D13" s="600"/>
      <c r="E13" s="603"/>
      <c r="F13" s="607"/>
      <c r="G13" s="614"/>
    </row>
    <row r="14" spans="1:7" ht="15.5" x14ac:dyDescent="0.35">
      <c r="A14" s="411"/>
      <c r="B14" s="80"/>
      <c r="C14" s="590"/>
      <c r="D14" s="600"/>
      <c r="E14" s="603"/>
      <c r="F14" s="607"/>
      <c r="G14" s="614"/>
    </row>
    <row r="15" spans="1:7" ht="15.5" x14ac:dyDescent="0.35">
      <c r="A15" s="411">
        <v>1</v>
      </c>
      <c r="B15" s="381" t="s">
        <v>35</v>
      </c>
      <c r="C15" s="590" t="s">
        <v>36</v>
      </c>
      <c r="D15" s="600" t="s">
        <v>37</v>
      </c>
      <c r="E15" s="603">
        <v>1</v>
      </c>
      <c r="F15" s="608"/>
      <c r="G15" s="614">
        <f>E15*F15</f>
        <v>0</v>
      </c>
    </row>
    <row r="16" spans="1:7" ht="15.5" x14ac:dyDescent="0.35">
      <c r="A16" s="411"/>
      <c r="B16" s="80" t="s">
        <v>38</v>
      </c>
      <c r="C16" s="591" t="s">
        <v>39</v>
      </c>
      <c r="D16" s="600"/>
      <c r="E16" s="603"/>
      <c r="F16" s="608"/>
      <c r="G16" s="614"/>
    </row>
    <row r="17" spans="1:9" ht="15.5" x14ac:dyDescent="0.35">
      <c r="A17" s="411"/>
      <c r="B17" s="80"/>
      <c r="C17" s="590"/>
      <c r="D17" s="600"/>
      <c r="E17" s="603"/>
      <c r="F17" s="608"/>
      <c r="G17" s="614"/>
    </row>
    <row r="18" spans="1:9" ht="15.5" x14ac:dyDescent="0.35">
      <c r="A18" s="411">
        <v>2</v>
      </c>
      <c r="B18" s="586" t="s">
        <v>38</v>
      </c>
      <c r="C18" s="591" t="s">
        <v>40</v>
      </c>
      <c r="D18" s="600"/>
      <c r="E18" s="603"/>
      <c r="F18" s="608"/>
      <c r="G18" s="614"/>
    </row>
    <row r="19" spans="1:9" ht="15.5" x14ac:dyDescent="0.35">
      <c r="A19" s="411"/>
      <c r="B19" s="586"/>
      <c r="C19" s="591"/>
      <c r="D19" s="600"/>
      <c r="E19" s="603"/>
      <c r="F19" s="608"/>
      <c r="G19" s="614"/>
    </row>
    <row r="20" spans="1:9" ht="15.5" x14ac:dyDescent="0.35">
      <c r="A20" s="411">
        <v>3</v>
      </c>
      <c r="B20" s="586" t="s">
        <v>41</v>
      </c>
      <c r="C20" s="590" t="s">
        <v>42</v>
      </c>
      <c r="D20" s="600" t="s">
        <v>37</v>
      </c>
      <c r="E20" s="603">
        <v>1</v>
      </c>
      <c r="F20" s="608"/>
      <c r="G20" s="614">
        <f t="shared" ref="G20:G76" si="0">E20*F20</f>
        <v>0</v>
      </c>
    </row>
    <row r="21" spans="1:9" ht="15.5" x14ac:dyDescent="0.35">
      <c r="A21" s="411"/>
      <c r="B21" s="80"/>
      <c r="C21" s="590"/>
      <c r="D21" s="600"/>
      <c r="E21" s="603"/>
      <c r="F21" s="608"/>
      <c r="G21" s="614"/>
    </row>
    <row r="22" spans="1:9" ht="15.5" x14ac:dyDescent="0.35">
      <c r="A22" s="411">
        <v>4</v>
      </c>
      <c r="B22" s="586" t="s">
        <v>43</v>
      </c>
      <c r="C22" s="591" t="s">
        <v>44</v>
      </c>
      <c r="D22" s="600"/>
      <c r="E22" s="603"/>
      <c r="F22" s="608"/>
      <c r="G22" s="614"/>
    </row>
    <row r="23" spans="1:9" ht="15.5" x14ac:dyDescent="0.35">
      <c r="A23" s="411"/>
      <c r="B23" s="80"/>
      <c r="C23" s="590"/>
      <c r="D23" s="600"/>
      <c r="E23" s="603"/>
      <c r="F23" s="608"/>
      <c r="G23" s="614"/>
    </row>
    <row r="24" spans="1:9" ht="15.5" x14ac:dyDescent="0.35">
      <c r="A24" s="411">
        <v>5</v>
      </c>
      <c r="B24" s="586" t="s">
        <v>45</v>
      </c>
      <c r="C24" s="590" t="s">
        <v>46</v>
      </c>
      <c r="D24" s="600" t="s">
        <v>37</v>
      </c>
      <c r="E24" s="603">
        <v>1</v>
      </c>
      <c r="F24" s="608"/>
      <c r="G24" s="614">
        <f t="shared" si="0"/>
        <v>0</v>
      </c>
    </row>
    <row r="25" spans="1:9" ht="15.5" x14ac:dyDescent="0.35">
      <c r="A25" s="411"/>
      <c r="B25" s="80"/>
      <c r="C25" s="590"/>
      <c r="D25" s="600"/>
      <c r="E25" s="603"/>
      <c r="F25" s="608"/>
      <c r="G25" s="614"/>
    </row>
    <row r="26" spans="1:9" ht="15.5" x14ac:dyDescent="0.35">
      <c r="A26" s="411">
        <v>6</v>
      </c>
      <c r="B26" s="586" t="s">
        <v>47</v>
      </c>
      <c r="C26" s="590" t="s">
        <v>48</v>
      </c>
      <c r="D26" s="600" t="s">
        <v>37</v>
      </c>
      <c r="E26" s="603">
        <v>1</v>
      </c>
      <c r="F26" s="608"/>
      <c r="G26" s="614">
        <f t="shared" si="0"/>
        <v>0</v>
      </c>
    </row>
    <row r="27" spans="1:9" ht="15.5" x14ac:dyDescent="0.35">
      <c r="A27" s="411"/>
      <c r="B27" s="80"/>
      <c r="C27" s="590"/>
      <c r="D27" s="600"/>
      <c r="E27" s="603"/>
      <c r="F27" s="608"/>
      <c r="G27" s="614"/>
    </row>
    <row r="28" spans="1:9" ht="15.5" x14ac:dyDescent="0.35">
      <c r="A28" s="411">
        <v>7</v>
      </c>
      <c r="B28" s="381" t="s">
        <v>49</v>
      </c>
      <c r="C28" s="590" t="s">
        <v>50</v>
      </c>
      <c r="D28" s="600" t="s">
        <v>37</v>
      </c>
      <c r="E28" s="603">
        <v>1</v>
      </c>
      <c r="F28" s="609"/>
      <c r="G28" s="614">
        <f t="shared" si="0"/>
        <v>0</v>
      </c>
      <c r="I28" s="120"/>
    </row>
    <row r="29" spans="1:9" ht="15.5" x14ac:dyDescent="0.35">
      <c r="A29" s="411"/>
      <c r="B29" s="80"/>
      <c r="C29" s="590"/>
      <c r="D29" s="600"/>
      <c r="E29" s="603"/>
      <c r="F29" s="608"/>
      <c r="G29" s="614"/>
    </row>
    <row r="30" spans="1:9" ht="15.5" x14ac:dyDescent="0.35">
      <c r="A30" s="411">
        <v>8</v>
      </c>
      <c r="B30" s="586" t="s">
        <v>51</v>
      </c>
      <c r="C30" s="590" t="s">
        <v>52</v>
      </c>
      <c r="D30" s="600" t="s">
        <v>37</v>
      </c>
      <c r="E30" s="603">
        <v>1</v>
      </c>
      <c r="F30" s="608"/>
      <c r="G30" s="614">
        <f t="shared" si="0"/>
        <v>0</v>
      </c>
    </row>
    <row r="31" spans="1:9" ht="15.5" x14ac:dyDescent="0.35">
      <c r="A31" s="411"/>
      <c r="B31" s="80"/>
      <c r="C31" s="419"/>
      <c r="D31" s="600"/>
      <c r="E31" s="603"/>
      <c r="F31" s="608"/>
      <c r="G31" s="614"/>
    </row>
    <row r="32" spans="1:9" ht="91" customHeight="1" x14ac:dyDescent="0.35">
      <c r="A32" s="412">
        <v>9</v>
      </c>
      <c r="B32" s="381" t="s">
        <v>53</v>
      </c>
      <c r="C32" s="592" t="s">
        <v>54</v>
      </c>
      <c r="D32" s="600" t="s">
        <v>37</v>
      </c>
      <c r="E32" s="603">
        <v>1</v>
      </c>
      <c r="F32" s="608"/>
      <c r="G32" s="614">
        <f t="shared" si="0"/>
        <v>0</v>
      </c>
    </row>
    <row r="33" spans="1:7" ht="15.5" x14ac:dyDescent="0.35">
      <c r="A33" s="411"/>
      <c r="B33" s="80"/>
      <c r="C33" s="419"/>
      <c r="D33" s="600"/>
      <c r="E33" s="603"/>
      <c r="F33" s="608"/>
      <c r="G33" s="614"/>
    </row>
    <row r="34" spans="1:7" ht="15.5" x14ac:dyDescent="0.35">
      <c r="A34" s="411">
        <v>10</v>
      </c>
      <c r="B34" s="586" t="s">
        <v>55</v>
      </c>
      <c r="C34" s="590" t="s">
        <v>56</v>
      </c>
      <c r="D34" s="600" t="s">
        <v>37</v>
      </c>
      <c r="E34" s="603">
        <v>1</v>
      </c>
      <c r="F34" s="608"/>
      <c r="G34" s="614">
        <f t="shared" si="0"/>
        <v>0</v>
      </c>
    </row>
    <row r="35" spans="1:7" ht="15.5" x14ac:dyDescent="0.35">
      <c r="A35" s="411"/>
      <c r="B35" s="80"/>
      <c r="C35" s="419"/>
      <c r="D35" s="600"/>
      <c r="E35" s="603"/>
      <c r="F35" s="608"/>
      <c r="G35" s="614"/>
    </row>
    <row r="36" spans="1:7" s="51" customFormat="1" ht="46.5" x14ac:dyDescent="0.35">
      <c r="A36" s="412">
        <v>11</v>
      </c>
      <c r="B36" s="381" t="s">
        <v>57</v>
      </c>
      <c r="C36" s="592" t="s">
        <v>58</v>
      </c>
      <c r="D36" s="600" t="s">
        <v>37</v>
      </c>
      <c r="E36" s="603">
        <v>1</v>
      </c>
      <c r="F36" s="608"/>
      <c r="G36" s="614">
        <f t="shared" si="0"/>
        <v>0</v>
      </c>
    </row>
    <row r="37" spans="1:7" ht="15.5" x14ac:dyDescent="0.35">
      <c r="A37" s="411"/>
      <c r="B37" s="80"/>
      <c r="C37" s="419"/>
      <c r="D37" s="600"/>
      <c r="E37" s="603"/>
      <c r="F37" s="608"/>
      <c r="G37" s="614"/>
    </row>
    <row r="38" spans="1:7" ht="15.5" x14ac:dyDescent="0.35">
      <c r="A38" s="411">
        <v>12</v>
      </c>
      <c r="B38" s="586" t="s">
        <v>59</v>
      </c>
      <c r="C38" s="590" t="s">
        <v>60</v>
      </c>
      <c r="D38" s="600"/>
      <c r="E38" s="603"/>
      <c r="F38" s="608"/>
      <c r="G38" s="614"/>
    </row>
    <row r="39" spans="1:7" ht="15.5" x14ac:dyDescent="0.35">
      <c r="A39" s="411"/>
      <c r="B39" s="80"/>
      <c r="C39" s="593"/>
      <c r="D39" s="600"/>
      <c r="E39" s="603"/>
      <c r="F39" s="608"/>
      <c r="G39" s="614"/>
    </row>
    <row r="40" spans="1:7" ht="93" customHeight="1" x14ac:dyDescent="0.35">
      <c r="A40" s="411"/>
      <c r="B40" s="80"/>
      <c r="C40" s="592" t="s">
        <v>61</v>
      </c>
      <c r="D40" s="600" t="s">
        <v>37</v>
      </c>
      <c r="E40" s="603">
        <v>1</v>
      </c>
      <c r="F40" s="608"/>
      <c r="G40" s="614">
        <f t="shared" si="0"/>
        <v>0</v>
      </c>
    </row>
    <row r="41" spans="1:7" ht="15.5" x14ac:dyDescent="0.35">
      <c r="A41" s="411"/>
      <c r="B41" s="80"/>
      <c r="C41" s="419"/>
      <c r="D41" s="600"/>
      <c r="E41" s="603"/>
      <c r="F41" s="608"/>
      <c r="G41" s="614"/>
    </row>
    <row r="42" spans="1:7" ht="15.5" x14ac:dyDescent="0.35">
      <c r="A42" s="411">
        <v>13</v>
      </c>
      <c r="B42" s="586" t="s">
        <v>62</v>
      </c>
      <c r="C42" s="590" t="s">
        <v>63</v>
      </c>
      <c r="D42" s="600" t="s">
        <v>37</v>
      </c>
      <c r="E42" s="603">
        <v>1</v>
      </c>
      <c r="F42" s="608"/>
      <c r="G42" s="614">
        <f t="shared" si="0"/>
        <v>0</v>
      </c>
    </row>
    <row r="43" spans="1:7" ht="15.5" x14ac:dyDescent="0.35">
      <c r="A43" s="411"/>
      <c r="B43" s="80"/>
      <c r="C43" s="419"/>
      <c r="D43" s="600"/>
      <c r="E43" s="603"/>
      <c r="F43" s="608"/>
      <c r="G43" s="614"/>
    </row>
    <row r="44" spans="1:7" ht="15.5" x14ac:dyDescent="0.35">
      <c r="A44" s="411">
        <v>14</v>
      </c>
      <c r="B44" s="586" t="s">
        <v>64</v>
      </c>
      <c r="C44" s="590" t="s">
        <v>65</v>
      </c>
      <c r="D44" s="600" t="s">
        <v>37</v>
      </c>
      <c r="E44" s="603">
        <v>1</v>
      </c>
      <c r="F44" s="608"/>
      <c r="G44" s="614">
        <f t="shared" si="0"/>
        <v>0</v>
      </c>
    </row>
    <row r="45" spans="1:7" ht="15.5" x14ac:dyDescent="0.35">
      <c r="A45" s="411"/>
      <c r="B45" s="80"/>
      <c r="C45" s="419"/>
      <c r="D45" s="600"/>
      <c r="E45" s="603"/>
      <c r="F45" s="608"/>
      <c r="G45" s="614"/>
    </row>
    <row r="46" spans="1:7" ht="15.5" x14ac:dyDescent="0.35">
      <c r="A46" s="411"/>
      <c r="B46" s="80"/>
      <c r="C46" s="419"/>
      <c r="D46" s="600"/>
      <c r="E46" s="603"/>
      <c r="F46" s="608"/>
      <c r="G46" s="614"/>
    </row>
    <row r="47" spans="1:7" ht="15.5" x14ac:dyDescent="0.35">
      <c r="A47" s="411">
        <v>15</v>
      </c>
      <c r="B47" s="80" t="s">
        <v>66</v>
      </c>
      <c r="C47" s="419" t="s">
        <v>67</v>
      </c>
      <c r="D47" s="600"/>
      <c r="E47" s="603"/>
      <c r="F47" s="608"/>
      <c r="G47" s="614">
        <f t="shared" si="0"/>
        <v>0</v>
      </c>
    </row>
    <row r="48" spans="1:7" ht="15.5" x14ac:dyDescent="0.35">
      <c r="A48" s="411"/>
      <c r="B48" s="80"/>
      <c r="C48" s="419"/>
      <c r="D48" s="600"/>
      <c r="E48" s="603"/>
      <c r="F48" s="608"/>
      <c r="G48" s="614"/>
    </row>
    <row r="49" spans="1:8" ht="15.5" x14ac:dyDescent="0.35">
      <c r="A49" s="411">
        <v>16</v>
      </c>
      <c r="B49" s="587" t="s">
        <v>68</v>
      </c>
      <c r="C49" s="592" t="s">
        <v>69</v>
      </c>
      <c r="D49" s="600" t="s">
        <v>37</v>
      </c>
      <c r="E49" s="603">
        <v>1</v>
      </c>
      <c r="F49" s="608"/>
      <c r="G49" s="614">
        <f t="shared" si="0"/>
        <v>0</v>
      </c>
      <c r="H49" s="119"/>
    </row>
    <row r="50" spans="1:8" ht="15.5" x14ac:dyDescent="0.35">
      <c r="A50" s="411"/>
      <c r="B50" s="80"/>
      <c r="C50" s="419"/>
      <c r="D50" s="600"/>
      <c r="E50" s="603"/>
      <c r="F50" s="608"/>
      <c r="G50" s="614"/>
    </row>
    <row r="51" spans="1:8" ht="32.5" customHeight="1" x14ac:dyDescent="0.35">
      <c r="A51" s="412">
        <v>17</v>
      </c>
      <c r="B51" s="587" t="s">
        <v>66</v>
      </c>
      <c r="C51" s="594" t="s">
        <v>70</v>
      </c>
      <c r="D51" s="600" t="s">
        <v>37</v>
      </c>
      <c r="E51" s="603">
        <v>1</v>
      </c>
      <c r="F51" s="608"/>
      <c r="G51" s="614">
        <f t="shared" si="0"/>
        <v>0</v>
      </c>
    </row>
    <row r="52" spans="1:8" ht="15.5" x14ac:dyDescent="0.35">
      <c r="A52" s="411"/>
      <c r="B52" s="80"/>
      <c r="C52" s="419"/>
      <c r="D52" s="600"/>
      <c r="E52" s="603"/>
      <c r="F52" s="608"/>
      <c r="G52" s="614"/>
    </row>
    <row r="53" spans="1:8" s="51" customFormat="1" ht="31" x14ac:dyDescent="0.35">
      <c r="A53" s="412">
        <v>18</v>
      </c>
      <c r="B53" s="587" t="s">
        <v>66</v>
      </c>
      <c r="C53" s="592" t="s">
        <v>71</v>
      </c>
      <c r="D53" s="600" t="s">
        <v>37</v>
      </c>
      <c r="E53" s="603">
        <v>1</v>
      </c>
      <c r="F53" s="608"/>
      <c r="G53" s="614">
        <f t="shared" si="0"/>
        <v>0</v>
      </c>
    </row>
    <row r="54" spans="1:8" ht="15.5" x14ac:dyDescent="0.35">
      <c r="A54" s="411"/>
      <c r="B54" s="80"/>
      <c r="C54" s="595"/>
      <c r="D54" s="600"/>
      <c r="E54" s="603"/>
      <c r="F54" s="608"/>
      <c r="G54" s="614"/>
    </row>
    <row r="55" spans="1:8" s="51" customFormat="1" ht="15.5" x14ac:dyDescent="0.35">
      <c r="A55" s="412">
        <v>19</v>
      </c>
      <c r="B55" s="587" t="s">
        <v>66</v>
      </c>
      <c r="C55" s="592" t="s">
        <v>72</v>
      </c>
      <c r="D55" s="600" t="s">
        <v>37</v>
      </c>
      <c r="E55" s="603">
        <v>1</v>
      </c>
      <c r="F55" s="608"/>
      <c r="G55" s="614">
        <f t="shared" si="0"/>
        <v>0</v>
      </c>
    </row>
    <row r="56" spans="1:8" ht="15.5" x14ac:dyDescent="0.35">
      <c r="A56" s="411"/>
      <c r="B56" s="80"/>
      <c r="C56" s="595"/>
      <c r="D56" s="600"/>
      <c r="E56" s="603"/>
      <c r="F56" s="608"/>
      <c r="G56" s="614"/>
    </row>
    <row r="57" spans="1:8" ht="15.5" x14ac:dyDescent="0.35">
      <c r="A57" s="411"/>
      <c r="B57" s="68" t="s">
        <v>73</v>
      </c>
      <c r="C57" s="596" t="s">
        <v>74</v>
      </c>
      <c r="D57" s="601"/>
      <c r="E57" s="604"/>
      <c r="F57" s="610"/>
      <c r="G57" s="614"/>
    </row>
    <row r="58" spans="1:8" ht="15.5" x14ac:dyDescent="0.35">
      <c r="A58" s="411"/>
      <c r="B58" s="80"/>
      <c r="C58" s="595"/>
      <c r="D58" s="600"/>
      <c r="E58" s="603"/>
      <c r="F58" s="608"/>
      <c r="G58" s="614"/>
    </row>
    <row r="59" spans="1:8" s="51" customFormat="1" ht="15.5" x14ac:dyDescent="0.35">
      <c r="A59" s="412">
        <v>20</v>
      </c>
      <c r="B59" s="587" t="s">
        <v>75</v>
      </c>
      <c r="C59" s="592" t="s">
        <v>76</v>
      </c>
      <c r="D59" s="600" t="s">
        <v>37</v>
      </c>
      <c r="E59" s="603">
        <v>1</v>
      </c>
      <c r="F59" s="608"/>
      <c r="G59" s="614">
        <f t="shared" si="0"/>
        <v>0</v>
      </c>
    </row>
    <row r="60" spans="1:8" ht="15.5" x14ac:dyDescent="0.35">
      <c r="A60" s="411"/>
      <c r="B60" s="80"/>
      <c r="C60" s="595"/>
      <c r="D60" s="600"/>
      <c r="E60" s="603"/>
      <c r="F60" s="608"/>
      <c r="G60" s="614"/>
    </row>
    <row r="61" spans="1:8" ht="63.5" customHeight="1" x14ac:dyDescent="0.35">
      <c r="A61" s="411"/>
      <c r="B61" s="80" t="s">
        <v>77</v>
      </c>
      <c r="C61" s="597" t="s">
        <v>78</v>
      </c>
      <c r="D61" s="600"/>
      <c r="E61" s="603"/>
      <c r="F61" s="608"/>
      <c r="G61" s="614"/>
    </row>
    <row r="62" spans="1:8" ht="15.5" x14ac:dyDescent="0.35">
      <c r="A62" s="411"/>
      <c r="B62" s="80"/>
      <c r="C62" s="595"/>
      <c r="D62" s="600"/>
      <c r="E62" s="603"/>
      <c r="F62" s="608"/>
      <c r="G62" s="614"/>
    </row>
    <row r="63" spans="1:8" ht="15.5" x14ac:dyDescent="0.35">
      <c r="A63" s="411"/>
      <c r="B63" s="80" t="s">
        <v>79</v>
      </c>
      <c r="C63" s="597" t="s">
        <v>80</v>
      </c>
      <c r="D63" s="600"/>
      <c r="E63" s="603"/>
      <c r="F63" s="608"/>
      <c r="G63" s="614"/>
    </row>
    <row r="64" spans="1:8" ht="15.5" x14ac:dyDescent="0.35">
      <c r="A64" s="411"/>
      <c r="B64" s="80"/>
      <c r="C64" s="595"/>
      <c r="D64" s="600"/>
      <c r="E64" s="603"/>
      <c r="F64" s="608"/>
      <c r="G64" s="614"/>
    </row>
    <row r="65" spans="1:9" ht="15.5" x14ac:dyDescent="0.35">
      <c r="A65" s="411">
        <v>21</v>
      </c>
      <c r="B65" s="80" t="s">
        <v>81</v>
      </c>
      <c r="C65" s="590" t="s">
        <v>42</v>
      </c>
      <c r="D65" s="600" t="s">
        <v>37</v>
      </c>
      <c r="E65" s="603">
        <v>1</v>
      </c>
      <c r="F65" s="608"/>
      <c r="G65" s="614">
        <f t="shared" si="0"/>
        <v>0</v>
      </c>
    </row>
    <row r="66" spans="1:9" ht="15.5" x14ac:dyDescent="0.35">
      <c r="A66" s="411"/>
      <c r="B66" s="80"/>
      <c r="C66" s="590"/>
      <c r="D66" s="600"/>
      <c r="E66" s="603"/>
      <c r="F66" s="608"/>
      <c r="G66" s="614"/>
    </row>
    <row r="67" spans="1:9" ht="15.5" x14ac:dyDescent="0.35">
      <c r="A67" s="411"/>
      <c r="B67" s="80" t="s">
        <v>82</v>
      </c>
      <c r="C67" s="591" t="s">
        <v>83</v>
      </c>
      <c r="D67" s="600"/>
      <c r="E67" s="603"/>
      <c r="F67" s="608"/>
      <c r="G67" s="614"/>
    </row>
    <row r="68" spans="1:9" ht="15.5" x14ac:dyDescent="0.35">
      <c r="A68" s="411"/>
      <c r="B68" s="80"/>
      <c r="C68" s="590"/>
      <c r="D68" s="600"/>
      <c r="E68" s="603"/>
      <c r="F68" s="608"/>
      <c r="G68" s="614"/>
    </row>
    <row r="69" spans="1:9" ht="15.5" x14ac:dyDescent="0.35">
      <c r="A69" s="411">
        <v>22</v>
      </c>
      <c r="B69" s="80" t="s">
        <v>84</v>
      </c>
      <c r="C69" s="590" t="s">
        <v>46</v>
      </c>
      <c r="D69" s="600" t="s">
        <v>37</v>
      </c>
      <c r="E69" s="603">
        <v>1</v>
      </c>
      <c r="F69" s="608"/>
      <c r="G69" s="614">
        <f t="shared" si="0"/>
        <v>0</v>
      </c>
    </row>
    <row r="70" spans="1:9" ht="15.5" x14ac:dyDescent="0.35">
      <c r="A70" s="411"/>
      <c r="B70" s="80"/>
      <c r="C70" s="590"/>
      <c r="D70" s="600"/>
      <c r="E70" s="603"/>
      <c r="F70" s="608"/>
      <c r="G70" s="614"/>
    </row>
    <row r="71" spans="1:9" ht="15.5" x14ac:dyDescent="0.35">
      <c r="A71" s="411"/>
      <c r="B71" s="80"/>
      <c r="C71" s="590"/>
      <c r="D71" s="600"/>
      <c r="E71" s="603"/>
      <c r="F71" s="608"/>
      <c r="G71" s="614"/>
    </row>
    <row r="72" spans="1:9" ht="15.5" x14ac:dyDescent="0.35">
      <c r="A72" s="411">
        <v>23</v>
      </c>
      <c r="B72" s="80" t="s">
        <v>85</v>
      </c>
      <c r="C72" s="590" t="s">
        <v>48</v>
      </c>
      <c r="D72" s="600" t="s">
        <v>37</v>
      </c>
      <c r="E72" s="603">
        <v>1</v>
      </c>
      <c r="F72" s="608"/>
      <c r="G72" s="614">
        <f t="shared" si="0"/>
        <v>0</v>
      </c>
    </row>
    <row r="73" spans="1:9" ht="15.5" x14ac:dyDescent="0.35">
      <c r="A73" s="411"/>
      <c r="B73" s="80"/>
      <c r="C73" s="590"/>
      <c r="D73" s="600"/>
      <c r="E73" s="603"/>
      <c r="F73" s="608"/>
      <c r="G73" s="614"/>
    </row>
    <row r="74" spans="1:9" ht="15.5" x14ac:dyDescent="0.35">
      <c r="A74" s="411">
        <v>24</v>
      </c>
      <c r="B74" s="80" t="s">
        <v>86</v>
      </c>
      <c r="C74" s="590" t="s">
        <v>50</v>
      </c>
      <c r="D74" s="600" t="s">
        <v>37</v>
      </c>
      <c r="E74" s="603">
        <v>1</v>
      </c>
      <c r="F74" s="608"/>
      <c r="G74" s="614">
        <f t="shared" si="0"/>
        <v>0</v>
      </c>
      <c r="I74" s="120"/>
    </row>
    <row r="75" spans="1:9" ht="15.5" x14ac:dyDescent="0.35">
      <c r="A75" s="411"/>
      <c r="B75" s="80"/>
      <c r="C75" s="590"/>
      <c r="D75" s="600"/>
      <c r="E75" s="603"/>
      <c r="F75" s="608"/>
      <c r="G75" s="614"/>
    </row>
    <row r="76" spans="1:9" ht="15.5" x14ac:dyDescent="0.35">
      <c r="A76" s="411">
        <v>25</v>
      </c>
      <c r="B76" s="80" t="s">
        <v>87</v>
      </c>
      <c r="C76" s="590" t="s">
        <v>52</v>
      </c>
      <c r="D76" s="600" t="s">
        <v>37</v>
      </c>
      <c r="E76" s="603">
        <v>1</v>
      </c>
      <c r="F76" s="608"/>
      <c r="G76" s="614">
        <f t="shared" si="0"/>
        <v>0</v>
      </c>
    </row>
    <row r="77" spans="1:9" ht="15.5" x14ac:dyDescent="0.35">
      <c r="A77" s="411"/>
      <c r="B77" s="80"/>
      <c r="C77" s="419"/>
      <c r="D77" s="600"/>
      <c r="E77" s="603"/>
      <c r="F77" s="608"/>
      <c r="G77" s="614"/>
    </row>
    <row r="78" spans="1:9" s="51" customFormat="1" ht="61" customHeight="1" x14ac:dyDescent="0.35">
      <c r="A78" s="412">
        <v>26</v>
      </c>
      <c r="B78" s="587" t="s">
        <v>88</v>
      </c>
      <c r="C78" s="592" t="s">
        <v>54</v>
      </c>
      <c r="D78" s="600" t="s">
        <v>37</v>
      </c>
      <c r="E78" s="603">
        <v>1</v>
      </c>
      <c r="F78" s="608"/>
      <c r="G78" s="614">
        <f t="shared" ref="G78:G113" si="1">E78*F78</f>
        <v>0</v>
      </c>
    </row>
    <row r="79" spans="1:9" ht="15.5" x14ac:dyDescent="0.35">
      <c r="A79" s="411"/>
      <c r="B79" s="80"/>
      <c r="C79" s="419"/>
      <c r="D79" s="600"/>
      <c r="E79" s="603"/>
      <c r="F79" s="608"/>
      <c r="G79" s="614"/>
    </row>
    <row r="80" spans="1:9" ht="15.5" x14ac:dyDescent="0.35">
      <c r="A80" s="411">
        <v>27</v>
      </c>
      <c r="B80" s="80" t="s">
        <v>89</v>
      </c>
      <c r="C80" s="590" t="s">
        <v>56</v>
      </c>
      <c r="D80" s="600" t="s">
        <v>37</v>
      </c>
      <c r="E80" s="603">
        <v>1</v>
      </c>
      <c r="F80" s="608"/>
      <c r="G80" s="614">
        <f t="shared" si="1"/>
        <v>0</v>
      </c>
    </row>
    <row r="81" spans="1:7" ht="15.5" x14ac:dyDescent="0.35">
      <c r="A81" s="411"/>
      <c r="B81" s="80"/>
      <c r="C81" s="419"/>
      <c r="D81" s="600"/>
      <c r="E81" s="603"/>
      <c r="F81" s="608"/>
      <c r="G81" s="614"/>
    </row>
    <row r="82" spans="1:7" s="51" customFormat="1" ht="55" customHeight="1" x14ac:dyDescent="0.35">
      <c r="A82" s="412">
        <v>28</v>
      </c>
      <c r="B82" s="587" t="s">
        <v>90</v>
      </c>
      <c r="C82" s="592" t="s">
        <v>58</v>
      </c>
      <c r="D82" s="600" t="s">
        <v>37</v>
      </c>
      <c r="E82" s="603">
        <v>1</v>
      </c>
      <c r="F82" s="608"/>
      <c r="G82" s="614">
        <f t="shared" si="1"/>
        <v>0</v>
      </c>
    </row>
    <row r="83" spans="1:7" ht="15.5" x14ac:dyDescent="0.35">
      <c r="A83" s="411"/>
      <c r="B83" s="80"/>
      <c r="C83" s="419"/>
      <c r="D83" s="600"/>
      <c r="E83" s="603"/>
      <c r="F83" s="608"/>
      <c r="G83" s="614"/>
    </row>
    <row r="84" spans="1:7" ht="15.5" x14ac:dyDescent="0.35">
      <c r="A84" s="411"/>
      <c r="B84" s="80" t="s">
        <v>91</v>
      </c>
      <c r="C84" s="590" t="s">
        <v>60</v>
      </c>
      <c r="D84" s="600"/>
      <c r="E84" s="603"/>
      <c r="F84" s="608"/>
      <c r="G84" s="614"/>
    </row>
    <row r="85" spans="1:7" ht="15.5" x14ac:dyDescent="0.35">
      <c r="A85" s="411"/>
      <c r="B85" s="80"/>
      <c r="C85" s="593"/>
      <c r="D85" s="600"/>
      <c r="E85" s="603"/>
      <c r="F85" s="608"/>
      <c r="G85" s="614"/>
    </row>
    <row r="86" spans="1:7" ht="87" customHeight="1" x14ac:dyDescent="0.35">
      <c r="A86" s="412">
        <v>29</v>
      </c>
      <c r="B86" s="587"/>
      <c r="C86" s="592" t="s">
        <v>61</v>
      </c>
      <c r="D86" s="600" t="s">
        <v>37</v>
      </c>
      <c r="E86" s="603">
        <v>1</v>
      </c>
      <c r="F86" s="608"/>
      <c r="G86" s="614">
        <f t="shared" si="1"/>
        <v>0</v>
      </c>
    </row>
    <row r="87" spans="1:7" ht="15.5" x14ac:dyDescent="0.35">
      <c r="A87" s="411"/>
      <c r="B87" s="80"/>
      <c r="C87" s="419"/>
      <c r="D87" s="600"/>
      <c r="E87" s="603"/>
      <c r="F87" s="608"/>
      <c r="G87" s="614"/>
    </row>
    <row r="88" spans="1:7" ht="15.5" x14ac:dyDescent="0.35">
      <c r="A88" s="411">
        <v>30</v>
      </c>
      <c r="B88" s="80" t="s">
        <v>92</v>
      </c>
      <c r="C88" s="590" t="s">
        <v>63</v>
      </c>
      <c r="D88" s="600" t="s">
        <v>37</v>
      </c>
      <c r="E88" s="603">
        <v>1</v>
      </c>
      <c r="F88" s="608"/>
      <c r="G88" s="614">
        <f t="shared" si="1"/>
        <v>0</v>
      </c>
    </row>
    <row r="89" spans="1:7" ht="15.5" x14ac:dyDescent="0.35">
      <c r="A89" s="411"/>
      <c r="B89" s="80"/>
      <c r="C89" s="419"/>
      <c r="D89" s="600"/>
      <c r="E89" s="603"/>
      <c r="F89" s="608"/>
      <c r="G89" s="614"/>
    </row>
    <row r="90" spans="1:7" ht="15.5" x14ac:dyDescent="0.35">
      <c r="A90" s="411">
        <v>31</v>
      </c>
      <c r="B90" s="80" t="s">
        <v>93</v>
      </c>
      <c r="C90" s="590" t="s">
        <v>65</v>
      </c>
      <c r="D90" s="600" t="s">
        <v>37</v>
      </c>
      <c r="E90" s="603">
        <v>1</v>
      </c>
      <c r="F90" s="608"/>
      <c r="G90" s="614">
        <f t="shared" si="1"/>
        <v>0</v>
      </c>
    </row>
    <row r="91" spans="1:7" ht="15.5" x14ac:dyDescent="0.35">
      <c r="A91" s="411"/>
      <c r="B91" s="80"/>
      <c r="C91" s="419"/>
      <c r="D91" s="600"/>
      <c r="E91" s="603"/>
      <c r="F91" s="608"/>
      <c r="G91" s="614"/>
    </row>
    <row r="92" spans="1:7" ht="15.5" x14ac:dyDescent="0.35">
      <c r="A92" s="411"/>
      <c r="B92" s="80"/>
      <c r="C92" s="419"/>
      <c r="D92" s="600"/>
      <c r="E92" s="603"/>
      <c r="F92" s="608"/>
      <c r="G92" s="614"/>
    </row>
    <row r="93" spans="1:7" s="178" customFormat="1" ht="15.5" x14ac:dyDescent="0.35">
      <c r="A93" s="411">
        <v>32</v>
      </c>
      <c r="B93" s="80" t="s">
        <v>94</v>
      </c>
      <c r="C93" s="598" t="s">
        <v>95</v>
      </c>
      <c r="D93" s="432" t="s">
        <v>37</v>
      </c>
      <c r="E93" s="605">
        <v>1</v>
      </c>
      <c r="F93" s="611"/>
      <c r="G93" s="615">
        <f t="shared" si="1"/>
        <v>0</v>
      </c>
    </row>
    <row r="94" spans="1:7" ht="15.5" x14ac:dyDescent="0.35">
      <c r="A94" s="411"/>
      <c r="B94" s="80"/>
      <c r="C94" s="419"/>
      <c r="D94" s="600"/>
      <c r="E94" s="603"/>
      <c r="F94" s="608"/>
      <c r="G94" s="614"/>
    </row>
    <row r="95" spans="1:7" s="51" customFormat="1" ht="15.5" x14ac:dyDescent="0.35">
      <c r="A95" s="412">
        <v>33</v>
      </c>
      <c r="B95" s="587" t="s">
        <v>94</v>
      </c>
      <c r="C95" s="594" t="s">
        <v>70</v>
      </c>
      <c r="D95" s="600" t="s">
        <v>37</v>
      </c>
      <c r="E95" s="603">
        <v>1</v>
      </c>
      <c r="F95" s="608"/>
      <c r="G95" s="614">
        <f t="shared" si="1"/>
        <v>0</v>
      </c>
    </row>
    <row r="96" spans="1:7" ht="15.5" x14ac:dyDescent="0.35">
      <c r="A96" s="411"/>
      <c r="B96" s="80"/>
      <c r="C96" s="419"/>
      <c r="D96" s="600"/>
      <c r="E96" s="603"/>
      <c r="F96" s="608"/>
      <c r="G96" s="614"/>
    </row>
    <row r="97" spans="1:7" s="51" customFormat="1" ht="31" x14ac:dyDescent="0.35">
      <c r="A97" s="412">
        <v>34</v>
      </c>
      <c r="B97" s="587" t="s">
        <v>96</v>
      </c>
      <c r="C97" s="594" t="s">
        <v>97</v>
      </c>
      <c r="D97" s="600" t="s">
        <v>37</v>
      </c>
      <c r="E97" s="603">
        <v>1</v>
      </c>
      <c r="F97" s="608"/>
      <c r="G97" s="614">
        <f t="shared" si="1"/>
        <v>0</v>
      </c>
    </row>
    <row r="98" spans="1:7" ht="15.5" x14ac:dyDescent="0.35">
      <c r="A98" s="411"/>
      <c r="B98" s="80"/>
      <c r="C98" s="419"/>
      <c r="D98" s="600"/>
      <c r="E98" s="603"/>
      <c r="F98" s="608"/>
      <c r="G98" s="614"/>
    </row>
    <row r="99" spans="1:7" ht="15.5" x14ac:dyDescent="0.35">
      <c r="A99" s="411">
        <v>35</v>
      </c>
      <c r="B99" s="80" t="s">
        <v>98</v>
      </c>
      <c r="C99" s="419" t="s">
        <v>99</v>
      </c>
      <c r="D99" s="600"/>
      <c r="E99" s="603"/>
      <c r="F99" s="608"/>
      <c r="G99" s="614"/>
    </row>
    <row r="100" spans="1:7" ht="15.5" x14ac:dyDescent="0.35">
      <c r="A100" s="411"/>
      <c r="B100" s="80"/>
      <c r="C100" s="419"/>
      <c r="D100" s="600"/>
      <c r="E100" s="603"/>
      <c r="F100" s="608"/>
      <c r="G100" s="614"/>
    </row>
    <row r="101" spans="1:7" s="51" customFormat="1" ht="31" x14ac:dyDescent="0.35">
      <c r="A101" s="412">
        <v>36</v>
      </c>
      <c r="B101" s="587" t="s">
        <v>98</v>
      </c>
      <c r="C101" s="592" t="s">
        <v>71</v>
      </c>
      <c r="D101" s="600" t="s">
        <v>37</v>
      </c>
      <c r="E101" s="603">
        <v>1</v>
      </c>
      <c r="F101" s="608"/>
      <c r="G101" s="614">
        <f t="shared" si="1"/>
        <v>0</v>
      </c>
    </row>
    <row r="102" spans="1:7" ht="15.5" x14ac:dyDescent="0.35">
      <c r="A102" s="411"/>
      <c r="B102" s="80"/>
      <c r="C102" s="595"/>
      <c r="D102" s="600"/>
      <c r="E102" s="603"/>
      <c r="F102" s="608"/>
      <c r="G102" s="614"/>
    </row>
    <row r="103" spans="1:7" s="51" customFormat="1" ht="15.5" x14ac:dyDescent="0.35">
      <c r="A103" s="412">
        <v>37</v>
      </c>
      <c r="B103" s="587" t="s">
        <v>98</v>
      </c>
      <c r="C103" s="592" t="s">
        <v>72</v>
      </c>
      <c r="D103" s="600" t="s">
        <v>37</v>
      </c>
      <c r="E103" s="603">
        <v>1</v>
      </c>
      <c r="F103" s="608"/>
      <c r="G103" s="614">
        <f t="shared" si="1"/>
        <v>0</v>
      </c>
    </row>
    <row r="104" spans="1:7" ht="16" thickBot="1" x14ac:dyDescent="0.4">
      <c r="A104" s="411"/>
      <c r="B104" s="80"/>
      <c r="C104" s="595"/>
      <c r="D104" s="600"/>
      <c r="E104" s="603"/>
      <c r="F104" s="608"/>
      <c r="G104" s="614"/>
    </row>
    <row r="105" spans="1:7" ht="15.5" x14ac:dyDescent="0.35">
      <c r="A105" s="584"/>
      <c r="B105" s="588" t="s">
        <v>100</v>
      </c>
      <c r="C105" s="599" t="s">
        <v>101</v>
      </c>
      <c r="D105" s="602"/>
      <c r="E105" s="606"/>
      <c r="F105" s="612"/>
      <c r="G105" s="616"/>
    </row>
    <row r="106" spans="1:7" ht="15.5" x14ac:dyDescent="0.35">
      <c r="A106" s="411"/>
      <c r="B106" s="80"/>
      <c r="C106" s="595"/>
      <c r="D106" s="600"/>
      <c r="E106" s="603"/>
      <c r="F106" s="608"/>
      <c r="G106" s="614"/>
    </row>
    <row r="107" spans="1:7" ht="15.5" x14ac:dyDescent="0.35">
      <c r="A107" s="411">
        <v>38</v>
      </c>
      <c r="B107" s="80" t="s">
        <v>102</v>
      </c>
      <c r="C107" s="597" t="s">
        <v>103</v>
      </c>
      <c r="D107" s="600"/>
      <c r="E107" s="603"/>
      <c r="F107" s="608"/>
      <c r="G107" s="614"/>
    </row>
    <row r="108" spans="1:7" ht="15.5" x14ac:dyDescent="0.35">
      <c r="A108" s="411"/>
      <c r="B108" s="80"/>
      <c r="C108" s="595"/>
      <c r="D108" s="600"/>
      <c r="E108" s="603"/>
      <c r="F108" s="608"/>
      <c r="G108" s="614"/>
    </row>
    <row r="109" spans="1:7" s="51" customFormat="1" ht="31" x14ac:dyDescent="0.35">
      <c r="A109" s="412">
        <v>39</v>
      </c>
      <c r="B109" s="587" t="s">
        <v>102</v>
      </c>
      <c r="C109" s="592" t="s">
        <v>104</v>
      </c>
      <c r="D109" s="600" t="s">
        <v>37</v>
      </c>
      <c r="E109" s="603">
        <v>1</v>
      </c>
      <c r="F109" s="608"/>
      <c r="G109" s="614">
        <f t="shared" si="1"/>
        <v>0</v>
      </c>
    </row>
    <row r="110" spans="1:7" ht="15.5" x14ac:dyDescent="0.35">
      <c r="A110" s="411"/>
      <c r="B110" s="80"/>
      <c r="C110" s="595"/>
      <c r="D110" s="600"/>
      <c r="E110" s="603"/>
      <c r="F110" s="608"/>
      <c r="G110" s="614"/>
    </row>
    <row r="111" spans="1:7" s="51" customFormat="1" ht="15.5" x14ac:dyDescent="0.35">
      <c r="A111" s="412">
        <v>40</v>
      </c>
      <c r="B111" s="587" t="s">
        <v>105</v>
      </c>
      <c r="C111" s="592" t="s">
        <v>106</v>
      </c>
      <c r="D111" s="600" t="s">
        <v>37</v>
      </c>
      <c r="E111" s="603">
        <v>1</v>
      </c>
      <c r="F111" s="608"/>
      <c r="G111" s="614">
        <f t="shared" si="1"/>
        <v>0</v>
      </c>
    </row>
    <row r="112" spans="1:7" ht="15.5" x14ac:dyDescent="0.35">
      <c r="A112" s="411"/>
      <c r="B112" s="80"/>
      <c r="C112" s="595"/>
      <c r="D112" s="600"/>
      <c r="E112" s="603"/>
      <c r="F112" s="608"/>
      <c r="G112" s="614"/>
    </row>
    <row r="113" spans="1:7" s="51" customFormat="1" ht="31" x14ac:dyDescent="0.35">
      <c r="A113" s="412">
        <v>41</v>
      </c>
      <c r="B113" s="587" t="s">
        <v>107</v>
      </c>
      <c r="C113" s="592" t="s">
        <v>108</v>
      </c>
      <c r="D113" s="429" t="s">
        <v>109</v>
      </c>
      <c r="E113" s="603">
        <v>1</v>
      </c>
      <c r="F113" s="608"/>
      <c r="G113" s="614">
        <f t="shared" si="1"/>
        <v>0</v>
      </c>
    </row>
    <row r="114" spans="1:7" ht="15.5" x14ac:dyDescent="0.35">
      <c r="A114" s="411"/>
      <c r="B114" s="80"/>
      <c r="C114" s="595"/>
      <c r="D114" s="600"/>
      <c r="E114" s="603"/>
      <c r="F114" s="608"/>
      <c r="G114" s="614"/>
    </row>
    <row r="115" spans="1:7" s="51" customFormat="1" ht="31" x14ac:dyDescent="0.35">
      <c r="A115" s="412">
        <v>42</v>
      </c>
      <c r="B115" s="587" t="s">
        <v>110</v>
      </c>
      <c r="C115" s="592" t="s">
        <v>111</v>
      </c>
      <c r="D115" s="600" t="s">
        <v>37</v>
      </c>
      <c r="E115" s="603">
        <v>1</v>
      </c>
      <c r="F115" s="608"/>
      <c r="G115" s="614">
        <f>+E115*F115</f>
        <v>0</v>
      </c>
    </row>
    <row r="116" spans="1:7" ht="15.5" x14ac:dyDescent="0.35">
      <c r="A116" s="411"/>
      <c r="B116" s="80"/>
      <c r="C116" s="595"/>
      <c r="D116" s="600"/>
      <c r="E116" s="603"/>
      <c r="F116" s="608"/>
      <c r="G116" s="614"/>
    </row>
    <row r="117" spans="1:7" ht="15.5" x14ac:dyDescent="0.35">
      <c r="A117" s="411"/>
      <c r="B117" s="80" t="s">
        <v>100</v>
      </c>
      <c r="C117" s="596" t="s">
        <v>112</v>
      </c>
      <c r="D117" s="600"/>
      <c r="E117" s="603"/>
      <c r="F117" s="608"/>
      <c r="G117" s="614"/>
    </row>
    <row r="118" spans="1:7" ht="15.5" x14ac:dyDescent="0.35">
      <c r="A118" s="411"/>
      <c r="B118" s="80"/>
      <c r="C118" s="595"/>
      <c r="D118" s="600"/>
      <c r="E118" s="603"/>
      <c r="F118" s="608"/>
      <c r="G118" s="614"/>
    </row>
    <row r="119" spans="1:7" ht="44.5" customHeight="1" x14ac:dyDescent="0.35">
      <c r="A119" s="411"/>
      <c r="B119" s="80"/>
      <c r="C119" s="597" t="s">
        <v>113</v>
      </c>
      <c r="D119" s="600"/>
      <c r="E119" s="603"/>
      <c r="F119" s="608"/>
      <c r="G119" s="614"/>
    </row>
    <row r="120" spans="1:7" ht="15.5" x14ac:dyDescent="0.35">
      <c r="A120" s="411"/>
      <c r="B120" s="80"/>
      <c r="C120" s="595"/>
      <c r="D120" s="600"/>
      <c r="E120" s="603"/>
      <c r="F120" s="608"/>
      <c r="G120" s="614"/>
    </row>
    <row r="121" spans="1:7" ht="15.5" x14ac:dyDescent="0.35">
      <c r="A121" s="411">
        <v>43</v>
      </c>
      <c r="B121" s="80"/>
      <c r="C121" s="595" t="s">
        <v>114</v>
      </c>
      <c r="D121" s="600" t="s">
        <v>115</v>
      </c>
      <c r="E121" s="603"/>
      <c r="F121" s="608"/>
      <c r="G121" s="614" t="str">
        <f>IFERROR(IF(E121&gt;0,((F121)*E121),"Rate Only"),"")</f>
        <v>Rate Only</v>
      </c>
    </row>
    <row r="122" spans="1:7" ht="15.5" x14ac:dyDescent="0.35">
      <c r="A122" s="411"/>
      <c r="B122" s="80"/>
      <c r="C122" s="595"/>
      <c r="D122" s="600"/>
      <c r="E122" s="603"/>
      <c r="F122" s="608"/>
      <c r="G122" s="614"/>
    </row>
    <row r="123" spans="1:7" ht="15.5" x14ac:dyDescent="0.35">
      <c r="A123" s="411">
        <v>44</v>
      </c>
      <c r="B123" s="80"/>
      <c r="C123" s="595" t="s">
        <v>116</v>
      </c>
      <c r="D123" s="600" t="s">
        <v>115</v>
      </c>
      <c r="E123" s="603"/>
      <c r="F123" s="608"/>
      <c r="G123" s="614" t="str">
        <f>IFERROR(IF(E123&gt;0,((F123)*E123),"Rate Only"),"")</f>
        <v>Rate Only</v>
      </c>
    </row>
    <row r="124" spans="1:7" ht="15.5" x14ac:dyDescent="0.35">
      <c r="A124" s="411"/>
      <c r="B124" s="80"/>
      <c r="C124" s="595"/>
      <c r="D124" s="600"/>
      <c r="E124" s="603"/>
      <c r="F124" s="608"/>
      <c r="G124" s="614"/>
    </row>
    <row r="125" spans="1:7" ht="15.5" x14ac:dyDescent="0.35">
      <c r="A125" s="411">
        <v>45</v>
      </c>
      <c r="B125" s="80"/>
      <c r="C125" s="595" t="s">
        <v>117</v>
      </c>
      <c r="D125" s="600" t="s">
        <v>115</v>
      </c>
      <c r="E125" s="603"/>
      <c r="F125" s="608"/>
      <c r="G125" s="614" t="str">
        <f>IFERROR(IF(E125&gt;0,((F125)*E125),"Rate Only"),"")</f>
        <v>Rate Only</v>
      </c>
    </row>
    <row r="126" spans="1:7" ht="15.5" x14ac:dyDescent="0.35">
      <c r="A126" s="411"/>
      <c r="B126" s="80"/>
      <c r="C126" s="595"/>
      <c r="D126" s="600"/>
      <c r="E126" s="603"/>
      <c r="F126" s="608"/>
      <c r="G126" s="614"/>
    </row>
    <row r="127" spans="1:7" ht="15.5" x14ac:dyDescent="0.35">
      <c r="A127" s="411">
        <v>46</v>
      </c>
      <c r="B127" s="80"/>
      <c r="C127" s="595" t="s">
        <v>118</v>
      </c>
      <c r="D127" s="600" t="s">
        <v>115</v>
      </c>
      <c r="E127" s="603"/>
      <c r="F127" s="608"/>
      <c r="G127" s="614" t="str">
        <f>IFERROR(IF(E127&gt;0,((F127)*E127),"Rate Only"),"")</f>
        <v>Rate Only</v>
      </c>
    </row>
    <row r="128" spans="1:7" ht="15.5" x14ac:dyDescent="0.35">
      <c r="A128" s="411"/>
      <c r="B128" s="80"/>
      <c r="C128" s="595"/>
      <c r="D128" s="600"/>
      <c r="E128" s="603"/>
      <c r="F128" s="608"/>
      <c r="G128" s="614"/>
    </row>
    <row r="129" spans="1:7" s="51" customFormat="1" ht="15.5" x14ac:dyDescent="0.35">
      <c r="A129" s="412">
        <v>47</v>
      </c>
      <c r="B129" s="587"/>
      <c r="C129" s="592" t="s">
        <v>119</v>
      </c>
      <c r="D129" s="600" t="s">
        <v>120</v>
      </c>
      <c r="E129" s="603"/>
      <c r="F129" s="608"/>
      <c r="G129" s="614" t="str">
        <f>IFERROR(IF(E129&gt;0,((F129)*E129),"Rate Only"),"")</f>
        <v>Rate Only</v>
      </c>
    </row>
    <row r="130" spans="1:7" ht="15.5" x14ac:dyDescent="0.35">
      <c r="A130" s="411"/>
      <c r="B130" s="80"/>
      <c r="C130" s="595"/>
      <c r="D130" s="600"/>
      <c r="E130" s="603"/>
      <c r="F130" s="608"/>
      <c r="G130" s="614"/>
    </row>
    <row r="131" spans="1:7" s="51" customFormat="1" ht="15.5" x14ac:dyDescent="0.35">
      <c r="A131" s="412">
        <v>48</v>
      </c>
      <c r="B131" s="587"/>
      <c r="C131" s="592" t="s">
        <v>121</v>
      </c>
      <c r="D131" s="600" t="s">
        <v>115</v>
      </c>
      <c r="E131" s="603"/>
      <c r="F131" s="608"/>
      <c r="G131" s="614" t="str">
        <f>IFERROR(IF(E131&gt;0,((F131)*E131),"Rate Only"),"")</f>
        <v>Rate Only</v>
      </c>
    </row>
    <row r="132" spans="1:7" ht="15.5" x14ac:dyDescent="0.35">
      <c r="A132" s="411"/>
      <c r="B132" s="80"/>
      <c r="C132" s="595"/>
      <c r="D132" s="600"/>
      <c r="E132" s="603"/>
      <c r="F132" s="608"/>
      <c r="G132" s="614"/>
    </row>
    <row r="133" spans="1:7" s="51" customFormat="1" ht="15.5" x14ac:dyDescent="0.35">
      <c r="A133" s="412">
        <v>49</v>
      </c>
      <c r="B133" s="587"/>
      <c r="C133" s="592" t="s">
        <v>122</v>
      </c>
      <c r="D133" s="600" t="s">
        <v>115</v>
      </c>
      <c r="E133" s="603"/>
      <c r="F133" s="608"/>
      <c r="G133" s="614" t="str">
        <f>IFERROR(IF(E133&gt;0,((F133)*E133),"Rate Only"),"")</f>
        <v>Rate Only</v>
      </c>
    </row>
    <row r="134" spans="1:7" ht="15.5" x14ac:dyDescent="0.35">
      <c r="A134" s="411"/>
      <c r="B134" s="80"/>
      <c r="C134" s="595"/>
      <c r="D134" s="600"/>
      <c r="E134" s="603"/>
      <c r="F134" s="608"/>
      <c r="G134" s="614"/>
    </row>
    <row r="135" spans="1:7" ht="15.5" x14ac:dyDescent="0.35">
      <c r="A135" s="411">
        <v>50</v>
      </c>
      <c r="B135" s="80"/>
      <c r="C135" s="595" t="s">
        <v>123</v>
      </c>
      <c r="D135" s="600" t="s">
        <v>120</v>
      </c>
      <c r="E135" s="603"/>
      <c r="F135" s="608"/>
      <c r="G135" s="614" t="str">
        <f>IFERROR(IF(E135&gt;0,((F135)*E135),"Rate Only"),"")</f>
        <v>Rate Only</v>
      </c>
    </row>
    <row r="136" spans="1:7" ht="15.5" x14ac:dyDescent="0.35">
      <c r="A136" s="411"/>
      <c r="B136" s="80"/>
      <c r="C136" s="595"/>
      <c r="D136" s="600"/>
      <c r="E136" s="603"/>
      <c r="F136" s="608"/>
      <c r="G136" s="614"/>
    </row>
    <row r="137" spans="1:7" ht="15.5" x14ac:dyDescent="0.35">
      <c r="A137" s="411"/>
      <c r="B137" s="80"/>
      <c r="C137" s="595" t="s">
        <v>124</v>
      </c>
      <c r="D137" s="600" t="s">
        <v>120</v>
      </c>
      <c r="E137" s="603"/>
      <c r="F137" s="608"/>
      <c r="G137" s="614" t="str">
        <f>IFERROR(IF(E137&gt;0,((F137)*E137),"Rate Only"),"")</f>
        <v>Rate Only</v>
      </c>
    </row>
    <row r="138" spans="1:7" ht="16" thickBot="1" x14ac:dyDescent="0.4">
      <c r="A138" s="411">
        <v>51</v>
      </c>
      <c r="B138" s="80"/>
      <c r="C138" s="595"/>
      <c r="D138" s="600"/>
      <c r="E138" s="603"/>
      <c r="F138" s="607"/>
      <c r="G138" s="613"/>
    </row>
    <row r="139" spans="1:7" ht="15.5" x14ac:dyDescent="0.35">
      <c r="A139" s="451" t="s">
        <v>125</v>
      </c>
      <c r="B139" s="452"/>
      <c r="C139" s="452"/>
      <c r="D139" s="452"/>
      <c r="E139" s="452"/>
      <c r="F139" s="453"/>
      <c r="G139" s="617">
        <f>SUM(G15:G138)</f>
        <v>0</v>
      </c>
    </row>
    <row r="140" spans="1:7" ht="16" thickBot="1" x14ac:dyDescent="0.4">
      <c r="A140" s="445"/>
      <c r="B140" s="446"/>
      <c r="C140" s="446"/>
      <c r="D140" s="446"/>
      <c r="E140" s="446"/>
      <c r="F140" s="447"/>
      <c r="G140" s="618">
        <f>G139</f>
        <v>0</v>
      </c>
    </row>
    <row r="141" spans="1:7" ht="16.5" thickTop="1" thickBot="1" x14ac:dyDescent="0.4">
      <c r="A141" s="448"/>
      <c r="B141" s="449"/>
      <c r="C141" s="449"/>
      <c r="D141" s="449"/>
      <c r="E141" s="449"/>
      <c r="F141" s="450"/>
      <c r="G141" s="619"/>
    </row>
  </sheetData>
  <sheetProtection algorithmName="SHA-512" hashValue="x0yrNvzuPg6YiWYA9XFHeLMar0aNuLmkJtsjRVrvEwodovo+vaLH2JFAxUwxS5OBj1g2vPorrVGreqPm52oMGw==" saltValue="mcGjW6ZuGQN540iKZYD1AQ==" spinCount="100000" sheet="1" objects="1" scenarios="1"/>
  <mergeCells count="5">
    <mergeCell ref="A1:B4"/>
    <mergeCell ref="C1:G1"/>
    <mergeCell ref="C2:G2"/>
    <mergeCell ref="C3:G4"/>
    <mergeCell ref="A139:F141"/>
  </mergeCells>
  <pageMargins left="0.7" right="0.7" top="0.75" bottom="0.75" header="0.3" footer="0.3"/>
  <pageSetup paperSize="9" scale="56" fitToHeight="0" orientation="portrait" r:id="rId1"/>
  <rowBreaks count="1" manualBreakCount="1">
    <brk id="67"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D4E5-243F-4987-9B5D-2B457F0BEF36}">
  <sheetPr>
    <pageSetUpPr fitToPage="1"/>
  </sheetPr>
  <dimension ref="A1:G24"/>
  <sheetViews>
    <sheetView view="pageBreakPreview" zoomScale="60" zoomScaleNormal="100" workbookViewId="0">
      <selection activeCell="K19" sqref="K19"/>
    </sheetView>
  </sheetViews>
  <sheetFormatPr defaultRowHeight="14.5" x14ac:dyDescent="0.35"/>
  <cols>
    <col min="1" max="1" width="10.7265625" customWidth="1"/>
    <col min="2" max="2" width="13.90625" customWidth="1"/>
    <col min="3" max="3" width="42.1796875" customWidth="1"/>
    <col min="4" max="4" width="10.90625" customWidth="1"/>
    <col min="5" max="5" width="12.54296875" customWidth="1"/>
    <col min="6" max="6" width="16.90625" customWidth="1"/>
    <col min="7" max="7" width="18.6328125" customWidth="1"/>
  </cols>
  <sheetData>
    <row r="1" spans="1:7" ht="15.5" x14ac:dyDescent="0.35">
      <c r="A1" s="313"/>
      <c r="B1" s="314"/>
      <c r="C1" s="319" t="s">
        <v>126</v>
      </c>
      <c r="D1" s="305"/>
      <c r="E1" s="305"/>
      <c r="F1" s="305"/>
      <c r="G1" s="306"/>
    </row>
    <row r="2" spans="1:7" ht="15.5" x14ac:dyDescent="0.35">
      <c r="A2" s="315"/>
      <c r="B2" s="316"/>
      <c r="C2" s="320" t="s">
        <v>137</v>
      </c>
      <c r="D2" s="308"/>
      <c r="E2" s="308"/>
      <c r="F2" s="308"/>
      <c r="G2" s="309"/>
    </row>
    <row r="3" spans="1:7" x14ac:dyDescent="0.35">
      <c r="A3" s="315"/>
      <c r="B3" s="316"/>
      <c r="C3" s="320" t="s">
        <v>127</v>
      </c>
      <c r="D3" s="308"/>
      <c r="E3" s="308"/>
      <c r="F3" s="308"/>
      <c r="G3" s="309"/>
    </row>
    <row r="4" spans="1:7" ht="15" thickBot="1" x14ac:dyDescent="0.4">
      <c r="A4" s="317"/>
      <c r="B4" s="318"/>
      <c r="C4" s="321"/>
      <c r="D4" s="311"/>
      <c r="E4" s="311"/>
      <c r="F4" s="311"/>
      <c r="G4" s="312"/>
    </row>
    <row r="5" spans="1:7" ht="31" x14ac:dyDescent="0.35">
      <c r="A5" s="179" t="s">
        <v>239</v>
      </c>
      <c r="B5" s="62" t="s">
        <v>23</v>
      </c>
      <c r="C5" s="63" t="s">
        <v>24</v>
      </c>
      <c r="D5" s="64" t="s">
        <v>25</v>
      </c>
      <c r="E5" s="64" t="s">
        <v>128</v>
      </c>
      <c r="F5" s="65" t="s">
        <v>27</v>
      </c>
      <c r="G5" s="66" t="s">
        <v>28</v>
      </c>
    </row>
    <row r="6" spans="1:7" ht="15.5" x14ac:dyDescent="0.35">
      <c r="A6" s="70"/>
      <c r="B6" s="59"/>
      <c r="C6" s="60"/>
      <c r="D6" s="76"/>
      <c r="E6" s="59"/>
      <c r="F6" s="77"/>
      <c r="G6" s="78"/>
    </row>
    <row r="7" spans="1:7" ht="15.5" x14ac:dyDescent="0.35">
      <c r="A7" s="70"/>
      <c r="B7" s="59"/>
      <c r="C7" s="60" t="s">
        <v>129</v>
      </c>
      <c r="D7" s="76"/>
      <c r="E7" s="59"/>
      <c r="F7" s="77"/>
      <c r="G7" s="78"/>
    </row>
    <row r="8" spans="1:7" ht="15.5" x14ac:dyDescent="0.35">
      <c r="A8" s="70"/>
      <c r="B8" s="59"/>
      <c r="C8" s="60"/>
      <c r="D8" s="76"/>
      <c r="E8" s="59"/>
      <c r="F8" s="77"/>
      <c r="G8" s="78"/>
    </row>
    <row r="9" spans="1:7" ht="15.5" x14ac:dyDescent="0.35">
      <c r="A9" s="70"/>
      <c r="B9" s="59"/>
      <c r="C9" s="79" t="s">
        <v>130</v>
      </c>
      <c r="D9" s="76"/>
      <c r="E9" s="59"/>
      <c r="F9" s="77"/>
      <c r="G9" s="78"/>
    </row>
    <row r="10" spans="1:7" ht="15.5" x14ac:dyDescent="0.35">
      <c r="A10" s="67"/>
      <c r="B10" s="59"/>
      <c r="C10" s="79"/>
      <c r="D10" s="76"/>
      <c r="E10" s="59"/>
      <c r="F10" s="77"/>
      <c r="G10" s="78"/>
    </row>
    <row r="11" spans="1:7" ht="15.5" x14ac:dyDescent="0.35">
      <c r="A11" s="70"/>
      <c r="B11" s="59"/>
      <c r="C11" s="79" t="s">
        <v>131</v>
      </c>
      <c r="D11" s="76"/>
      <c r="E11" s="59"/>
      <c r="F11" s="77"/>
      <c r="G11" s="78"/>
    </row>
    <row r="12" spans="1:7" ht="15.5" x14ac:dyDescent="0.35">
      <c r="A12" s="67"/>
      <c r="B12" s="59"/>
      <c r="C12" s="80"/>
      <c r="D12" s="76"/>
      <c r="E12" s="59"/>
      <c r="F12" s="77"/>
      <c r="G12" s="78"/>
    </row>
    <row r="13" spans="1:7" ht="31" x14ac:dyDescent="0.35">
      <c r="A13" s="67"/>
      <c r="B13" s="59"/>
      <c r="C13" s="79" t="s">
        <v>132</v>
      </c>
      <c r="D13" s="76"/>
      <c r="E13" s="59"/>
      <c r="F13" s="77"/>
      <c r="G13" s="78"/>
    </row>
    <row r="14" spans="1:7" ht="15.5" x14ac:dyDescent="0.35">
      <c r="A14" s="67"/>
      <c r="B14" s="59"/>
      <c r="C14" s="81"/>
      <c r="D14" s="76"/>
      <c r="E14" s="59"/>
      <c r="F14" s="77"/>
      <c r="G14" s="78"/>
    </row>
    <row r="15" spans="1:7" ht="15.5" x14ac:dyDescent="0.35">
      <c r="A15" s="67"/>
      <c r="B15" s="59"/>
      <c r="C15" s="79" t="s">
        <v>133</v>
      </c>
      <c r="D15" s="76"/>
      <c r="E15" s="59"/>
      <c r="F15" s="77"/>
      <c r="G15" s="78"/>
    </row>
    <row r="16" spans="1:7" ht="15.5" x14ac:dyDescent="0.35">
      <c r="A16" s="67"/>
      <c r="B16" s="59"/>
      <c r="C16" s="81"/>
      <c r="D16" s="76"/>
      <c r="E16" s="59"/>
      <c r="F16" s="77"/>
      <c r="G16" s="78"/>
    </row>
    <row r="17" spans="1:7" ht="15.5" x14ac:dyDescent="0.35">
      <c r="A17" s="67"/>
      <c r="B17" s="59"/>
      <c r="C17" s="79" t="s">
        <v>134</v>
      </c>
      <c r="D17" s="76"/>
      <c r="E17" s="59"/>
      <c r="F17" s="77"/>
      <c r="G17" s="78"/>
    </row>
    <row r="18" spans="1:7" ht="15.5" x14ac:dyDescent="0.35">
      <c r="A18" s="70"/>
      <c r="B18" s="59"/>
      <c r="C18" s="60"/>
      <c r="D18" s="76"/>
      <c r="E18" s="59"/>
      <c r="F18" s="77"/>
      <c r="G18" s="78"/>
    </row>
    <row r="19" spans="1:7" ht="77.5" x14ac:dyDescent="0.35">
      <c r="A19" s="182">
        <v>1</v>
      </c>
      <c r="B19" s="58"/>
      <c r="C19" s="82" t="s">
        <v>135</v>
      </c>
      <c r="D19" s="56" t="s">
        <v>136</v>
      </c>
      <c r="E19" s="83">
        <v>8</v>
      </c>
      <c r="F19" s="84"/>
      <c r="G19" s="85">
        <f>E19*F19</f>
        <v>0</v>
      </c>
    </row>
    <row r="20" spans="1:7" ht="16" thickBot="1" x14ac:dyDescent="0.4">
      <c r="A20" s="70"/>
      <c r="B20" s="55"/>
      <c r="C20" s="86"/>
      <c r="D20" s="76"/>
      <c r="E20" s="87"/>
      <c r="F20" s="77"/>
      <c r="G20" s="78"/>
    </row>
    <row r="21" spans="1:7" ht="16" thickBot="1" x14ac:dyDescent="0.4">
      <c r="A21" s="228"/>
      <c r="B21" s="229"/>
      <c r="C21" s="217"/>
      <c r="D21" s="218"/>
      <c r="E21" s="218"/>
      <c r="F21" s="218"/>
      <c r="G21" s="230">
        <f>SUM(G19:G20)</f>
        <v>0</v>
      </c>
    </row>
    <row r="22" spans="1:7" ht="16" thickBot="1" x14ac:dyDescent="0.4">
      <c r="A22" s="231"/>
      <c r="B22" s="232"/>
      <c r="C22" s="206" t="s">
        <v>125</v>
      </c>
      <c r="D22" s="207"/>
      <c r="E22" s="207"/>
      <c r="F22" s="207"/>
      <c r="G22" s="233">
        <f>G21</f>
        <v>0</v>
      </c>
    </row>
    <row r="23" spans="1:7" ht="16" thickBot="1" x14ac:dyDescent="0.4">
      <c r="A23" s="234"/>
      <c r="B23" s="235"/>
      <c r="C23" s="211"/>
      <c r="D23" s="212"/>
      <c r="E23" s="212"/>
      <c r="F23" s="212"/>
      <c r="G23" s="236"/>
    </row>
    <row r="24" spans="1:7" ht="16" thickBot="1" x14ac:dyDescent="0.4">
      <c r="A24" s="48"/>
      <c r="B24" s="88"/>
      <c r="C24" s="49"/>
      <c r="D24" s="91"/>
      <c r="E24" s="92"/>
      <c r="F24" s="93"/>
      <c r="G24" s="94"/>
    </row>
  </sheetData>
  <sheetProtection algorithmName="SHA-512" hashValue="I57DgoW7c/6ALhaZOXdRqn7M9s/6uevZADrHQCKOZ958PZ0LJB/s7dYRzqGT3E/jedbXot+12jxrCgUPU5afaQ==" saltValue="t/sDpb29CkgMY5HI4kafXg==" spinCount="100000" sheet="1" objects="1" scenarios="1"/>
  <mergeCells count="4">
    <mergeCell ref="A1:B4"/>
    <mergeCell ref="C1:G1"/>
    <mergeCell ref="C2:G2"/>
    <mergeCell ref="C3:G4"/>
  </mergeCells>
  <pageMargins left="0.7" right="0.7" top="0.75" bottom="0.75" header="0.3" footer="0.3"/>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9EA7C-0064-47D5-BB7B-3C6F443895A5}">
  <sheetPr>
    <pageSetUpPr fitToPage="1"/>
  </sheetPr>
  <dimension ref="A1:M63"/>
  <sheetViews>
    <sheetView showGridLines="0" view="pageBreakPreview" zoomScale="82" zoomScaleNormal="100" zoomScaleSheetLayoutView="82" workbookViewId="0">
      <selection activeCell="J11" sqref="J11"/>
    </sheetView>
  </sheetViews>
  <sheetFormatPr defaultRowHeight="14.5" x14ac:dyDescent="0.35"/>
  <cols>
    <col min="1" max="1" width="8.7265625" style="127"/>
    <col min="2" max="2" width="21" customWidth="1"/>
    <col min="3" max="3" width="51" customWidth="1"/>
    <col min="4" max="4" width="11.81640625" customWidth="1"/>
    <col min="5" max="5" width="11.90625" style="41" customWidth="1"/>
    <col min="6" max="6" width="19.08984375" customWidth="1"/>
    <col min="7" max="7" width="22" customWidth="1"/>
  </cols>
  <sheetData>
    <row r="1" spans="1:7" ht="15.5" x14ac:dyDescent="0.35">
      <c r="A1" s="313"/>
      <c r="B1" s="314"/>
      <c r="C1" s="319" t="s">
        <v>126</v>
      </c>
      <c r="D1" s="305"/>
      <c r="E1" s="305"/>
      <c r="F1" s="305"/>
      <c r="G1" s="306"/>
    </row>
    <row r="2" spans="1:7" ht="15.5" x14ac:dyDescent="0.35">
      <c r="A2" s="315"/>
      <c r="B2" s="316"/>
      <c r="C2" s="320" t="s">
        <v>137</v>
      </c>
      <c r="D2" s="308"/>
      <c r="E2" s="308"/>
      <c r="F2" s="308"/>
      <c r="G2" s="309"/>
    </row>
    <row r="3" spans="1:7" x14ac:dyDescent="0.35">
      <c r="A3" s="315"/>
      <c r="B3" s="316"/>
      <c r="C3" s="320" t="s">
        <v>127</v>
      </c>
      <c r="D3" s="308"/>
      <c r="E3" s="308"/>
      <c r="F3" s="308"/>
      <c r="G3" s="309"/>
    </row>
    <row r="4" spans="1:7" ht="15" thickBot="1" x14ac:dyDescent="0.4">
      <c r="A4" s="317"/>
      <c r="B4" s="318"/>
      <c r="C4" s="321"/>
      <c r="D4" s="311"/>
      <c r="E4" s="311"/>
      <c r="F4" s="311"/>
      <c r="G4" s="312"/>
    </row>
    <row r="5" spans="1:7" ht="15.5" x14ac:dyDescent="0.35">
      <c r="A5" s="168" t="s">
        <v>239</v>
      </c>
      <c r="B5" s="180" t="s">
        <v>23</v>
      </c>
      <c r="C5" s="52" t="s">
        <v>24</v>
      </c>
      <c r="D5" s="53" t="s">
        <v>25</v>
      </c>
      <c r="E5" s="53" t="s">
        <v>128</v>
      </c>
      <c r="F5" s="54" t="s">
        <v>27</v>
      </c>
      <c r="G5" s="113" t="s">
        <v>28</v>
      </c>
    </row>
    <row r="6" spans="1:7" ht="15.5" x14ac:dyDescent="0.35">
      <c r="A6" s="181"/>
      <c r="B6" s="96"/>
      <c r="C6" s="60"/>
      <c r="D6" s="95"/>
      <c r="E6" s="59"/>
      <c r="F6" s="77"/>
      <c r="G6" s="78"/>
    </row>
    <row r="7" spans="1:7" ht="15.5" x14ac:dyDescent="0.35">
      <c r="A7" s="181"/>
      <c r="B7" s="96"/>
      <c r="C7" s="60" t="s">
        <v>138</v>
      </c>
      <c r="D7" s="95"/>
      <c r="E7" s="59"/>
      <c r="F7" s="77"/>
      <c r="G7" s="78"/>
    </row>
    <row r="8" spans="1:7" ht="15.5" x14ac:dyDescent="0.35">
      <c r="A8" s="181"/>
      <c r="B8" s="96"/>
      <c r="C8" s="60"/>
      <c r="D8" s="95"/>
      <c r="E8" s="59"/>
      <c r="F8" s="77"/>
      <c r="G8" s="78"/>
    </row>
    <row r="9" spans="1:7" ht="21.5" customHeight="1" x14ac:dyDescent="0.35">
      <c r="A9" s="181"/>
      <c r="B9" s="96"/>
      <c r="C9" s="60" t="s">
        <v>139</v>
      </c>
      <c r="D9" s="95"/>
      <c r="E9" s="59"/>
      <c r="F9" s="77"/>
      <c r="G9" s="78"/>
    </row>
    <row r="10" spans="1:7" ht="13.5" customHeight="1" x14ac:dyDescent="0.35">
      <c r="A10" s="181"/>
      <c r="B10" s="96"/>
      <c r="C10" s="60"/>
      <c r="D10" s="95"/>
      <c r="E10" s="59"/>
      <c r="F10" s="77"/>
      <c r="G10" s="78"/>
    </row>
    <row r="11" spans="1:7" ht="101.5" customHeight="1" x14ac:dyDescent="0.35">
      <c r="A11" s="181"/>
      <c r="B11" s="96"/>
      <c r="C11" s="79" t="s">
        <v>140</v>
      </c>
      <c r="D11" s="95"/>
      <c r="E11" s="59"/>
      <c r="F11" s="77"/>
      <c r="G11" s="78"/>
    </row>
    <row r="12" spans="1:7" ht="15.5" x14ac:dyDescent="0.35">
      <c r="A12" s="72"/>
      <c r="B12" s="96"/>
      <c r="C12" s="79"/>
      <c r="D12" s="95"/>
      <c r="E12" s="59"/>
      <c r="F12" s="77"/>
      <c r="G12" s="78"/>
    </row>
    <row r="13" spans="1:7" ht="106.5" customHeight="1" x14ac:dyDescent="0.35">
      <c r="A13" s="181"/>
      <c r="B13" s="96"/>
      <c r="C13" s="79" t="s">
        <v>141</v>
      </c>
      <c r="D13" s="95"/>
      <c r="E13" s="59"/>
      <c r="F13" s="77"/>
      <c r="G13" s="78"/>
    </row>
    <row r="14" spans="1:7" ht="46" customHeight="1" x14ac:dyDescent="0.35">
      <c r="A14" s="72"/>
      <c r="B14" s="96"/>
      <c r="C14" s="79" t="s">
        <v>142</v>
      </c>
      <c r="D14" s="95"/>
      <c r="E14" s="59"/>
      <c r="F14" s="77"/>
      <c r="G14" s="78"/>
    </row>
    <row r="15" spans="1:7" ht="63" customHeight="1" x14ac:dyDescent="0.35">
      <c r="A15" s="72"/>
      <c r="B15" s="96"/>
      <c r="C15" s="79" t="s">
        <v>143</v>
      </c>
      <c r="D15" s="95"/>
      <c r="E15" s="59"/>
      <c r="F15" s="77"/>
      <c r="G15" s="78"/>
    </row>
    <row r="16" spans="1:7" ht="15.5" x14ac:dyDescent="0.35">
      <c r="A16" s="72"/>
      <c r="B16" s="96"/>
      <c r="C16" s="81"/>
      <c r="D16" s="95"/>
      <c r="E16" s="59"/>
      <c r="F16" s="77"/>
      <c r="G16" s="78"/>
    </row>
    <row r="17" spans="1:13" ht="64.5" customHeight="1" x14ac:dyDescent="0.35">
      <c r="A17" s="72"/>
      <c r="B17" s="96"/>
      <c r="C17" s="79" t="s">
        <v>144</v>
      </c>
      <c r="D17" s="95"/>
      <c r="E17" s="59"/>
      <c r="F17" s="77"/>
      <c r="G17" s="78"/>
    </row>
    <row r="18" spans="1:13" ht="15.5" x14ac:dyDescent="0.35">
      <c r="A18" s="181"/>
      <c r="B18" s="96"/>
      <c r="C18" s="60"/>
      <c r="D18" s="95"/>
      <c r="E18" s="59"/>
      <c r="F18" s="77"/>
      <c r="G18" s="78"/>
    </row>
    <row r="19" spans="1:13" ht="15.5" x14ac:dyDescent="0.35">
      <c r="A19" s="182"/>
      <c r="B19" s="58" t="s">
        <v>145</v>
      </c>
      <c r="C19" s="183" t="s">
        <v>146</v>
      </c>
      <c r="D19" s="56"/>
      <c r="E19" s="96"/>
      <c r="F19" s="98"/>
      <c r="G19" s="114"/>
    </row>
    <row r="20" spans="1:13" ht="15.5" x14ac:dyDescent="0.35">
      <c r="A20" s="182"/>
      <c r="B20" s="58"/>
      <c r="C20" s="183"/>
      <c r="D20" s="56"/>
      <c r="E20" s="96"/>
      <c r="F20" s="98"/>
      <c r="G20" s="114"/>
    </row>
    <row r="21" spans="1:13" ht="31.5" customHeight="1" x14ac:dyDescent="0.35">
      <c r="A21" s="182">
        <v>1</v>
      </c>
      <c r="B21" s="58" t="s">
        <v>147</v>
      </c>
      <c r="C21" s="97" t="s">
        <v>148</v>
      </c>
      <c r="D21" s="56"/>
      <c r="E21" s="96"/>
      <c r="F21" s="98"/>
      <c r="G21" s="114"/>
    </row>
    <row r="22" spans="1:13" ht="15.5" x14ac:dyDescent="0.35">
      <c r="A22" s="182"/>
      <c r="B22" s="58"/>
      <c r="C22" s="184"/>
      <c r="D22" s="56"/>
      <c r="E22" s="83"/>
      <c r="F22" s="98"/>
      <c r="G22" s="114"/>
    </row>
    <row r="23" spans="1:13" ht="46.5" customHeight="1" x14ac:dyDescent="0.35">
      <c r="A23" s="182">
        <v>2</v>
      </c>
      <c r="B23" s="58" t="s">
        <v>147</v>
      </c>
      <c r="C23" s="82" t="s">
        <v>149</v>
      </c>
      <c r="D23" s="56" t="s">
        <v>150</v>
      </c>
      <c r="E23" s="83">
        <v>100</v>
      </c>
      <c r="F23" s="84"/>
      <c r="G23" s="85">
        <f>E23*F23</f>
        <v>0</v>
      </c>
      <c r="I23" s="51"/>
      <c r="K23" s="51"/>
      <c r="M23" s="51"/>
    </row>
    <row r="24" spans="1:13" ht="15.5" x14ac:dyDescent="0.35">
      <c r="A24" s="182"/>
      <c r="B24" s="58"/>
      <c r="C24" s="184"/>
      <c r="D24" s="56"/>
      <c r="E24" s="83"/>
      <c r="F24" s="98"/>
      <c r="G24" s="114"/>
    </row>
    <row r="25" spans="1:13" ht="15.5" x14ac:dyDescent="0.35">
      <c r="A25" s="182"/>
      <c r="B25" s="58"/>
      <c r="C25" s="183" t="s">
        <v>151</v>
      </c>
      <c r="D25" s="56"/>
      <c r="E25" s="83"/>
      <c r="F25" s="98"/>
      <c r="G25" s="114"/>
    </row>
    <row r="26" spans="1:13" ht="15.5" x14ac:dyDescent="0.35">
      <c r="A26" s="182"/>
      <c r="B26" s="58"/>
      <c r="C26" s="184"/>
      <c r="D26" s="56"/>
      <c r="E26" s="83"/>
      <c r="F26" s="98"/>
      <c r="G26" s="114"/>
    </row>
    <row r="27" spans="1:13" ht="15.5" x14ac:dyDescent="0.35">
      <c r="A27" s="182"/>
      <c r="B27" s="58" t="s">
        <v>152</v>
      </c>
      <c r="C27" s="183" t="s">
        <v>153</v>
      </c>
      <c r="D27" s="61"/>
      <c r="E27" s="83"/>
      <c r="F27" s="98"/>
      <c r="G27" s="114"/>
    </row>
    <row r="28" spans="1:13" ht="15.5" x14ac:dyDescent="0.35">
      <c r="A28" s="182"/>
      <c r="B28" s="185"/>
      <c r="C28" s="184"/>
      <c r="D28" s="61"/>
      <c r="E28" s="83"/>
      <c r="F28" s="98"/>
      <c r="G28" s="114"/>
    </row>
    <row r="29" spans="1:13" s="41" customFormat="1" ht="34" customHeight="1" x14ac:dyDescent="0.35">
      <c r="A29" s="182">
        <v>3</v>
      </c>
      <c r="B29" s="58" t="s">
        <v>154</v>
      </c>
      <c r="C29" s="82" t="s">
        <v>155</v>
      </c>
      <c r="D29" s="56" t="s">
        <v>156</v>
      </c>
      <c r="E29" s="83">
        <v>69.709999999999994</v>
      </c>
      <c r="F29" s="84"/>
      <c r="G29" s="85">
        <f>E29*F29</f>
        <v>0</v>
      </c>
    </row>
    <row r="30" spans="1:13" s="41" customFormat="1" ht="15.5" x14ac:dyDescent="0.35">
      <c r="A30" s="182"/>
      <c r="B30" s="185"/>
      <c r="C30" s="184"/>
      <c r="D30" s="61"/>
      <c r="E30" s="83"/>
      <c r="F30" s="98"/>
      <c r="G30" s="186"/>
    </row>
    <row r="31" spans="1:13" s="41" customFormat="1" ht="35" customHeight="1" x14ac:dyDescent="0.35">
      <c r="A31" s="182">
        <v>4</v>
      </c>
      <c r="B31" s="58" t="s">
        <v>157</v>
      </c>
      <c r="C31" s="82" t="s">
        <v>158</v>
      </c>
      <c r="D31" s="56" t="s">
        <v>156</v>
      </c>
      <c r="E31" s="83">
        <v>70</v>
      </c>
      <c r="F31" s="84"/>
      <c r="G31" s="85">
        <f>E31*F31</f>
        <v>0</v>
      </c>
      <c r="M31" s="121"/>
    </row>
    <row r="32" spans="1:13" s="41" customFormat="1" ht="15.5" x14ac:dyDescent="0.35">
      <c r="A32" s="182"/>
      <c r="B32" s="185"/>
      <c r="C32" s="184"/>
      <c r="D32" s="61"/>
      <c r="E32" s="83"/>
      <c r="F32" s="98"/>
      <c r="G32" s="186"/>
    </row>
    <row r="33" spans="1:7" s="41" customFormat="1" ht="44" customHeight="1" x14ac:dyDescent="0.35">
      <c r="A33" s="182">
        <v>5</v>
      </c>
      <c r="B33" s="187" t="s">
        <v>159</v>
      </c>
      <c r="C33" s="82" t="s">
        <v>160</v>
      </c>
      <c r="D33" s="61" t="s">
        <v>109</v>
      </c>
      <c r="E33" s="83">
        <v>99</v>
      </c>
      <c r="F33" s="84"/>
      <c r="G33" s="85">
        <f>E33*F33</f>
        <v>0</v>
      </c>
    </row>
    <row r="34" spans="1:7" ht="15.5" x14ac:dyDescent="0.35">
      <c r="A34" s="182"/>
      <c r="B34" s="185"/>
      <c r="C34" s="184"/>
      <c r="D34" s="61"/>
      <c r="E34" s="83"/>
      <c r="F34" s="98"/>
      <c r="G34" s="186"/>
    </row>
    <row r="35" spans="1:7" ht="15.5" x14ac:dyDescent="0.35">
      <c r="A35" s="182"/>
      <c r="B35" s="58" t="s">
        <v>161</v>
      </c>
      <c r="C35" s="183" t="s">
        <v>162</v>
      </c>
      <c r="D35" s="61"/>
      <c r="E35" s="83"/>
      <c r="F35" s="98"/>
      <c r="G35" s="186"/>
    </row>
    <row r="36" spans="1:7" ht="15.5" x14ac:dyDescent="0.35">
      <c r="A36" s="182"/>
      <c r="B36" s="185"/>
      <c r="C36" s="82"/>
      <c r="D36" s="61"/>
      <c r="E36" s="83"/>
      <c r="F36" s="98"/>
      <c r="G36" s="186"/>
    </row>
    <row r="37" spans="1:7" ht="26.5" customHeight="1" x14ac:dyDescent="0.35">
      <c r="A37" s="182">
        <v>6</v>
      </c>
      <c r="B37" s="58" t="s">
        <v>163</v>
      </c>
      <c r="C37" s="82" t="s">
        <v>164</v>
      </c>
      <c r="D37" s="61" t="s">
        <v>109</v>
      </c>
      <c r="E37" s="83">
        <v>26</v>
      </c>
      <c r="F37" s="84"/>
      <c r="G37" s="85">
        <f>E37*F37</f>
        <v>0</v>
      </c>
    </row>
    <row r="38" spans="1:7" ht="15.5" x14ac:dyDescent="0.35">
      <c r="A38" s="182"/>
      <c r="B38" s="185"/>
      <c r="C38" s="82"/>
      <c r="D38" s="61"/>
      <c r="E38" s="83"/>
      <c r="F38" s="98"/>
      <c r="G38" s="186"/>
    </row>
    <row r="39" spans="1:7" ht="25" customHeight="1" x14ac:dyDescent="0.35">
      <c r="A39" s="182">
        <v>7</v>
      </c>
      <c r="B39" s="58" t="s">
        <v>165</v>
      </c>
      <c r="C39" s="82" t="s">
        <v>166</v>
      </c>
      <c r="D39" s="61" t="s">
        <v>109</v>
      </c>
      <c r="E39" s="83">
        <v>26</v>
      </c>
      <c r="F39" s="84"/>
      <c r="G39" s="85">
        <f>E39*F39</f>
        <v>0</v>
      </c>
    </row>
    <row r="40" spans="1:7" ht="15.5" x14ac:dyDescent="0.35">
      <c r="A40" s="182"/>
      <c r="B40" s="58"/>
      <c r="C40" s="82"/>
      <c r="D40" s="61"/>
      <c r="E40" s="83"/>
      <c r="F40" s="98"/>
      <c r="G40" s="186"/>
    </row>
    <row r="41" spans="1:7" ht="15.5" x14ac:dyDescent="0.35">
      <c r="A41" s="182"/>
      <c r="B41" s="58" t="s">
        <v>167</v>
      </c>
      <c r="C41" s="97" t="s">
        <v>168</v>
      </c>
      <c r="D41" s="61"/>
      <c r="E41" s="83"/>
      <c r="F41" s="98"/>
      <c r="G41" s="186"/>
    </row>
    <row r="42" spans="1:7" ht="15.5" x14ac:dyDescent="0.35">
      <c r="A42" s="182"/>
      <c r="B42" s="58"/>
      <c r="C42" s="82"/>
      <c r="D42" s="61"/>
      <c r="E42" s="83"/>
      <c r="F42" s="98"/>
      <c r="G42" s="186"/>
    </row>
    <row r="43" spans="1:7" ht="48" customHeight="1" x14ac:dyDescent="0.35">
      <c r="A43" s="182">
        <v>8</v>
      </c>
      <c r="B43" s="58" t="s">
        <v>169</v>
      </c>
      <c r="C43" s="82" t="s">
        <v>316</v>
      </c>
      <c r="D43" s="56" t="s">
        <v>156</v>
      </c>
      <c r="E43" s="83">
        <v>150</v>
      </c>
      <c r="F43" s="84"/>
      <c r="G43" s="85">
        <f>E43*F43</f>
        <v>0</v>
      </c>
    </row>
    <row r="44" spans="1:7" ht="15.5" x14ac:dyDescent="0.35">
      <c r="A44" s="182"/>
      <c r="B44" s="58"/>
      <c r="C44" s="82"/>
      <c r="D44" s="61"/>
      <c r="E44" s="83"/>
      <c r="F44" s="98"/>
      <c r="G44" s="186"/>
    </row>
    <row r="45" spans="1:7" ht="15.5" x14ac:dyDescent="0.35">
      <c r="A45" s="182"/>
      <c r="B45" s="58"/>
      <c r="C45" s="117"/>
      <c r="D45" s="61"/>
      <c r="E45" s="83"/>
      <c r="F45" s="98"/>
      <c r="G45" s="186"/>
    </row>
    <row r="46" spans="1:7" ht="35.5" customHeight="1" x14ac:dyDescent="0.35">
      <c r="A46" s="182"/>
      <c r="B46" s="58" t="s">
        <v>170</v>
      </c>
      <c r="C46" s="97" t="s">
        <v>171</v>
      </c>
      <c r="D46" s="61"/>
      <c r="E46" s="83"/>
      <c r="F46" s="98"/>
      <c r="G46" s="186"/>
    </row>
    <row r="47" spans="1:7" ht="15.5" x14ac:dyDescent="0.35">
      <c r="A47" s="182"/>
      <c r="B47" s="185"/>
      <c r="C47" s="101"/>
      <c r="D47" s="61"/>
      <c r="E47" s="83"/>
      <c r="F47" s="98"/>
      <c r="G47" s="186"/>
    </row>
    <row r="48" spans="1:7" ht="71" customHeight="1" x14ac:dyDescent="0.35">
      <c r="A48" s="182">
        <v>9</v>
      </c>
      <c r="B48" s="187" t="s">
        <v>172</v>
      </c>
      <c r="C48" s="82" t="s">
        <v>173</v>
      </c>
      <c r="D48" s="61" t="s">
        <v>109</v>
      </c>
      <c r="E48" s="83">
        <v>108</v>
      </c>
      <c r="F48" s="84"/>
      <c r="G48" s="85">
        <f>E48*F48</f>
        <v>0</v>
      </c>
    </row>
    <row r="49" spans="1:7" ht="15.5" x14ac:dyDescent="0.35">
      <c r="A49" s="182"/>
      <c r="B49" s="58"/>
      <c r="C49" s="184"/>
      <c r="D49" s="56"/>
      <c r="E49" s="83"/>
      <c r="F49" s="98"/>
      <c r="G49" s="186"/>
    </row>
    <row r="50" spans="1:7" ht="15.5" x14ac:dyDescent="0.35">
      <c r="A50" s="182"/>
      <c r="B50" s="58" t="s">
        <v>174</v>
      </c>
      <c r="C50" s="183" t="s">
        <v>175</v>
      </c>
      <c r="D50" s="56"/>
      <c r="E50" s="83"/>
      <c r="F50" s="98"/>
      <c r="G50" s="186"/>
    </row>
    <row r="51" spans="1:7" ht="15.5" x14ac:dyDescent="0.35">
      <c r="A51" s="182"/>
      <c r="B51" s="185"/>
      <c r="C51" s="101"/>
      <c r="D51" s="61"/>
      <c r="E51" s="83"/>
      <c r="F51" s="98"/>
      <c r="G51" s="186"/>
    </row>
    <row r="52" spans="1:7" ht="15.5" x14ac:dyDescent="0.35">
      <c r="A52" s="182">
        <v>10</v>
      </c>
      <c r="B52" s="58" t="s">
        <v>176</v>
      </c>
      <c r="C52" s="188" t="s">
        <v>317</v>
      </c>
      <c r="D52" s="56" t="s">
        <v>156</v>
      </c>
      <c r="E52" s="83">
        <v>200</v>
      </c>
      <c r="F52" s="84"/>
      <c r="G52" s="85">
        <f>E52*F52</f>
        <v>0</v>
      </c>
    </row>
    <row r="53" spans="1:7" ht="15.5" x14ac:dyDescent="0.35">
      <c r="A53" s="182"/>
      <c r="B53" s="58"/>
      <c r="C53" s="117"/>
      <c r="D53" s="56"/>
      <c r="E53" s="83"/>
      <c r="F53" s="98"/>
      <c r="G53" s="186"/>
    </row>
    <row r="54" spans="1:7" ht="48" customHeight="1" x14ac:dyDescent="0.35">
      <c r="A54" s="182">
        <v>11</v>
      </c>
      <c r="B54" s="58"/>
      <c r="C54" s="82" t="s">
        <v>177</v>
      </c>
      <c r="D54" s="56" t="s">
        <v>156</v>
      </c>
      <c r="E54" s="83">
        <v>170</v>
      </c>
      <c r="F54" s="84"/>
      <c r="G54" s="85">
        <f>E54*F54</f>
        <v>0</v>
      </c>
    </row>
    <row r="55" spans="1:7" ht="15.5" x14ac:dyDescent="0.35">
      <c r="A55" s="182"/>
      <c r="B55" s="185"/>
      <c r="C55" s="101"/>
      <c r="D55" s="61"/>
      <c r="E55" s="83"/>
      <c r="F55" s="98"/>
      <c r="G55" s="186"/>
    </row>
    <row r="56" spans="1:7" ht="15.5" x14ac:dyDescent="0.35">
      <c r="A56" s="182"/>
      <c r="B56" s="58" t="s">
        <v>178</v>
      </c>
      <c r="C56" s="183" t="s">
        <v>179</v>
      </c>
      <c r="D56" s="61"/>
      <c r="E56" s="83"/>
      <c r="F56" s="98"/>
      <c r="G56" s="186"/>
    </row>
    <row r="57" spans="1:7" ht="15.5" x14ac:dyDescent="0.35">
      <c r="A57" s="182"/>
      <c r="B57" s="185"/>
      <c r="C57" s="101"/>
      <c r="D57" s="61"/>
      <c r="E57" s="83"/>
      <c r="F57" s="98"/>
      <c r="G57" s="186"/>
    </row>
    <row r="58" spans="1:7" ht="51.5" customHeight="1" x14ac:dyDescent="0.35">
      <c r="A58" s="182">
        <v>12</v>
      </c>
      <c r="B58" s="58" t="s">
        <v>180</v>
      </c>
      <c r="C58" s="57" t="s">
        <v>181</v>
      </c>
      <c r="D58" s="61" t="s">
        <v>109</v>
      </c>
      <c r="E58" s="83">
        <v>1000</v>
      </c>
      <c r="F58" s="84"/>
      <c r="G58" s="85">
        <f>E58*F58</f>
        <v>0</v>
      </c>
    </row>
    <row r="59" spans="1:7" ht="15.5" x14ac:dyDescent="0.35">
      <c r="A59" s="181"/>
      <c r="B59" s="185"/>
      <c r="C59" s="100"/>
      <c r="D59" s="99"/>
      <c r="E59" s="87"/>
      <c r="F59" s="77"/>
      <c r="G59" s="189"/>
    </row>
    <row r="60" spans="1:7" ht="15.5" x14ac:dyDescent="0.35">
      <c r="A60" s="199"/>
      <c r="B60" s="223"/>
      <c r="C60" s="201"/>
      <c r="D60" s="202"/>
      <c r="E60" s="202"/>
      <c r="F60" s="202"/>
      <c r="G60" s="203">
        <f>SUM(G23:G59)</f>
        <v>0</v>
      </c>
    </row>
    <row r="61" spans="1:7" ht="16" thickBot="1" x14ac:dyDescent="0.4">
      <c r="A61" s="204"/>
      <c r="B61" s="224"/>
      <c r="C61" s="206" t="s">
        <v>431</v>
      </c>
      <c r="D61" s="220"/>
      <c r="E61" s="220"/>
      <c r="F61" s="207"/>
      <c r="G61" s="208">
        <f>G60</f>
        <v>0</v>
      </c>
    </row>
    <row r="62" spans="1:7" ht="16" thickTop="1" x14ac:dyDescent="0.35">
      <c r="A62" s="225"/>
      <c r="B62" s="226"/>
      <c r="C62" s="215"/>
      <c r="D62" s="216"/>
      <c r="E62" s="216"/>
      <c r="F62" s="216"/>
      <c r="G62" s="227"/>
    </row>
    <row r="63" spans="1:7" ht="16" thickBot="1" x14ac:dyDescent="0.4">
      <c r="A63" s="190"/>
      <c r="B63" s="75"/>
      <c r="C63" s="49"/>
      <c r="D63" s="49"/>
      <c r="E63" s="191"/>
      <c r="F63" s="93"/>
      <c r="G63" s="94"/>
    </row>
  </sheetData>
  <sheetProtection algorithmName="SHA-512" hashValue="owWQ5AnxFYq8Jy02F8mKhU5o7XD0/1X02ewoJhwhBTb9BFlZXen7nEP/gHXMj3w/ngb+kZ4UrtcsEvXuwlbH9w==" saltValue="zQIEaKGcWwwr2xZ+pneEEA==" spinCount="100000" sheet="1" objects="1" scenarios="1"/>
  <mergeCells count="4">
    <mergeCell ref="A1:B4"/>
    <mergeCell ref="C1:G1"/>
    <mergeCell ref="C2:G2"/>
    <mergeCell ref="C3:G4"/>
  </mergeCells>
  <pageMargins left="0.7" right="0.7" top="0.75" bottom="0.75" header="0.3" footer="0.3"/>
  <pageSetup paperSize="9" scale="60" fitToHeight="0" orientation="portrait" r:id="rId1"/>
  <rowBreaks count="1" manualBreakCount="1">
    <brk id="4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31642-0036-4C66-B4E9-B0037EC8B2D6}">
  <dimension ref="A1:L52"/>
  <sheetViews>
    <sheetView showGridLines="0" view="pageBreakPreview" zoomScale="60" zoomScaleNormal="100" workbookViewId="0">
      <selection activeCell="R39" sqref="R39"/>
    </sheetView>
  </sheetViews>
  <sheetFormatPr defaultRowHeight="14.5" x14ac:dyDescent="0.35"/>
  <cols>
    <col min="1" max="1" width="8.7265625" style="127"/>
    <col min="2" max="2" width="19.453125" customWidth="1"/>
    <col min="3" max="3" width="42.90625" customWidth="1"/>
    <col min="4" max="4" width="15.36328125" customWidth="1"/>
    <col min="5" max="5" width="15.7265625" style="41" customWidth="1"/>
    <col min="6" max="6" width="16.7265625" customWidth="1"/>
    <col min="7" max="7" width="20.7265625" customWidth="1"/>
  </cols>
  <sheetData>
    <row r="1" spans="1:7" ht="15.5" x14ac:dyDescent="0.35">
      <c r="A1" s="313"/>
      <c r="B1" s="314"/>
      <c r="C1" s="319" t="s">
        <v>126</v>
      </c>
      <c r="D1" s="305"/>
      <c r="E1" s="305"/>
      <c r="F1" s="305"/>
      <c r="G1" s="306"/>
    </row>
    <row r="2" spans="1:7" ht="15.5" x14ac:dyDescent="0.35">
      <c r="A2" s="315"/>
      <c r="B2" s="316"/>
      <c r="C2" s="320" t="s">
        <v>137</v>
      </c>
      <c r="D2" s="308"/>
      <c r="E2" s="308"/>
      <c r="F2" s="308"/>
      <c r="G2" s="309"/>
    </row>
    <row r="3" spans="1:7" x14ac:dyDescent="0.35">
      <c r="A3" s="315"/>
      <c r="B3" s="316"/>
      <c r="C3" s="320" t="s">
        <v>127</v>
      </c>
      <c r="D3" s="308"/>
      <c r="E3" s="308"/>
      <c r="F3" s="308"/>
      <c r="G3" s="309"/>
    </row>
    <row r="4" spans="1:7" ht="15" customHeight="1" thickBot="1" x14ac:dyDescent="0.4">
      <c r="A4" s="317"/>
      <c r="B4" s="318"/>
      <c r="C4" s="321"/>
      <c r="D4" s="311"/>
      <c r="E4" s="311"/>
      <c r="F4" s="311"/>
      <c r="G4" s="312"/>
    </row>
    <row r="5" spans="1:7" ht="15" customHeight="1" thickBot="1" x14ac:dyDescent="0.4">
      <c r="A5" s="360" t="s">
        <v>239</v>
      </c>
      <c r="B5" s="361" t="s">
        <v>23</v>
      </c>
      <c r="C5" s="362" t="s">
        <v>24</v>
      </c>
      <c r="D5" s="360" t="s">
        <v>25</v>
      </c>
      <c r="E5" s="360" t="s">
        <v>128</v>
      </c>
      <c r="F5" s="363" t="s">
        <v>27</v>
      </c>
      <c r="G5" s="363" t="s">
        <v>28</v>
      </c>
    </row>
    <row r="6" spans="1:7" ht="15.5" x14ac:dyDescent="0.35">
      <c r="A6" s="239"/>
      <c r="B6" s="370"/>
      <c r="C6" s="379"/>
      <c r="D6" s="385"/>
      <c r="E6" s="390"/>
      <c r="F6" s="403"/>
      <c r="G6" s="396"/>
    </row>
    <row r="7" spans="1:7" ht="15.5" x14ac:dyDescent="0.35">
      <c r="A7" s="72"/>
      <c r="B7" s="371"/>
      <c r="C7" s="68" t="s">
        <v>138</v>
      </c>
      <c r="D7" s="386"/>
      <c r="E7" s="391"/>
      <c r="F7" s="404"/>
      <c r="G7" s="397"/>
    </row>
    <row r="8" spans="1:7" ht="15.5" x14ac:dyDescent="0.35">
      <c r="A8" s="72"/>
      <c r="B8" s="371"/>
      <c r="C8" s="68"/>
      <c r="D8" s="386"/>
      <c r="E8" s="391"/>
      <c r="F8" s="404"/>
      <c r="G8" s="397"/>
    </row>
    <row r="9" spans="1:7" s="51" customFormat="1" ht="46.5" x14ac:dyDescent="0.35">
      <c r="A9" s="194"/>
      <c r="B9" s="372" t="s">
        <v>183</v>
      </c>
      <c r="C9" s="380" t="s">
        <v>318</v>
      </c>
      <c r="D9" s="387"/>
      <c r="E9" s="392"/>
      <c r="F9" s="405"/>
      <c r="G9" s="398"/>
    </row>
    <row r="10" spans="1:7" ht="15.5" x14ac:dyDescent="0.35">
      <c r="A10" s="72"/>
      <c r="B10" s="373"/>
      <c r="C10" s="71"/>
      <c r="D10" s="388"/>
      <c r="E10" s="393"/>
      <c r="F10" s="404"/>
      <c r="G10" s="397"/>
    </row>
    <row r="11" spans="1:7" ht="15.5" x14ac:dyDescent="0.35">
      <c r="A11" s="72"/>
      <c r="B11" s="373" t="s">
        <v>184</v>
      </c>
      <c r="C11" s="73" t="s">
        <v>185</v>
      </c>
      <c r="D11" s="388"/>
      <c r="E11" s="393"/>
      <c r="F11" s="404"/>
      <c r="G11" s="397"/>
    </row>
    <row r="12" spans="1:7" ht="15.5" x14ac:dyDescent="0.35">
      <c r="A12" s="72"/>
      <c r="B12" s="373"/>
      <c r="C12" s="71"/>
      <c r="D12" s="388"/>
      <c r="E12" s="393"/>
      <c r="F12" s="404"/>
      <c r="G12" s="397"/>
    </row>
    <row r="13" spans="1:7" ht="15.5" x14ac:dyDescent="0.35">
      <c r="A13" s="72"/>
      <c r="B13" s="373" t="s">
        <v>186</v>
      </c>
      <c r="C13" s="73" t="s">
        <v>187</v>
      </c>
      <c r="D13" s="388"/>
      <c r="E13" s="393"/>
      <c r="F13" s="404"/>
      <c r="G13" s="397"/>
    </row>
    <row r="14" spans="1:7" ht="15.5" x14ac:dyDescent="0.35">
      <c r="A14" s="72"/>
      <c r="B14" s="373"/>
      <c r="C14" s="71"/>
      <c r="D14" s="388"/>
      <c r="E14" s="393"/>
      <c r="F14" s="404"/>
      <c r="G14" s="397"/>
    </row>
    <row r="15" spans="1:7" s="51" customFormat="1" ht="15.5" x14ac:dyDescent="0.35">
      <c r="A15" s="194">
        <v>1</v>
      </c>
      <c r="B15" s="372" t="s">
        <v>186</v>
      </c>
      <c r="C15" s="69" t="s">
        <v>188</v>
      </c>
      <c r="D15" s="387" t="s">
        <v>156</v>
      </c>
      <c r="E15" s="392">
        <v>44</v>
      </c>
      <c r="F15" s="406"/>
      <c r="G15" s="399">
        <f>E15*F15</f>
        <v>0</v>
      </c>
    </row>
    <row r="16" spans="1:7" ht="15.5" x14ac:dyDescent="0.35">
      <c r="A16" s="72"/>
      <c r="B16" s="373"/>
      <c r="C16" s="71"/>
      <c r="D16" s="388"/>
      <c r="E16" s="393"/>
      <c r="F16" s="404"/>
      <c r="G16" s="400"/>
    </row>
    <row r="17" spans="1:12" ht="15.5" x14ac:dyDescent="0.35">
      <c r="A17" s="72"/>
      <c r="B17" s="373" t="s">
        <v>189</v>
      </c>
      <c r="C17" s="73" t="s">
        <v>190</v>
      </c>
      <c r="D17" s="388"/>
      <c r="E17" s="393"/>
      <c r="F17" s="404"/>
      <c r="G17" s="400"/>
    </row>
    <row r="18" spans="1:12" ht="15.5" x14ac:dyDescent="0.35">
      <c r="A18" s="72"/>
      <c r="B18" s="373"/>
      <c r="C18" s="71"/>
      <c r="D18" s="388"/>
      <c r="E18" s="393"/>
      <c r="F18" s="404"/>
      <c r="G18" s="400"/>
    </row>
    <row r="19" spans="1:12" s="51" customFormat="1" ht="31" x14ac:dyDescent="0.35">
      <c r="A19" s="194">
        <v>2</v>
      </c>
      <c r="B19" s="372" t="s">
        <v>189</v>
      </c>
      <c r="C19" s="381" t="s">
        <v>191</v>
      </c>
      <c r="D19" s="387" t="s">
        <v>156</v>
      </c>
      <c r="E19" s="392">
        <v>17</v>
      </c>
      <c r="F19" s="406"/>
      <c r="G19" s="399">
        <f>E19*F19</f>
        <v>0</v>
      </c>
    </row>
    <row r="20" spans="1:12" ht="15.5" x14ac:dyDescent="0.35">
      <c r="A20" s="72"/>
      <c r="B20" s="373"/>
      <c r="C20" s="71"/>
      <c r="D20" s="388"/>
      <c r="E20" s="393"/>
      <c r="F20" s="404"/>
      <c r="G20" s="400"/>
    </row>
    <row r="21" spans="1:12" ht="17.5" x14ac:dyDescent="0.35">
      <c r="A21" s="72"/>
      <c r="B21" s="374" t="s">
        <v>192</v>
      </c>
      <c r="C21" s="366" t="s">
        <v>193</v>
      </c>
      <c r="D21" s="388"/>
      <c r="E21" s="393"/>
      <c r="F21" s="404"/>
      <c r="G21" s="400"/>
      <c r="I21" s="123"/>
    </row>
    <row r="22" spans="1:12" ht="15.5" x14ac:dyDescent="0.35">
      <c r="A22" s="72"/>
      <c r="B22" s="374"/>
      <c r="C22" s="364"/>
      <c r="D22" s="388"/>
      <c r="E22" s="393"/>
      <c r="F22" s="404"/>
      <c r="G22" s="400"/>
    </row>
    <row r="23" spans="1:12" s="51" customFormat="1" ht="15.5" x14ac:dyDescent="0.35">
      <c r="A23" s="194">
        <v>3</v>
      </c>
      <c r="B23" s="375" t="s">
        <v>35</v>
      </c>
      <c r="C23" s="367" t="s">
        <v>194</v>
      </c>
      <c r="D23" s="387"/>
      <c r="E23" s="392"/>
      <c r="F23" s="405"/>
      <c r="G23" s="401"/>
      <c r="I23" s="124"/>
      <c r="J23" s="124"/>
      <c r="K23" s="124"/>
    </row>
    <row r="24" spans="1:12" ht="15.5" x14ac:dyDescent="0.35">
      <c r="A24" s="72"/>
      <c r="B24" s="374"/>
      <c r="C24" s="364"/>
      <c r="D24" s="388"/>
      <c r="E24" s="393"/>
      <c r="F24" s="404"/>
      <c r="G24" s="400"/>
      <c r="I24" s="125"/>
      <c r="J24" s="125"/>
      <c r="K24" s="125"/>
    </row>
    <row r="25" spans="1:12" ht="15.5" x14ac:dyDescent="0.35">
      <c r="A25" s="72">
        <v>4</v>
      </c>
      <c r="B25" s="374" t="s">
        <v>35</v>
      </c>
      <c r="C25" s="364" t="s">
        <v>195</v>
      </c>
      <c r="D25" s="388" t="s">
        <v>196</v>
      </c>
      <c r="E25" s="394">
        <v>0.59199999999999997</v>
      </c>
      <c r="F25" s="407"/>
      <c r="G25" s="402">
        <f>E25*F25</f>
        <v>0</v>
      </c>
      <c r="I25" s="125"/>
      <c r="J25" s="125"/>
      <c r="K25" s="125"/>
    </row>
    <row r="26" spans="1:12" ht="15.5" x14ac:dyDescent="0.35">
      <c r="A26" s="72"/>
      <c r="B26" s="374"/>
      <c r="C26" s="364"/>
      <c r="D26" s="388"/>
      <c r="E26" s="393"/>
      <c r="F26" s="404"/>
      <c r="G26" s="400"/>
      <c r="I26" s="329"/>
      <c r="J26" s="329"/>
      <c r="K26" s="329"/>
      <c r="L26" s="8"/>
    </row>
    <row r="27" spans="1:12" s="51" customFormat="1" ht="43.5" customHeight="1" x14ac:dyDescent="0.35">
      <c r="A27" s="194">
        <v>5</v>
      </c>
      <c r="B27" s="375" t="s">
        <v>197</v>
      </c>
      <c r="C27" s="368" t="s">
        <v>198</v>
      </c>
      <c r="D27" s="387" t="s">
        <v>196</v>
      </c>
      <c r="E27" s="395">
        <v>0.71499999999999997</v>
      </c>
      <c r="F27" s="406"/>
      <c r="G27" s="399">
        <f>E27*F27</f>
        <v>0</v>
      </c>
      <c r="I27" s="330"/>
      <c r="J27" s="330"/>
      <c r="K27" s="331"/>
      <c r="L27" s="332"/>
    </row>
    <row r="28" spans="1:12" ht="15.5" x14ac:dyDescent="0.35">
      <c r="A28" s="72"/>
      <c r="B28" s="374"/>
      <c r="C28" s="364"/>
      <c r="D28" s="388"/>
      <c r="E28" s="394"/>
      <c r="F28" s="404"/>
      <c r="G28" s="400"/>
    </row>
    <row r="29" spans="1:12" ht="15.5" x14ac:dyDescent="0.35">
      <c r="A29" s="72">
        <v>6</v>
      </c>
      <c r="B29" s="374" t="s">
        <v>197</v>
      </c>
      <c r="C29" s="364" t="s">
        <v>199</v>
      </c>
      <c r="D29" s="388" t="s">
        <v>196</v>
      </c>
      <c r="E29" s="394">
        <v>0.63300000000000001</v>
      </c>
      <c r="F29" s="407"/>
      <c r="G29" s="402">
        <f>E29*F29</f>
        <v>0</v>
      </c>
    </row>
    <row r="30" spans="1:12" ht="15.5" x14ac:dyDescent="0.35">
      <c r="A30" s="72"/>
      <c r="B30" s="374"/>
      <c r="C30" s="364"/>
      <c r="D30" s="388"/>
      <c r="E30" s="394"/>
      <c r="F30" s="404"/>
      <c r="G30" s="400"/>
    </row>
    <row r="31" spans="1:12" ht="15.5" x14ac:dyDescent="0.35">
      <c r="A31" s="72"/>
      <c r="B31" s="374" t="s">
        <v>35</v>
      </c>
      <c r="C31" s="366" t="s">
        <v>200</v>
      </c>
      <c r="D31" s="388"/>
      <c r="E31" s="394"/>
      <c r="F31" s="404"/>
      <c r="G31" s="400"/>
    </row>
    <row r="32" spans="1:12" ht="15.5" x14ac:dyDescent="0.35">
      <c r="A32" s="72"/>
      <c r="B32" s="374"/>
      <c r="C32" s="364"/>
      <c r="D32" s="388"/>
      <c r="E32" s="394"/>
      <c r="F32" s="404"/>
      <c r="G32" s="400"/>
    </row>
    <row r="33" spans="1:11" ht="15.5" x14ac:dyDescent="0.35">
      <c r="A33" s="72">
        <v>7</v>
      </c>
      <c r="B33" s="374" t="s">
        <v>35</v>
      </c>
      <c r="C33" s="364" t="s">
        <v>201</v>
      </c>
      <c r="D33" s="388" t="s">
        <v>196</v>
      </c>
      <c r="E33" s="394">
        <v>0.21</v>
      </c>
      <c r="F33" s="407"/>
      <c r="G33" s="402">
        <f>E33*F33</f>
        <v>0</v>
      </c>
    </row>
    <row r="34" spans="1:11" ht="15.5" x14ac:dyDescent="0.35">
      <c r="A34" s="72"/>
      <c r="B34" s="374"/>
      <c r="C34" s="364"/>
      <c r="D34" s="388"/>
      <c r="E34" s="393"/>
      <c r="F34" s="404"/>
      <c r="G34" s="400"/>
    </row>
    <row r="35" spans="1:11" ht="15.5" x14ac:dyDescent="0.35">
      <c r="A35" s="72"/>
      <c r="B35" s="373" t="s">
        <v>202</v>
      </c>
      <c r="C35" s="382" t="s">
        <v>203</v>
      </c>
      <c r="D35" s="388"/>
      <c r="E35" s="393"/>
      <c r="F35" s="404"/>
      <c r="G35" s="400"/>
    </row>
    <row r="36" spans="1:11" ht="15.5" x14ac:dyDescent="0.35">
      <c r="A36" s="72"/>
      <c r="B36" s="376"/>
      <c r="C36" s="382"/>
      <c r="D36" s="388"/>
      <c r="E36" s="393"/>
      <c r="F36" s="404"/>
      <c r="G36" s="400"/>
    </row>
    <row r="37" spans="1:11" ht="31" x14ac:dyDescent="0.35">
      <c r="A37" s="72"/>
      <c r="B37" s="374" t="s">
        <v>77</v>
      </c>
      <c r="C37" s="383" t="s">
        <v>204</v>
      </c>
      <c r="D37" s="388"/>
      <c r="E37" s="393"/>
      <c r="F37" s="404"/>
      <c r="G37" s="400"/>
    </row>
    <row r="38" spans="1:11" ht="15.5" x14ac:dyDescent="0.35">
      <c r="A38" s="72"/>
      <c r="B38" s="376"/>
      <c r="C38" s="369"/>
      <c r="D38" s="388"/>
      <c r="E38" s="393"/>
      <c r="F38" s="404"/>
      <c r="G38" s="400"/>
    </row>
    <row r="39" spans="1:11" ht="31" x14ac:dyDescent="0.35">
      <c r="A39" s="72">
        <v>8</v>
      </c>
      <c r="B39" s="377" t="s">
        <v>77</v>
      </c>
      <c r="C39" s="384" t="s">
        <v>319</v>
      </c>
      <c r="D39" s="388" t="s">
        <v>156</v>
      </c>
      <c r="E39" s="393">
        <v>47</v>
      </c>
      <c r="F39" s="407"/>
      <c r="G39" s="402">
        <f>E39*F39</f>
        <v>0</v>
      </c>
      <c r="I39" s="123"/>
    </row>
    <row r="40" spans="1:11" ht="15.5" x14ac:dyDescent="0.35">
      <c r="A40" s="72"/>
      <c r="B40" s="376"/>
      <c r="C40" s="369"/>
      <c r="D40" s="388"/>
      <c r="E40" s="393"/>
      <c r="F40" s="404"/>
      <c r="G40" s="400"/>
    </row>
    <row r="41" spans="1:11" ht="15.5" x14ac:dyDescent="0.35">
      <c r="A41" s="72"/>
      <c r="B41" s="374" t="s">
        <v>94</v>
      </c>
      <c r="C41" s="383" t="s">
        <v>205</v>
      </c>
      <c r="D41" s="388"/>
      <c r="E41" s="393"/>
      <c r="F41" s="404"/>
      <c r="G41" s="400"/>
      <c r="I41" s="124"/>
      <c r="J41" s="124"/>
      <c r="K41" s="124"/>
    </row>
    <row r="42" spans="1:11" ht="15.5" x14ac:dyDescent="0.35">
      <c r="A42" s="72"/>
      <c r="B42" s="376"/>
      <c r="C42" s="364"/>
      <c r="D42" s="388"/>
      <c r="E42" s="393"/>
      <c r="F42" s="404"/>
      <c r="G42" s="400"/>
      <c r="I42" s="125"/>
      <c r="J42" s="125"/>
      <c r="K42" s="125"/>
    </row>
    <row r="43" spans="1:11" ht="15.5" x14ac:dyDescent="0.35">
      <c r="A43" s="72">
        <v>9</v>
      </c>
      <c r="B43" s="377" t="s">
        <v>94</v>
      </c>
      <c r="C43" s="369" t="s">
        <v>206</v>
      </c>
      <c r="D43" s="388" t="s">
        <v>109</v>
      </c>
      <c r="E43" s="393">
        <v>34</v>
      </c>
      <c r="F43" s="407"/>
      <c r="G43" s="402">
        <f>E43*F43</f>
        <v>0</v>
      </c>
      <c r="I43" s="125"/>
      <c r="J43" s="125"/>
      <c r="K43" s="125"/>
    </row>
    <row r="44" spans="1:11" ht="15.5" x14ac:dyDescent="0.35">
      <c r="A44" s="72"/>
      <c r="B44" s="376"/>
      <c r="C44" s="364"/>
      <c r="D44" s="388"/>
      <c r="E44" s="393"/>
      <c r="F44" s="404"/>
      <c r="G44" s="400"/>
      <c r="I44" s="126"/>
      <c r="J44" s="125"/>
      <c r="K44" s="125"/>
    </row>
    <row r="45" spans="1:11" ht="15.5" x14ac:dyDescent="0.35">
      <c r="A45" s="72"/>
      <c r="B45" s="374" t="s">
        <v>96</v>
      </c>
      <c r="C45" s="382" t="s">
        <v>207</v>
      </c>
      <c r="D45" s="388"/>
      <c r="E45" s="393"/>
      <c r="F45" s="404"/>
      <c r="G45" s="400"/>
      <c r="I45" s="125"/>
      <c r="J45" s="125"/>
      <c r="K45" s="125"/>
    </row>
    <row r="46" spans="1:11" ht="15.5" x14ac:dyDescent="0.35">
      <c r="A46" s="72"/>
      <c r="B46" s="376"/>
      <c r="C46" s="364"/>
      <c r="D46" s="388"/>
      <c r="E46" s="393"/>
      <c r="F46" s="404"/>
      <c r="G46" s="400"/>
      <c r="I46" s="125"/>
      <c r="J46" s="125"/>
      <c r="K46" s="126"/>
    </row>
    <row r="47" spans="1:11" ht="15.5" x14ac:dyDescent="0.35">
      <c r="A47" s="72">
        <v>11</v>
      </c>
      <c r="B47" s="374" t="s">
        <v>208</v>
      </c>
      <c r="C47" s="364" t="s">
        <v>209</v>
      </c>
      <c r="D47" s="388" t="s">
        <v>156</v>
      </c>
      <c r="E47" s="393">
        <v>47</v>
      </c>
      <c r="F47" s="407"/>
      <c r="G47" s="402">
        <f>E47*F47</f>
        <v>0</v>
      </c>
    </row>
    <row r="48" spans="1:11" ht="16" thickBot="1" x14ac:dyDescent="0.4">
      <c r="A48" s="72"/>
      <c r="B48" s="378"/>
      <c r="C48" s="364"/>
      <c r="D48" s="389"/>
      <c r="E48" s="393"/>
      <c r="F48" s="408"/>
      <c r="G48" s="397"/>
    </row>
    <row r="49" spans="1:7" ht="15.5" x14ac:dyDescent="0.35">
      <c r="A49" s="199"/>
      <c r="B49" s="205"/>
      <c r="C49" s="201"/>
      <c r="D49" s="285"/>
      <c r="E49" s="202"/>
      <c r="F49" s="285"/>
      <c r="G49" s="203">
        <f>SUM(G15:G48)</f>
        <v>0</v>
      </c>
    </row>
    <row r="50" spans="1:7" ht="16" thickBot="1" x14ac:dyDescent="0.4">
      <c r="A50" s="204"/>
      <c r="B50" s="205"/>
      <c r="C50" s="206" t="s">
        <v>182</v>
      </c>
      <c r="D50" s="285"/>
      <c r="E50" s="207"/>
      <c r="F50" s="207"/>
      <c r="G50" s="208">
        <f>G49</f>
        <v>0</v>
      </c>
    </row>
    <row r="51" spans="1:7" ht="16.5" thickTop="1" thickBot="1" x14ac:dyDescent="0.4">
      <c r="A51" s="209"/>
      <c r="B51" s="365"/>
      <c r="C51" s="211"/>
      <c r="D51" s="286"/>
      <c r="E51" s="286"/>
      <c r="F51" s="286"/>
      <c r="G51" s="213"/>
    </row>
    <row r="52" spans="1:7" ht="15.5" x14ac:dyDescent="0.35">
      <c r="A52" s="192"/>
      <c r="B52" s="104"/>
      <c r="C52" s="42"/>
      <c r="D52" s="89"/>
      <c r="E52" s="122"/>
      <c r="F52" s="90"/>
      <c r="G52" s="90"/>
    </row>
  </sheetData>
  <sheetProtection algorithmName="SHA-512" hashValue="zAJH2Kednvwiio40gReyPUeHl9bPDK+CePOvDiSqKG8IKmpGDG29klYXrLoWTDZr4a9T16JFTFqx98/VrS6PFw==" saltValue="Zahz+FVTa/3UbaYf1xRU7w==" spinCount="100000" sheet="1" objects="1" scenarios="1"/>
  <mergeCells count="5">
    <mergeCell ref="A1:B4"/>
    <mergeCell ref="C1:G1"/>
    <mergeCell ref="C2:G2"/>
    <mergeCell ref="C3:G4"/>
    <mergeCell ref="I27:J27"/>
  </mergeCells>
  <pageMargins left="0.7" right="0.7" top="0.75" bottom="0.75" header="0.3" footer="0.3"/>
  <pageSetup paperSize="9"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26C3F-3260-42C1-9596-17796184E258}">
  <sheetPr>
    <pageSetUpPr fitToPage="1"/>
  </sheetPr>
  <dimension ref="A1:G32"/>
  <sheetViews>
    <sheetView showGridLines="0" view="pageBreakPreview" topLeftCell="A12" zoomScale="60" zoomScaleNormal="72" workbookViewId="0">
      <selection activeCell="P26" sqref="P26"/>
    </sheetView>
  </sheetViews>
  <sheetFormatPr defaultRowHeight="14.5" x14ac:dyDescent="0.35"/>
  <cols>
    <col min="1" max="1" width="8.7265625" style="127"/>
    <col min="2" max="2" width="20.7265625" customWidth="1"/>
    <col min="3" max="3" width="47.90625" customWidth="1"/>
    <col min="5" max="5" width="14" style="41" customWidth="1"/>
    <col min="6" max="6" width="18.81640625" customWidth="1"/>
    <col min="7" max="7" width="20.26953125" customWidth="1"/>
  </cols>
  <sheetData>
    <row r="1" spans="1:7" ht="15.5" x14ac:dyDescent="0.35">
      <c r="A1" s="313"/>
      <c r="B1" s="314"/>
      <c r="C1" s="319" t="s">
        <v>126</v>
      </c>
      <c r="D1" s="305"/>
      <c r="E1" s="305"/>
      <c r="F1" s="305"/>
      <c r="G1" s="306"/>
    </row>
    <row r="2" spans="1:7" ht="15.5" x14ac:dyDescent="0.35">
      <c r="A2" s="315"/>
      <c r="B2" s="316"/>
      <c r="C2" s="320" t="s">
        <v>137</v>
      </c>
      <c r="D2" s="308"/>
      <c r="E2" s="308"/>
      <c r="F2" s="308"/>
      <c r="G2" s="309"/>
    </row>
    <row r="3" spans="1:7" x14ac:dyDescent="0.35">
      <c r="A3" s="315"/>
      <c r="B3" s="316"/>
      <c r="C3" s="320" t="s">
        <v>127</v>
      </c>
      <c r="D3" s="308"/>
      <c r="E3" s="308"/>
      <c r="F3" s="308"/>
      <c r="G3" s="309"/>
    </row>
    <row r="4" spans="1:7" ht="15" thickBot="1" x14ac:dyDescent="0.4">
      <c r="A4" s="317"/>
      <c r="B4" s="318"/>
      <c r="C4" s="321"/>
      <c r="D4" s="311"/>
      <c r="E4" s="311"/>
      <c r="F4" s="311"/>
      <c r="G4" s="312"/>
    </row>
    <row r="5" spans="1:7" ht="15.5" x14ac:dyDescent="0.35">
      <c r="A5" s="410" t="s">
        <v>239</v>
      </c>
      <c r="B5" s="414" t="s">
        <v>23</v>
      </c>
      <c r="C5" s="417" t="s">
        <v>24</v>
      </c>
      <c r="D5" s="426" t="s">
        <v>25</v>
      </c>
      <c r="E5" s="410" t="s">
        <v>128</v>
      </c>
      <c r="F5" s="437" t="s">
        <v>27</v>
      </c>
      <c r="G5" s="441" t="s">
        <v>28</v>
      </c>
    </row>
    <row r="6" spans="1:7" ht="15.5" x14ac:dyDescent="0.35">
      <c r="A6" s="411"/>
      <c r="B6" s="415"/>
      <c r="C6" s="418"/>
      <c r="D6" s="427"/>
      <c r="E6" s="433"/>
      <c r="F6" s="438"/>
      <c r="G6" s="404"/>
    </row>
    <row r="7" spans="1:7" ht="15.5" x14ac:dyDescent="0.35">
      <c r="A7" s="411"/>
      <c r="B7" s="415"/>
      <c r="C7" s="418" t="s">
        <v>138</v>
      </c>
      <c r="D7" s="427"/>
      <c r="E7" s="433"/>
      <c r="F7" s="438"/>
      <c r="G7" s="404"/>
    </row>
    <row r="8" spans="1:7" ht="15.5" x14ac:dyDescent="0.35">
      <c r="A8" s="411"/>
      <c r="B8" s="415"/>
      <c r="C8" s="418"/>
      <c r="D8" s="427"/>
      <c r="E8" s="433"/>
      <c r="F8" s="438"/>
      <c r="G8" s="404"/>
    </row>
    <row r="9" spans="1:7" ht="15.5" x14ac:dyDescent="0.35">
      <c r="A9" s="411"/>
      <c r="B9" s="415" t="s">
        <v>210</v>
      </c>
      <c r="C9" s="418" t="s">
        <v>211</v>
      </c>
      <c r="D9" s="428"/>
      <c r="E9" s="434"/>
      <c r="F9" s="438"/>
      <c r="G9" s="404"/>
    </row>
    <row r="10" spans="1:7" ht="15.5" x14ac:dyDescent="0.35">
      <c r="A10" s="411"/>
      <c r="B10" s="415"/>
      <c r="C10" s="419"/>
      <c r="D10" s="428"/>
      <c r="E10" s="434"/>
      <c r="F10" s="438"/>
      <c r="G10" s="404"/>
    </row>
    <row r="11" spans="1:7" ht="124" x14ac:dyDescent="0.35">
      <c r="A11" s="411"/>
      <c r="B11" s="415" t="s">
        <v>212</v>
      </c>
      <c r="C11" s="420" t="s">
        <v>213</v>
      </c>
      <c r="D11" s="428"/>
      <c r="E11" s="434"/>
      <c r="F11" s="438"/>
      <c r="G11" s="404"/>
    </row>
    <row r="12" spans="1:7" ht="15.5" x14ac:dyDescent="0.35">
      <c r="A12" s="411"/>
      <c r="B12" s="415"/>
      <c r="C12" s="418"/>
      <c r="D12" s="428"/>
      <c r="E12" s="434"/>
      <c r="F12" s="438"/>
      <c r="G12" s="404"/>
    </row>
    <row r="13" spans="1:7" ht="15.5" x14ac:dyDescent="0.35">
      <c r="A13" s="411"/>
      <c r="B13" s="415" t="s">
        <v>214</v>
      </c>
      <c r="C13" s="420" t="s">
        <v>215</v>
      </c>
      <c r="D13" s="391"/>
      <c r="E13" s="434"/>
      <c r="F13" s="438"/>
      <c r="G13" s="404"/>
    </row>
    <row r="14" spans="1:7" ht="15.5" x14ac:dyDescent="0.35">
      <c r="A14" s="411"/>
      <c r="B14" s="415"/>
      <c r="C14" s="421"/>
      <c r="D14" s="391"/>
      <c r="E14" s="434"/>
      <c r="F14" s="438"/>
      <c r="G14" s="404"/>
    </row>
    <row r="15" spans="1:7" s="51" customFormat="1" ht="45" customHeight="1" x14ac:dyDescent="0.35">
      <c r="A15" s="412">
        <v>1</v>
      </c>
      <c r="B15" s="415" t="s">
        <v>216</v>
      </c>
      <c r="C15" s="422" t="s">
        <v>217</v>
      </c>
      <c r="D15" s="429" t="s">
        <v>150</v>
      </c>
      <c r="E15" s="435">
        <v>200</v>
      </c>
      <c r="F15" s="439"/>
      <c r="G15" s="442">
        <f>E15*F15</f>
        <v>0</v>
      </c>
    </row>
    <row r="16" spans="1:7" ht="15.5" x14ac:dyDescent="0.35">
      <c r="A16" s="411"/>
      <c r="B16" s="415"/>
      <c r="C16" s="422"/>
      <c r="D16" s="428"/>
      <c r="E16" s="434"/>
      <c r="F16" s="438"/>
      <c r="G16" s="404"/>
    </row>
    <row r="17" spans="1:7" s="51" customFormat="1" ht="46" customHeight="1" x14ac:dyDescent="0.35">
      <c r="A17" s="412">
        <v>2</v>
      </c>
      <c r="B17" s="415">
        <v>8</v>
      </c>
      <c r="C17" s="422" t="s">
        <v>218</v>
      </c>
      <c r="D17" s="429" t="s">
        <v>150</v>
      </c>
      <c r="E17" s="435">
        <v>60</v>
      </c>
      <c r="F17" s="439"/>
      <c r="G17" s="442">
        <f>E17*F17</f>
        <v>0</v>
      </c>
    </row>
    <row r="18" spans="1:7" ht="15.5" x14ac:dyDescent="0.35">
      <c r="A18" s="411"/>
      <c r="B18" s="415"/>
      <c r="C18" s="422"/>
      <c r="D18" s="428"/>
      <c r="E18" s="434"/>
      <c r="F18" s="438"/>
      <c r="G18" s="443"/>
    </row>
    <row r="19" spans="1:7" s="51" customFormat="1" ht="43.5" customHeight="1" x14ac:dyDescent="0.35">
      <c r="A19" s="412">
        <v>3</v>
      </c>
      <c r="B19" s="415">
        <v>8</v>
      </c>
      <c r="C19" s="423" t="s">
        <v>219</v>
      </c>
      <c r="D19" s="429" t="s">
        <v>220</v>
      </c>
      <c r="E19" s="435">
        <v>20</v>
      </c>
      <c r="F19" s="439"/>
      <c r="G19" s="442">
        <f>E19*F19</f>
        <v>0</v>
      </c>
    </row>
    <row r="20" spans="1:7" ht="15.5" x14ac:dyDescent="0.35">
      <c r="A20" s="413"/>
      <c r="B20" s="416"/>
      <c r="C20" s="424"/>
      <c r="D20" s="430"/>
      <c r="E20" s="436"/>
      <c r="F20" s="440"/>
      <c r="G20" s="444"/>
    </row>
    <row r="21" spans="1:7" s="170" customFormat="1" ht="50.5" customHeight="1" x14ac:dyDescent="0.35">
      <c r="A21" s="412">
        <v>4</v>
      </c>
      <c r="B21" s="415">
        <v>8</v>
      </c>
      <c r="C21" s="422" t="s">
        <v>221</v>
      </c>
      <c r="D21" s="431" t="s">
        <v>220</v>
      </c>
      <c r="E21" s="435">
        <v>20</v>
      </c>
      <c r="F21" s="439"/>
      <c r="G21" s="442">
        <f>E21*F21</f>
        <v>0</v>
      </c>
    </row>
    <row r="22" spans="1:7" ht="15.5" x14ac:dyDescent="0.35">
      <c r="A22" s="411"/>
      <c r="B22" s="415"/>
      <c r="C22" s="422"/>
      <c r="D22" s="428"/>
      <c r="E22" s="434"/>
      <c r="F22" s="438"/>
      <c r="G22" s="443"/>
    </row>
    <row r="23" spans="1:7" ht="15.5" x14ac:dyDescent="0.35">
      <c r="A23" s="411"/>
      <c r="B23" s="415"/>
      <c r="C23" s="420"/>
      <c r="D23" s="391"/>
      <c r="E23" s="434"/>
      <c r="F23" s="438"/>
      <c r="G23" s="443"/>
    </row>
    <row r="24" spans="1:7" ht="15.5" x14ac:dyDescent="0.35">
      <c r="A24" s="411"/>
      <c r="B24" s="415"/>
      <c r="C24" s="420" t="s">
        <v>222</v>
      </c>
      <c r="D24" s="391"/>
      <c r="E24" s="434"/>
      <c r="F24" s="438"/>
      <c r="G24" s="443"/>
    </row>
    <row r="25" spans="1:7" ht="15.5" x14ac:dyDescent="0.35">
      <c r="A25" s="411"/>
      <c r="B25" s="415"/>
      <c r="C25" s="421"/>
      <c r="D25" s="391"/>
      <c r="E25" s="434"/>
      <c r="F25" s="438"/>
      <c r="G25" s="443"/>
    </row>
    <row r="26" spans="1:7" s="51" customFormat="1" ht="46.5" x14ac:dyDescent="0.35">
      <c r="A26" s="412">
        <v>5</v>
      </c>
      <c r="B26" s="415" t="s">
        <v>223</v>
      </c>
      <c r="C26" s="422" t="s">
        <v>224</v>
      </c>
      <c r="D26" s="432" t="s">
        <v>225</v>
      </c>
      <c r="E26" s="435">
        <v>1</v>
      </c>
      <c r="F26" s="439"/>
      <c r="G26" s="442">
        <f>E26*F26</f>
        <v>0</v>
      </c>
    </row>
    <row r="27" spans="1:7" ht="16" thickBot="1" x14ac:dyDescent="0.4">
      <c r="A27" s="411"/>
      <c r="B27" s="409"/>
      <c r="C27" s="425"/>
      <c r="D27" s="428"/>
      <c r="E27" s="434"/>
      <c r="F27" s="438"/>
      <c r="G27" s="408"/>
    </row>
    <row r="28" spans="1:7" ht="15.5" x14ac:dyDescent="0.35">
      <c r="A28" s="451" t="s">
        <v>182</v>
      </c>
      <c r="B28" s="452"/>
      <c r="C28" s="452"/>
      <c r="D28" s="452"/>
      <c r="E28" s="452"/>
      <c r="F28" s="453"/>
      <c r="G28" s="219">
        <f>SUM(G15:G27)</f>
        <v>0</v>
      </c>
    </row>
    <row r="29" spans="1:7" ht="16" thickBot="1" x14ac:dyDescent="0.4">
      <c r="A29" s="445"/>
      <c r="B29" s="446"/>
      <c r="C29" s="446"/>
      <c r="D29" s="446"/>
      <c r="E29" s="446"/>
      <c r="F29" s="447"/>
      <c r="G29" s="221">
        <f>G28</f>
        <v>0</v>
      </c>
    </row>
    <row r="30" spans="1:7" ht="16.5" thickTop="1" thickBot="1" x14ac:dyDescent="0.4">
      <c r="A30" s="448"/>
      <c r="B30" s="449"/>
      <c r="C30" s="449"/>
      <c r="D30" s="449"/>
      <c r="E30" s="449"/>
      <c r="F30" s="450"/>
      <c r="G30" s="222"/>
    </row>
    <row r="31" spans="1:7" ht="15.5" x14ac:dyDescent="0.35">
      <c r="A31" s="192"/>
      <c r="B31" s="105"/>
      <c r="C31" s="42"/>
      <c r="D31" s="89"/>
      <c r="E31" s="122"/>
      <c r="F31" s="90"/>
      <c r="G31" s="90"/>
    </row>
    <row r="32" spans="1:7" ht="15.5" x14ac:dyDescent="0.35">
      <c r="A32" s="192"/>
      <c r="B32" s="105"/>
      <c r="C32" s="42"/>
      <c r="D32" s="89"/>
      <c r="E32" s="122"/>
      <c r="F32" s="90"/>
      <c r="G32" s="90"/>
    </row>
  </sheetData>
  <sheetProtection algorithmName="SHA-512" hashValue="6zxFL+rxC1BIztn/9+6gx7Ag2c/VHhCFvAsbxus8h9OszB1LF54WppvZZ7Ae0VSfEbrpNgAl+o+wpDHuPTTMmw==" saltValue="WhfjeQyw8Jw87bsLJj+V0A==" spinCount="100000" sheet="1" objects="1" scenarios="1"/>
  <mergeCells count="5">
    <mergeCell ref="A1:B4"/>
    <mergeCell ref="C1:G1"/>
    <mergeCell ref="C2:G2"/>
    <mergeCell ref="C3:G4"/>
    <mergeCell ref="A28:F30"/>
  </mergeCells>
  <pageMargins left="0.7" right="0.7" top="0.75" bottom="0.75" header="0.3" footer="0.3"/>
  <pageSetup paperSize="9" scale="6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9EAD8-26CA-4776-AE8C-1F34BB719864}">
  <sheetPr>
    <pageSetUpPr fitToPage="1"/>
  </sheetPr>
  <dimension ref="B1:Q26"/>
  <sheetViews>
    <sheetView showGridLines="0" view="pageBreakPreview" topLeftCell="A9" zoomScale="60" zoomScaleNormal="69" workbookViewId="0">
      <selection activeCell="N24" sqref="N24"/>
    </sheetView>
  </sheetViews>
  <sheetFormatPr defaultRowHeight="14.5" x14ac:dyDescent="0.35"/>
  <cols>
    <col min="2" max="2" width="8.7265625" style="127"/>
    <col min="3" max="3" width="18.26953125" customWidth="1"/>
    <col min="4" max="4" width="49.54296875" customWidth="1"/>
    <col min="7" max="7" width="18.1796875" customWidth="1"/>
    <col min="8" max="8" width="14.90625" customWidth="1"/>
    <col min="14" max="14" width="14.7265625" bestFit="1" customWidth="1"/>
    <col min="17" max="17" width="13.7265625" bestFit="1" customWidth="1"/>
  </cols>
  <sheetData>
    <row r="1" spans="2:14" ht="15.5" x14ac:dyDescent="0.35">
      <c r="B1" s="313"/>
      <c r="C1" s="314"/>
      <c r="D1" s="319" t="s">
        <v>126</v>
      </c>
      <c r="E1" s="305"/>
      <c r="F1" s="305"/>
      <c r="G1" s="305"/>
      <c r="H1" s="306"/>
    </row>
    <row r="2" spans="2:14" ht="15.5" x14ac:dyDescent="0.35">
      <c r="B2" s="315"/>
      <c r="C2" s="316"/>
      <c r="D2" s="320" t="s">
        <v>137</v>
      </c>
      <c r="E2" s="308"/>
      <c r="F2" s="308"/>
      <c r="G2" s="308"/>
      <c r="H2" s="309"/>
    </row>
    <row r="3" spans="2:14" x14ac:dyDescent="0.35">
      <c r="B3" s="315"/>
      <c r="C3" s="316"/>
      <c r="D3" s="320" t="s">
        <v>127</v>
      </c>
      <c r="E3" s="308"/>
      <c r="F3" s="308"/>
      <c r="G3" s="308"/>
      <c r="H3" s="309"/>
    </row>
    <row r="4" spans="2:14" ht="15" thickBot="1" x14ac:dyDescent="0.4">
      <c r="B4" s="317"/>
      <c r="C4" s="318"/>
      <c r="D4" s="321"/>
      <c r="E4" s="311"/>
      <c r="F4" s="311"/>
      <c r="G4" s="311"/>
      <c r="H4" s="312"/>
    </row>
    <row r="5" spans="2:14" ht="15.5" x14ac:dyDescent="0.35">
      <c r="B5" s="179" t="s">
        <v>239</v>
      </c>
      <c r="C5" s="454" t="s">
        <v>23</v>
      </c>
      <c r="D5" s="63" t="s">
        <v>24</v>
      </c>
      <c r="E5" s="64" t="s">
        <v>25</v>
      </c>
      <c r="F5" s="64" t="s">
        <v>128</v>
      </c>
      <c r="G5" s="65" t="s">
        <v>27</v>
      </c>
      <c r="H5" s="66" t="s">
        <v>28</v>
      </c>
    </row>
    <row r="6" spans="2:14" ht="15.5" x14ac:dyDescent="0.35">
      <c r="B6" s="181"/>
      <c r="C6" s="55"/>
      <c r="D6" s="82"/>
      <c r="E6" s="106"/>
      <c r="F6" s="96"/>
      <c r="G6" s="77"/>
      <c r="H6" s="455"/>
    </row>
    <row r="7" spans="2:14" ht="15.5" x14ac:dyDescent="0.35">
      <c r="B7" s="181"/>
      <c r="C7" s="55"/>
      <c r="D7" s="97" t="s">
        <v>129</v>
      </c>
      <c r="E7" s="107" t="s">
        <v>226</v>
      </c>
      <c r="F7" s="96"/>
      <c r="G7" s="77"/>
      <c r="H7" s="78"/>
    </row>
    <row r="8" spans="2:14" ht="15.5" x14ac:dyDescent="0.35">
      <c r="B8" s="181"/>
      <c r="C8" s="55"/>
      <c r="D8" s="82"/>
      <c r="E8" s="106"/>
      <c r="F8" s="83"/>
      <c r="G8" s="77"/>
      <c r="H8" s="78"/>
    </row>
    <row r="9" spans="2:14" ht="44.5" customHeight="1" x14ac:dyDescent="0.35">
      <c r="B9" s="181"/>
      <c r="C9" s="102"/>
      <c r="D9" s="97" t="s">
        <v>227</v>
      </c>
      <c r="E9" s="107" t="s">
        <v>226</v>
      </c>
      <c r="F9" s="83"/>
      <c r="G9" s="77"/>
      <c r="H9" s="78"/>
    </row>
    <row r="10" spans="2:14" ht="15.5" x14ac:dyDescent="0.35">
      <c r="B10" s="181"/>
      <c r="C10" s="103"/>
      <c r="D10" s="82"/>
      <c r="E10" s="106"/>
      <c r="F10" s="83"/>
      <c r="G10" s="77"/>
      <c r="H10" s="78"/>
    </row>
    <row r="11" spans="2:14" ht="15.5" x14ac:dyDescent="0.35">
      <c r="B11" s="181"/>
      <c r="C11" s="55"/>
      <c r="D11" s="97" t="s">
        <v>228</v>
      </c>
      <c r="E11" s="107" t="s">
        <v>226</v>
      </c>
      <c r="F11" s="83"/>
      <c r="G11" s="77"/>
      <c r="H11" s="78"/>
    </row>
    <row r="12" spans="2:14" ht="15.5" x14ac:dyDescent="0.35">
      <c r="B12" s="181"/>
      <c r="C12" s="176"/>
      <c r="D12" s="82"/>
      <c r="E12" s="106"/>
      <c r="F12" s="83"/>
      <c r="G12" s="77"/>
      <c r="H12" s="78"/>
    </row>
    <row r="13" spans="2:14" ht="49.5" customHeight="1" x14ac:dyDescent="0.35">
      <c r="B13" s="181"/>
      <c r="C13" s="55"/>
      <c r="D13" s="97" t="s">
        <v>229</v>
      </c>
      <c r="E13" s="107" t="s">
        <v>226</v>
      </c>
      <c r="F13" s="83"/>
      <c r="G13" s="77"/>
      <c r="H13" s="78"/>
      <c r="N13" s="119"/>
    </row>
    <row r="14" spans="2:14" ht="49.5" customHeight="1" x14ac:dyDescent="0.35">
      <c r="B14" s="182">
        <v>1</v>
      </c>
      <c r="C14" s="55"/>
      <c r="D14" s="82" t="s">
        <v>392</v>
      </c>
      <c r="E14" s="107" t="s">
        <v>394</v>
      </c>
      <c r="F14" s="83">
        <v>35</v>
      </c>
      <c r="G14" s="98"/>
      <c r="H14" s="131">
        <f>F14*G14</f>
        <v>0</v>
      </c>
      <c r="I14" s="51"/>
      <c r="N14" s="119"/>
    </row>
    <row r="15" spans="2:14" s="51" customFormat="1" ht="49.5" customHeight="1" x14ac:dyDescent="0.35">
      <c r="B15" s="182">
        <v>2</v>
      </c>
      <c r="C15" s="58"/>
      <c r="D15" s="82" t="s">
        <v>393</v>
      </c>
      <c r="E15" s="112" t="s">
        <v>220</v>
      </c>
      <c r="F15" s="83">
        <v>200</v>
      </c>
      <c r="G15" s="98"/>
      <c r="H15" s="131">
        <f>F15*G15</f>
        <v>0</v>
      </c>
      <c r="N15" s="169"/>
    </row>
    <row r="16" spans="2:14" s="51" customFormat="1" ht="49.5" customHeight="1" x14ac:dyDescent="0.35">
      <c r="B16" s="182">
        <v>3</v>
      </c>
      <c r="C16" s="58"/>
      <c r="D16" s="82" t="s">
        <v>391</v>
      </c>
      <c r="E16" s="112" t="s">
        <v>220</v>
      </c>
      <c r="F16" s="83">
        <v>35</v>
      </c>
      <c r="G16" s="98"/>
      <c r="H16" s="131">
        <f>F16*G16</f>
        <v>0</v>
      </c>
      <c r="N16" s="169"/>
    </row>
    <row r="17" spans="2:17" ht="56" customHeight="1" x14ac:dyDescent="0.35">
      <c r="B17" s="181">
        <v>4</v>
      </c>
      <c r="C17" s="55"/>
      <c r="D17" s="57" t="s">
        <v>320</v>
      </c>
      <c r="E17" s="106" t="s">
        <v>150</v>
      </c>
      <c r="F17" s="83">
        <v>35</v>
      </c>
      <c r="G17" s="84"/>
      <c r="H17" s="456">
        <f>F17*G17</f>
        <v>0</v>
      </c>
      <c r="Q17" s="119"/>
    </row>
    <row r="18" spans="2:17" ht="15.5" x14ac:dyDescent="0.35">
      <c r="B18" s="181"/>
      <c r="C18" s="55"/>
      <c r="D18" s="82"/>
      <c r="E18" s="106"/>
      <c r="F18" s="83"/>
      <c r="G18" s="77"/>
      <c r="H18" s="78"/>
    </row>
    <row r="19" spans="2:17" ht="47.5" customHeight="1" x14ac:dyDescent="0.35">
      <c r="B19" s="181">
        <v>5</v>
      </c>
      <c r="C19" s="55"/>
      <c r="D19" s="82" t="s">
        <v>315</v>
      </c>
      <c r="E19" s="106" t="s">
        <v>150</v>
      </c>
      <c r="F19" s="83">
        <v>16</v>
      </c>
      <c r="G19" s="84"/>
      <c r="H19" s="456">
        <f>F19*G19</f>
        <v>0</v>
      </c>
      <c r="N19" s="119"/>
    </row>
    <row r="20" spans="2:17" ht="16" thickBot="1" x14ac:dyDescent="0.4">
      <c r="B20" s="457"/>
      <c r="C20" s="108"/>
      <c r="D20" s="109"/>
      <c r="E20" s="108"/>
      <c r="F20" s="110"/>
      <c r="G20" s="111"/>
      <c r="H20" s="458"/>
      <c r="Q20" s="119"/>
    </row>
    <row r="21" spans="2:17" ht="16" thickTop="1" x14ac:dyDescent="0.35">
      <c r="B21" s="199"/>
      <c r="C21" s="200"/>
      <c r="D21" s="201"/>
      <c r="E21" s="202"/>
      <c r="F21" s="214"/>
      <c r="G21" s="202"/>
      <c r="H21" s="203">
        <f>SUM(H14:H20)</f>
        <v>0</v>
      </c>
    </row>
    <row r="22" spans="2:17" ht="16" thickBot="1" x14ac:dyDescent="0.4">
      <c r="B22" s="204"/>
      <c r="C22" s="205"/>
      <c r="D22" s="206" t="s">
        <v>182</v>
      </c>
      <c r="E22" s="207"/>
      <c r="F22" s="237"/>
      <c r="G22" s="207"/>
      <c r="H22" s="208">
        <f>H21</f>
        <v>0</v>
      </c>
    </row>
    <row r="23" spans="2:17" ht="16.5" thickTop="1" thickBot="1" x14ac:dyDescent="0.4">
      <c r="B23" s="209"/>
      <c r="C23" s="210"/>
      <c r="D23" s="211"/>
      <c r="E23" s="286"/>
      <c r="F23" s="238"/>
      <c r="G23" s="286"/>
      <c r="H23" s="213"/>
    </row>
    <row r="24" spans="2:17" ht="15.5" x14ac:dyDescent="0.35">
      <c r="B24" s="192"/>
      <c r="C24" s="89"/>
      <c r="D24" s="42"/>
      <c r="E24" s="89"/>
      <c r="F24" s="193"/>
      <c r="G24" s="90"/>
      <c r="H24" s="90"/>
    </row>
    <row r="26" spans="2:17" ht="15.5" x14ac:dyDescent="0.35">
      <c r="G26" s="55"/>
    </row>
  </sheetData>
  <sheetProtection algorithmName="SHA-512" hashValue="VoGiz8uiybCUEWk5JV7GTsnk/qQcc76FBvDtWc8wGU3+koxKYcuI/CrP81xkuMLPx10SCLG9p2gVmo8QEX9q7Q==" saltValue="RvSgZtTgfRQzM6eYXCfc6g==" spinCount="100000" sheet="1" objects="1" scenarios="1"/>
  <mergeCells count="4">
    <mergeCell ref="B1:C4"/>
    <mergeCell ref="D1:H1"/>
    <mergeCell ref="D2:H2"/>
    <mergeCell ref="D3:H4"/>
  </mergeCells>
  <pageMargins left="0.7" right="0.7" top="0.75" bottom="0.75" header="0.3" footer="0.3"/>
  <pageSetup paperSize="9" scale="6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COVER PAGE</vt:lpstr>
      <vt:lpstr>PREAMBLE METHOD OF MEASUREMENT</vt:lpstr>
      <vt:lpstr>SUMMARY PAGE</vt:lpstr>
      <vt:lpstr>PRELIMINARIES &amp; GENERAL</vt:lpstr>
      <vt:lpstr>ALTERATIONS</vt:lpstr>
      <vt:lpstr>EARTHWORKS</vt:lpstr>
      <vt:lpstr>CONCRETE</vt:lpstr>
      <vt:lpstr>EARTHMAT</vt:lpstr>
      <vt:lpstr>CABLE TRENCH,DUCTS,RAMPS</vt:lpstr>
      <vt:lpstr>STRUCTURAL STEEL</vt:lpstr>
      <vt:lpstr>PRIMARY PLANT</vt:lpstr>
      <vt:lpstr>TUBULAR BUSBAR</vt:lpstr>
      <vt:lpstr>CLAMPS,CONDUCTORS,HARDWARE</vt:lpstr>
      <vt:lpstr>CABLING</vt:lpstr>
      <vt:lpstr>ALTERATIONS!Print_Area</vt:lpstr>
      <vt:lpstr>'CABLE TRENCH,DUCTS,RAMPS'!Print_Area</vt:lpstr>
      <vt:lpstr>CABLING!Print_Area</vt:lpstr>
      <vt:lpstr>'CLAMPS,CONDUCTORS,HARDWARE'!Print_Area</vt:lpstr>
      <vt:lpstr>CONCRETE!Print_Area</vt:lpstr>
      <vt:lpstr>EARTHMAT!Print_Area</vt:lpstr>
      <vt:lpstr>EARTHWORKS!Print_Area</vt:lpstr>
      <vt:lpstr>'PREAMBLE METHOD OF MEASUREMENT'!Print_Area</vt:lpstr>
      <vt:lpstr>'PRELIMINARIES &amp; GENERAL'!Print_Area</vt:lpstr>
      <vt:lpstr>'PRIMARY PLANT'!Print_Area</vt:lpstr>
      <vt:lpstr>'STRUCTURAL STEEL'!Print_Area</vt:lpstr>
      <vt:lpstr>'SUMMARY PAGE'!Print_Area</vt:lpstr>
      <vt:lpstr>'TUBULAR BUSBAR'!Print_Area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Muofhe Tshitereke</dc:creator>
  <cp:lastModifiedBy>Muofhe Tshitereke</cp:lastModifiedBy>
  <cp:lastPrinted>2025-08-19T07:59:31Z</cp:lastPrinted>
  <dcterms:created xsi:type="dcterms:W3CDTF">2025-07-29T06:12:01Z</dcterms:created>
  <dcterms:modified xsi:type="dcterms:W3CDTF">2025-08-19T08:00:35Z</dcterms:modified>
</cp:coreProperties>
</file>